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palladiumgroupgbr-my.sharepoint.com/personal/kaif_gill_thepalladiumgroup_com/Documents/Desktop/"/>
    </mc:Choice>
  </mc:AlternateContent>
  <xr:revisionPtr revIDLastSave="7" documentId="8_{ADBAFD5E-4F4D-42C6-BE01-D83CDACEA2B3}" xr6:coauthVersionLast="47" xr6:coauthVersionMax="47" xr10:uidLastSave="{24A2F64F-AAD4-48B1-B339-EEAF755AD5F0}"/>
  <bookViews>
    <workbookView xWindow="-110" yWindow="-110" windowWidth="19420" windowHeight="10300" activeTab="2" xr2:uid="{00000000-000D-0000-FFFF-FFFF00000000}"/>
  </bookViews>
  <sheets>
    <sheet name="Updated TOC" sheetId="2" r:id="rId1"/>
    <sheet name="Guidance Notes" sheetId="5" r:id="rId2"/>
    <sheet name="Logical Framework" sheetId="1" r:id="rId3"/>
    <sheet name="Change Frame" sheetId="4" r:id="rId4"/>
  </sheets>
  <definedNames>
    <definedName name="BOS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 l="1"/>
  <c r="G7" i="4" s="1"/>
  <c r="G8" i="4" s="1"/>
  <c r="A7" i="4"/>
  <c r="A8" i="4" s="1"/>
  <c r="A9" i="4" s="1"/>
  <c r="A10" i="4" s="1"/>
  <c r="A11" i="4" s="1"/>
  <c r="A12" i="4" s="1"/>
  <c r="A13" i="4" s="1"/>
  <c r="A14" i="4" s="1"/>
  <c r="A15" i="4" s="1"/>
  <c r="U22" i="1" l="1"/>
  <c r="P23" i="1" s="1"/>
  <c r="R17" i="1"/>
  <c r="S17" i="1" s="1"/>
  <c r="T17" i="1" s="1"/>
  <c r="U17" i="1" s="1"/>
  <c r="R16" i="1"/>
  <c r="S16" i="1" s="1"/>
  <c r="T16" i="1" s="1"/>
  <c r="U16" i="1" s="1"/>
  <c r="V15" i="1"/>
  <c r="Q15" i="1" s="1"/>
  <c r="P10" i="1"/>
  <c r="Q10" i="1" s="1"/>
  <c r="R10" i="1" s="1"/>
  <c r="S10" i="1" s="1"/>
  <c r="P9" i="1"/>
  <c r="Q9" i="1" s="1"/>
  <c r="R9" i="1" s="1"/>
  <c r="S9" i="1" s="1"/>
  <c r="P7" i="1"/>
  <c r="Q7" i="1" s="1"/>
  <c r="R7" i="1" s="1"/>
  <c r="S7" i="1" s="1"/>
  <c r="P6" i="1"/>
  <c r="Q6" i="1" s="1"/>
  <c r="R6" i="1" s="1"/>
  <c r="S6" i="1" s="1"/>
  <c r="U27" i="1"/>
  <c r="U8" i="1"/>
  <c r="O8" i="1" s="1"/>
  <c r="P8" i="1" s="1"/>
  <c r="U5" i="1"/>
  <c r="O5" i="1" s="1"/>
  <c r="P22" i="1" l="1"/>
  <c r="Q22" i="1" s="1"/>
  <c r="R22" i="1" s="1"/>
  <c r="S22" i="1" s="1"/>
  <c r="O27" i="1"/>
  <c r="P27" i="1" s="1"/>
  <c r="Q27" i="1" s="1"/>
  <c r="R27" i="1" s="1"/>
  <c r="S27" i="1" s="1"/>
  <c r="P24" i="1"/>
  <c r="Q24" i="1" s="1"/>
  <c r="R24" i="1" s="1"/>
  <c r="S24" i="1" s="1"/>
  <c r="O28" i="1"/>
  <c r="P28" i="1" s="1"/>
  <c r="Q28" i="1" s="1"/>
  <c r="R28" i="1" s="1"/>
  <c r="S28" i="1" s="1"/>
  <c r="O29" i="1"/>
  <c r="P29" i="1" s="1"/>
  <c r="Q29" i="1" s="1"/>
  <c r="R15" i="1"/>
  <c r="S15" i="1" s="1"/>
  <c r="P5" i="1"/>
  <c r="Q5" i="1" s="1"/>
  <c r="Q23" i="1"/>
  <c r="R23" i="1" s="1"/>
  <c r="S23" i="1" s="1"/>
  <c r="Q8" i="1"/>
  <c r="R29" i="1" l="1"/>
  <c r="S29" i="1" s="1"/>
  <c r="T15" i="1"/>
  <c r="R8" i="1"/>
  <c r="R5" i="1"/>
  <c r="S5" i="1" s="1"/>
  <c r="U15" i="1" l="1"/>
  <c r="S8" i="1"/>
</calcChain>
</file>

<file path=xl/sharedStrings.xml><?xml version="1.0" encoding="utf-8"?>
<sst xmlns="http://schemas.openxmlformats.org/spreadsheetml/2006/main" count="816" uniqueCount="415">
  <si>
    <t>PROJECT NAME</t>
  </si>
  <si>
    <t xml:space="preserve">Evidence for Health (E4H) Federal, Khyber Pakhtunkhwa, and Punjab </t>
  </si>
  <si>
    <t>Date revised: 20/06/2024</t>
  </si>
  <si>
    <t>Logframe Template Guide</t>
  </si>
  <si>
    <t xml:space="preserve">Teams should use the guide below to complete the logframe template. </t>
  </si>
  <si>
    <t>PROJECT TITLE</t>
  </si>
  <si>
    <t>The name of the programme to which this logframe applies, from the business case</t>
  </si>
  <si>
    <t> </t>
  </si>
  <si>
    <t>IMPACT</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</si>
  <si>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</si>
  <si>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OUTCOME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</si>
  <si>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</si>
  <si>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</si>
  <si>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</si>
  <si>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</si>
  <si>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</si>
  <si>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</si>
  <si>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</si>
  <si>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</si>
  <si>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</si>
  <si>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</si>
  <si>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</si>
  <si>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</si>
  <si>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</si>
  <si>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</si>
  <si>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</si>
  <si>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</si>
  <si>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</si>
  <si>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</si>
  <si>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</si>
  <si>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</si>
  <si>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</si>
  <si>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</si>
  <si>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</si>
  <si>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</si>
  <si>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</si>
  <si>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</si>
  <si>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</si>
  <si>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</si>
  <si>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</si>
  <si>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</si>
  <si>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</si>
  <si>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</si>
  <si>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</si>
  <si>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</si>
  <si>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</si>
  <si>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</si>
  <si>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</si>
  <si>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</si>
  <si>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</si>
  <si>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</si>
  <si>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</si>
  <si>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</si>
  <si>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</si>
  <si>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</si>
  <si>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</si>
  <si>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</si>
  <si>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</si>
  <si>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</si>
  <si>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</si>
  <si>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</si>
  <si>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</si>
  <si>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</si>
  <si>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</si>
  <si>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</si>
  <si>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</si>
  <si>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</si>
  <si>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</si>
  <si>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</si>
  <si>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</si>
  <si>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</si>
  <si>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</si>
  <si>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</si>
  <si>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</si>
  <si>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</si>
  <si>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</si>
  <si>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</si>
  <si>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</si>
  <si>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</si>
  <si>
    <t>Date revised: 18/04/2025</t>
  </si>
  <si>
    <t xml:space="preserve">IMPACT </t>
  </si>
  <si>
    <t>Impact Indicator 1</t>
  </si>
  <si>
    <t>Baseline
(2019)</t>
  </si>
  <si>
    <r>
      <t xml:space="preserve">Milestone 1, YR1
</t>
    </r>
    <r>
      <rPr>
        <sz val="9"/>
        <rFont val="Arial"/>
        <family val="2"/>
      </rPr>
      <t>(February 2023 - 
December 2023)</t>
    </r>
  </si>
  <si>
    <r>
      <t xml:space="preserve">Milestone 2, YR2
</t>
    </r>
    <r>
      <rPr>
        <sz val="9"/>
        <rFont val="Arial"/>
        <family val="2"/>
      </rPr>
      <t>(January 2024 - 
December 2024)</t>
    </r>
  </si>
  <si>
    <r>
      <t xml:space="preserve">Milestone 3, YR3
</t>
    </r>
    <r>
      <rPr>
        <sz val="9"/>
        <rFont val="Arial"/>
        <family val="2"/>
      </rPr>
      <t>(January 2025 - 
December 2025)</t>
    </r>
  </si>
  <si>
    <t>Assumptions</t>
  </si>
  <si>
    <t>Definitions</t>
  </si>
  <si>
    <t>Computation method for MMR and U5MR annual targets</t>
  </si>
  <si>
    <r>
      <t xml:space="preserve">Milestone 1, YR1
</t>
    </r>
    <r>
      <rPr>
        <sz val="8"/>
        <rFont val="Arial"/>
        <family val="2"/>
      </rPr>
      <t>(February 2023 - 
December 2023)</t>
    </r>
  </si>
  <si>
    <r>
      <t xml:space="preserve">Milestone 2, YR2
</t>
    </r>
    <r>
      <rPr>
        <sz val="8"/>
        <rFont val="Arial"/>
        <family val="2"/>
      </rPr>
      <t>(January 2024 - 
December 2024)</t>
    </r>
  </si>
  <si>
    <r>
      <t xml:space="preserve">Milestone 3, YR3
</t>
    </r>
    <r>
      <rPr>
        <sz val="8"/>
        <rFont val="Arial"/>
        <family val="2"/>
      </rPr>
      <t>(January 2025 - 
December 2025)</t>
    </r>
  </si>
  <si>
    <r>
      <t xml:space="preserve">Milestone 4, YR4
</t>
    </r>
    <r>
      <rPr>
        <sz val="8"/>
        <rFont val="Arial"/>
        <family val="2"/>
      </rPr>
      <t>(January 2026 - 
November 2026)</t>
    </r>
  </si>
  <si>
    <t xml:space="preserve">Reduced burden of illness and preventable deaths among poor and vulnerable populations, particularly women and children </t>
  </si>
  <si>
    <r>
      <t xml:space="preserve">Maternal mortality ratio (MMR) 
</t>
    </r>
    <r>
      <rPr>
        <strike/>
        <sz val="10"/>
        <rFont val="Arial"/>
        <family val="2"/>
      </rPr>
      <t xml:space="preserve"> </t>
    </r>
  </si>
  <si>
    <t>Planned</t>
  </si>
  <si>
    <t>Pakistan: 186
KP: 165
Punjab: 157</t>
  </si>
  <si>
    <t>Pakistan: 144
KP: 124
Punjab: 118</t>
  </si>
  <si>
    <t>Pakistan: 133
KP: 115
Punjab: 110</t>
  </si>
  <si>
    <t>Pakistan: 123
KP: 108
Punjab: 102</t>
  </si>
  <si>
    <t>Pakistan: 112
KP: 100
Punjab: 95</t>
  </si>
  <si>
    <r>
      <rPr>
        <b/>
        <sz val="9"/>
        <rFont val="Arial"/>
        <family val="2"/>
      </rPr>
      <t>Reduction assumption</t>
    </r>
    <r>
      <rPr>
        <sz val="9"/>
        <rFont val="Arial"/>
        <family val="2"/>
      </rPr>
      <t xml:space="preserve"> derived using Pakistan's 2030 target from its National Health Indicators and Targets (Endorsed by the Inter-Ministerial H&amp;P Strategic Forum on 4 April 2018) at the national level. Pakistan-level rate of decrease applied to obtain KP and Punjab estimates. For computation method, see column M. 
</t>
    </r>
    <r>
      <rPr>
        <b/>
        <sz val="9"/>
        <rFont val="Arial"/>
        <family val="2"/>
      </rPr>
      <t>Log frame assumes E4H will only have a contributory effect on targets.</t>
    </r>
    <r>
      <rPr>
        <sz val="9"/>
        <rFont val="Arial"/>
        <family val="2"/>
      </rPr>
      <t xml:space="preserve"> Achieving milestone targets will be dependent on the full health sector ecosystem in Pakistan (both public and private sectors), especially the service delivery environment.</t>
    </r>
  </si>
  <si>
    <t xml:space="preserve">The maternal mortality ratio (MMR) is defined as the number of maternal deaths during a given time period per 100,000 live births during the same time period. </t>
  </si>
  <si>
    <t>Baseline</t>
  </si>
  <si>
    <t>Updated baseline (2023)</t>
  </si>
  <si>
    <r>
      <t>Milestone 2</t>
    </r>
    <r>
      <rPr>
        <b/>
        <sz val="8"/>
        <rFont val="Calibri"/>
        <family val="2"/>
      </rPr>
      <t xml:space="preserve">
</t>
    </r>
  </si>
  <si>
    <r>
      <t>Milestone 3</t>
    </r>
    <r>
      <rPr>
        <b/>
        <sz val="8"/>
        <rFont val="Calibri"/>
        <family val="2"/>
      </rPr>
      <t xml:space="preserve">
</t>
    </r>
  </si>
  <si>
    <r>
      <t>Milestone 4</t>
    </r>
    <r>
      <rPr>
        <b/>
        <sz val="10"/>
        <rFont val="Calibri"/>
        <family val="2"/>
      </rPr>
      <t xml:space="preserve">
</t>
    </r>
  </si>
  <si>
    <t xml:space="preserve">Target, Y5
</t>
  </si>
  <si>
    <t>2030 goal*</t>
  </si>
  <si>
    <t>Annual expected reduction (2019-2030 target)</t>
  </si>
  <si>
    <t>% decrease per year</t>
  </si>
  <si>
    <t>Achieved</t>
  </si>
  <si>
    <t>Pakistan: 155 (UN interagency estimate for 2023) 
MMR data at the provincial level is not available.</t>
  </si>
  <si>
    <t>MMR (PMMS)</t>
  </si>
  <si>
    <t>Source</t>
  </si>
  <si>
    <t>KP</t>
  </si>
  <si>
    <r>
      <rPr>
        <b/>
        <sz val="9"/>
        <rFont val="Arial"/>
        <family val="2"/>
      </rPr>
      <t>Baseline</t>
    </r>
    <r>
      <rPr>
        <sz val="9"/>
        <rFont val="Arial"/>
        <family val="2"/>
      </rPr>
      <t xml:space="preserve">: Pakistan Maternal Mortality Survey 2019, national, KP, and Punjab, for the three years preceding the survey
</t>
    </r>
    <r>
      <rPr>
        <b/>
        <sz val="9"/>
        <rFont val="Arial"/>
        <family val="2"/>
      </rPr>
      <t xml:space="preserve">Milestone data source: </t>
    </r>
    <r>
      <rPr>
        <sz val="9"/>
        <rFont val="Arial"/>
        <family val="2"/>
      </rPr>
      <t xml:space="preserve">subsequent Pakistan Maternal Mortality Survey </t>
    </r>
    <r>
      <rPr>
        <u/>
        <sz val="9"/>
        <rFont val="Arial"/>
        <family val="2"/>
      </rPr>
      <t>OR</t>
    </r>
    <r>
      <rPr>
        <sz val="9"/>
        <rFont val="Arial"/>
        <family val="2"/>
      </rPr>
      <t xml:space="preserve"> Pakistan Demographic &amp; Health Survey, which are expected every 4-6 years. If only one survey follows the 2017-2018 PDHS, MMR values will be interpolated for intervening years </t>
    </r>
    <r>
      <rPr>
        <u/>
        <sz val="9"/>
        <rFont val="Arial"/>
        <family val="2"/>
      </rPr>
      <t>OR</t>
    </r>
    <r>
      <rPr>
        <sz val="9"/>
        <rFont val="Arial"/>
        <family val="2"/>
      </rPr>
      <t xml:space="preserve"> reports and data produced by UN Maternal Mortality Estimation Inter-Agency Group (WHO, UNICEF, UNFPA, World Bank, UNDESA/Population Division) will be utilised. 
</t>
    </r>
  </si>
  <si>
    <t>Punjab</t>
  </si>
  <si>
    <t>Impact Indicator 2</t>
  </si>
  <si>
    <t>Baseline
(2017/2018)</t>
  </si>
  <si>
    <r>
      <rPr>
        <b/>
        <sz val="9"/>
        <rFont val="Arial"/>
        <family val="2"/>
      </rPr>
      <t>Reduction assumption</t>
    </r>
    <r>
      <rPr>
        <sz val="9"/>
        <rFont val="Arial"/>
        <family val="2"/>
      </rPr>
      <t xml:space="preserve"> derived using Pakistan's 2030 target from National Health Indicators and Targets (Endorsed by the Inter-Ministerial H&amp;P Strategic Forum on 4 April 2018). Pakistan-level rate of decrease applied to obtain KP and Punjab estimates. For computation method, see column M. 
</t>
    </r>
    <r>
      <rPr>
        <b/>
        <sz val="9"/>
        <rFont val="Arial"/>
        <family val="2"/>
      </rPr>
      <t xml:space="preserve">Log frame assumes E4H will only have a contributory effect on targets. </t>
    </r>
    <r>
      <rPr>
        <sz val="9"/>
        <rFont val="Arial"/>
        <family val="2"/>
      </rPr>
      <t>Achieving milestone targets will be dependent on the full health sector ecosystem in Pakistan (both public and private sectors), especially the service delivery environment.</t>
    </r>
  </si>
  <si>
    <t>The number of children who die by the age of 5 years, per 1000 live births.</t>
  </si>
  <si>
    <t>U5MR (PDHS)</t>
  </si>
  <si>
    <t>Under-five mortality rate (&lt;U5MR)</t>
  </si>
  <si>
    <t xml:space="preserve">Pakistan: 74
KP: 64
Punjab: 85 </t>
  </si>
  <si>
    <t>Pakistan: 58
KP: 48
Punjab: 64</t>
  </si>
  <si>
    <t>Pakistan: 54
KP: 45
Punjab: 60</t>
  </si>
  <si>
    <t>Pakistan: 51
KP: 42
Punjab: 56</t>
  </si>
  <si>
    <t>Pakistan: 47
KP: 39
Punjab: 52</t>
  </si>
  <si>
    <r>
      <rPr>
        <b/>
        <sz val="9"/>
        <rFont val="Arial"/>
        <family val="2"/>
      </rPr>
      <t>Baseline</t>
    </r>
    <r>
      <rPr>
        <sz val="9"/>
        <rFont val="Arial"/>
        <family val="2"/>
      </rPr>
      <t xml:space="preserve">: Pakistan Demographic and Health Survey 2017-2018, national, for the five years preceding the survey. Rate for KP and Punjab is that of 10 years period preceding survey (no 5 year period estimates available) 
</t>
    </r>
    <r>
      <rPr>
        <b/>
        <sz val="9"/>
        <rFont val="Arial"/>
        <family val="2"/>
      </rPr>
      <t>Milestone data source:</t>
    </r>
    <r>
      <rPr>
        <sz val="9"/>
        <rFont val="Arial"/>
        <family val="2"/>
      </rPr>
      <t xml:space="preserve"> subsequent Pakistan Demographic &amp; Health Survey, which are expected every 4-6 years. If only one survey follows the 2017-2018 PDHS, U5MR values will be interpolated for intervening years </t>
    </r>
    <r>
      <rPr>
        <u/>
        <sz val="9"/>
        <rFont val="Arial"/>
        <family val="2"/>
      </rPr>
      <t>OR</t>
    </r>
    <r>
      <rPr>
        <sz val="9"/>
        <rFont val="Arial"/>
        <family val="2"/>
      </rPr>
      <t xml:space="preserve"> reports and data produced by the UN Inter-Agency Group for Child Mortality Estimation</t>
    </r>
  </si>
  <si>
    <t>*2030 goal derived from National Health Indicators and Targets (Endorsed by the Inter-Ministerial H&amp;P Strategic Forum on 4 April 2018)</t>
  </si>
  <si>
    <t>Impact Indicator 3</t>
  </si>
  <si>
    <t>Baseline
(2021)</t>
  </si>
  <si>
    <r>
      <rPr>
        <b/>
        <sz val="9"/>
        <rFont val="Arial"/>
        <family val="2"/>
      </rPr>
      <t>Decrease assumption</t>
    </r>
    <r>
      <rPr>
        <sz val="9"/>
        <rFont val="Arial"/>
        <family val="2"/>
      </rPr>
      <t xml:space="preserve"> calculated using IHME data for Pakistan for the period 2010-2019. The average annual decline was computed. This decrease was applied for each milestone year. Pakistan-level rate of decrease applied to obtain KP and Punjab estimates. For computation method, see column M. 
</t>
    </r>
    <r>
      <rPr>
        <b/>
        <sz val="9"/>
        <rFont val="Arial"/>
        <family val="2"/>
      </rPr>
      <t xml:space="preserve">Log frame assumes E4H will only have a contributory effect on targets. </t>
    </r>
    <r>
      <rPr>
        <sz val="9"/>
        <rFont val="Arial"/>
        <family val="2"/>
      </rPr>
      <t>Achieving milestone targets will be dependent on the full health sector ecosystem in Pakistan (both public and private sectors), especially the service delivery environment.</t>
    </r>
  </si>
  <si>
    <t xml:space="preserve">The disability-adjusted life year (DALY) is a time-based measure that combines years of life lost due to premature mortality (YLLs) and years of life lost due to time lived in states of less than full health, or years of healthy life lost due to disability (YLDs). One DALY represents the loss of the equivalent of one year of full health. 
The DALY rate is expressed per 100,000 population. </t>
  </si>
  <si>
    <t>Computation method prevalence of communicable diseases</t>
  </si>
  <si>
    <t>Prevalence of communicable disease (per 100,000)</t>
  </si>
  <si>
    <t xml:space="preserve">Pakistan: 22,564
KP: 21,895
Punjab: 22,939 </t>
  </si>
  <si>
    <t>Pakistan: 20,624
KP: 20,545
Punjab: 21,525</t>
  </si>
  <si>
    <t>Pakistan: 19,978
KP: 19,902
Punjab: 20,851</t>
  </si>
  <si>
    <t>Pakistan: 18,685
KP: 18,676
19,566</t>
  </si>
  <si>
    <t>Baseline (2021)</t>
  </si>
  <si>
    <t>Annual reduction (2010-2019)</t>
  </si>
  <si>
    <t>Prevalence rate attributed to communicable diseases (HIV/AIDS and sexually transmitted infections; Respiratory infections and tuberculosis; Enteric infections; Neglected tropical diseases and malaria; Other infectious diseases)</t>
  </si>
  <si>
    <t xml:space="preserve">OUTCOME </t>
  </si>
  <si>
    <t>Outcome Indicator 1</t>
  </si>
  <si>
    <t>Baseline
(2023)</t>
  </si>
  <si>
    <t>Computation method for annual targets for IHR CC Index</t>
  </si>
  <si>
    <t>Improved health sector resilience and responsiveness to emerging disease threats and other shocks (e.g., climate change events)
&amp;
Improved coverage, equity, quality, and efficiency of healthcare services</t>
  </si>
  <si>
    <t xml:space="preserve">International Health Regulations (IHR) Core Capacity Index Score (%)
</t>
  </si>
  <si>
    <t>Pakistan: 42.7%
KP: 40.4%
Punjab: 43.2%</t>
  </si>
  <si>
    <t>NA</t>
  </si>
  <si>
    <t>Pakistan: 49%
KP: 46%
Punjab: 49%</t>
  </si>
  <si>
    <t>Pakistan: 54%
KP: 52%
Punjab: 55%</t>
  </si>
  <si>
    <t>Pakistan: 60%
KP: 57.7%
Punjab: 60.5%</t>
  </si>
  <si>
    <r>
      <rPr>
        <b/>
        <sz val="9"/>
        <color rgb="FF000000"/>
        <rFont val="Arial"/>
        <family val="2"/>
      </rPr>
      <t>Change assumptions</t>
    </r>
    <r>
      <rPr>
        <sz val="9"/>
        <color rgb="FF000000"/>
        <rFont val="Arial"/>
        <family val="2"/>
      </rPr>
      <t>:  The national target for IHR is derived from DCP3 five-year coverage targets for the year 2026/"Towards UHC through PHC: Pakistan Investment Case for 2021-2026". This national target value is treated as a Milestone for Y4 of the programme. To obtain annual milestones, we interpolated between the 2023 and 2026 target value. 
The KP and Punjab-specific target is currently not available. In the absence of KP-specific targets, annual milestones were derived by applying the Federal %-pt expected increase per year to the KP baseline value. 
Y1 will have no score corresponding to this indicator, given that the majority of the period consists of inception (6 months), with only 3 months of implementation.</t>
    </r>
  </si>
  <si>
    <t xml:space="preserve">International Health Regulations Core Capacity Index is the average percentage (%) of attributes of 13 core capacities that have been attained at a specific point in time. 
The 13 core capacities are: (1) National legislation, policy and financing; (2) Coordination and National Focal Point communications; (3) Surveillance; (4) Response; (5) Preparedness; (6) Risk communication; (7) Human resources; (8) Laboratory; (9) Points of entry; (10) Zoonotic events; (11) Food safety; (12) Chemical events; (13) Radio nuclear emergencies.
</t>
  </si>
  <si>
    <t>Baseline
2023</t>
  </si>
  <si>
    <t>2026 goal*</t>
  </si>
  <si>
    <t>Annual expected increase</t>
  </si>
  <si>
    <t>Pakistan:42.7%
KP:40.4 %
Punjab:43.2 %</t>
  </si>
  <si>
    <t>National</t>
  </si>
  <si>
    <t>Outcome Indicator 2</t>
  </si>
  <si>
    <r>
      <rPr>
        <b/>
        <sz val="9"/>
        <rFont val="Arial"/>
        <family val="2"/>
      </rPr>
      <t>Change assumptions:</t>
    </r>
    <r>
      <rPr>
        <sz val="9"/>
        <rFont val="Arial"/>
        <family val="2"/>
      </rPr>
      <t xml:space="preserve"> The national target for the UHC SCI are derived from "Towards UHC through PHC: Pakistan Investment Case for 2021-2026"/DCP3 five-year coverage targets for the year 2026. To obtain annual milestones, we interpolated between the 2021 and 2026 target value
The KP and Punjab-specific target is currently not available. In the absence of KP-specific targets, annual milestones were derived by applying the Federal %-pt expected increase per year to the KP and Punjab baseline values.
Y1 will have no score corresponding to this indicator, given that the majority of the period consists of inception (6 months), with only 3 months of implementation.</t>
    </r>
  </si>
  <si>
    <t>The Universal Health Coverage Service Coverage Index is a composite measure capturing progress toward the implementation of UHC. 
It is composed of individual indicator scores aggregated  across four areas = (RMNCH • Infectious • NCD • Capacity). The IHR core capacity index is one part of the Capacity component of the UHC index. 
UHC scores are computed annually by the ministry at national, provincial, and district levels using the estimation approach described in the 2017 Global UHC Monitoring Report. The primary data sources used for indicators of service coverage include Pakistan Demographic &amp; Health Survey (PDHS), Pakistan Social &amp; Living Standards Measurement Surveys, Multiple Indicator Cluster Surveys, National and Provincial Bureau of statistics reports, JEE Report 2016 and WHO Global Monitoring Reports.</t>
  </si>
  <si>
    <t>Computation method for annual targets for UHC SCI</t>
  </si>
  <si>
    <t xml:space="preserve">Universal Health Coverage Service Coverage Index Score 
</t>
  </si>
  <si>
    <t>Pakistan: 52.0
KP: 49.8
Punjab: 53.8</t>
  </si>
  <si>
    <t>Pakistan: 55.6
KP: 53.4
Punjab: 57.4</t>
  </si>
  <si>
    <t>Pakistan: 56.8
KP: 54.6
Punjab: 58.6</t>
  </si>
  <si>
    <t>Pakistan: 58
KP: 55.8
Punjab: 59.8</t>
  </si>
  <si>
    <t>Baseline
2021</t>
  </si>
  <si>
    <t>Updated baseline 2023</t>
  </si>
  <si>
    <t>Pakistan: 53.9
KP: 51.1
Punjab: 55.4</t>
  </si>
  <si>
    <t>OUTPUT 1</t>
  </si>
  <si>
    <t xml:space="preserve">Output Indicator 1.1 </t>
  </si>
  <si>
    <t>Assumption</t>
  </si>
  <si>
    <t>Strengthened integrated health security sub-systems</t>
  </si>
  <si>
    <t>% of approved TAs that are delivered in accordance with the specified deliverables</t>
  </si>
  <si>
    <t>Fed: TAs approved = 1
KP:   TAs approved = 2</t>
  </si>
  <si>
    <t>Fed, KP, and Punjab: 95%</t>
  </si>
  <si>
    <t>Fed, KP, and Punjab: 70%</t>
  </si>
  <si>
    <t xml:space="preserve">Fed: 2 TA mini projects approved (NAPHS, Framework of Action for Climate Resilient Health System)
KP: 2 TA mini projects approved (Provincial action plan on HS, Workshops on climate resilient health systems)  </t>
  </si>
  <si>
    <t>Fed = Achieved (100%) 
KP = Achieved (100%)
Punjab = Achieved (100%)</t>
  </si>
  <si>
    <t>Output Indicator 1.2</t>
  </si>
  <si>
    <t>Priority IHR governance reforms advanced (policy, plans, legal frameworks, monitoring and evaluation frameworks, financial management, accountability)</t>
  </si>
  <si>
    <r>
      <t xml:space="preserve">JEE 2023 in-process, with planned update/revision of NAPHS (II)
</t>
    </r>
    <r>
      <rPr>
        <sz val="9"/>
        <color theme="1" tint="0.14999847407452621"/>
        <rFont val="Arial"/>
        <family val="2"/>
      </rPr>
      <t xml:space="preserve">KP: Public Health Act 2017 exists   </t>
    </r>
    <r>
      <rPr>
        <sz val="9"/>
        <color rgb="FF000000"/>
        <rFont val="Arial"/>
        <family val="2"/>
      </rPr>
      <t xml:space="preserve">                             Punjab: Infectious Diseases and Control Act 2020</t>
    </r>
  </si>
  <si>
    <t>Fed: NA
KP: NA
Punjab: NA</t>
  </si>
  <si>
    <t xml:space="preserve">Successful implementation of NAPHS II components for which government received E4H support.
 </t>
  </si>
  <si>
    <t>(1) E4H programme reporting and M&amp;E; (2) Official government notifications/approvals/meeting minutes</t>
  </si>
  <si>
    <t>Output Indicator 1.3</t>
  </si>
  <si>
    <t>IHR coordination mechanisms established and operationalised</t>
  </si>
  <si>
    <t>Fed: National IHR Task Force notified but not fully functional​​
Fed: 19 technical groups for JEE 2023 formed 
KP and Punjab: weak or non-existent provincial IHR coordination and decision-making mechanisms</t>
  </si>
  <si>
    <t>IHR coordination mechanisms are fully functional at the Federal level, in KP, and Punjab.</t>
  </si>
  <si>
    <t xml:space="preserve">IMPACT WEIGHTING (%) </t>
  </si>
  <si>
    <t>Output Indicator 1.4</t>
  </si>
  <si>
    <t>Enhanced capacities for IHR</t>
  </si>
  <si>
    <t xml:space="preserve">Capacities prioritised by E4H: ​(a) Legal (4/10); ​(b) IHR Coordination (6/15); 
(c) HR (7/20)​; (d) Health Emergency Management (HEM)
</t>
  </si>
  <si>
    <t>Total score of prioritised competencies improved (TBD once capacities agreed with FCDO and TPM)</t>
  </si>
  <si>
    <t>OUTPUT 2</t>
  </si>
  <si>
    <t>Output Indicator 2.1</t>
  </si>
  <si>
    <t xml:space="preserve">Strengthened evidence-based decision-making practices </t>
  </si>
  <si>
    <t>Fed: TAs approved = 2
KP:  TAs approved = 2</t>
  </si>
  <si>
    <t>Fed: 2 TA mini projects approved (MTR of NHV, Update to PSHF)
KP: 2 TA mini projects approved (Health data governance mechanism, Policy brief for PHA)</t>
  </si>
  <si>
    <t xml:space="preserve">Fed = Partially achieved (85%) 
KP = Partially Achieved (87%) 
Punjab= Achieved (100%) </t>
  </si>
  <si>
    <t xml:space="preserve">E4H programme reporting/M&amp;E
The indicator has been calculated based on the percentage of completion of deliverables, taking into account three key performance dimensions: adherence to timelines, compliance with quality standards, and achievement of agreed deliverables according to the TORs of TAs. </t>
  </si>
  <si>
    <t>Output Indicator 2.2</t>
  </si>
  <si>
    <t xml:space="preserve">Multisectoral and sectoral policies are evidence-informed and aligned to sub-sectoral strategies/plans </t>
  </si>
  <si>
    <t>Fed: National Health Vision 2016-25 and National Action Plan 2018-23 under implementation​
KP​: KP Health Sector Strategic Plan (2019-2025) exists, but aligned district plans for implementation have not been developed
Punjab: Punjab Health Sector Strategy (2019-2028) exists but needs alignment with the new developments in the province</t>
  </si>
  <si>
    <t>Output Indicator 2.3</t>
  </si>
  <si>
    <t xml:space="preserve">Evidence on policy and programmatic reforms is generated, synthesized, and used to drive performance and accountability </t>
  </si>
  <si>
    <t>Evidence-informed National Health Vision 2016-25 and provincial health sector policies and strategies are available/exist, and a reform towards PHC is needed.</t>
  </si>
  <si>
    <t>IMPACT WEIGHTING (%)</t>
  </si>
  <si>
    <t>Output Indicator 2.4</t>
  </si>
  <si>
    <r>
      <t>Strengthened holistic health sector coordination mechanisms at national, provincial, and district</t>
    </r>
    <r>
      <rPr>
        <b/>
        <sz val="10"/>
        <color rgb="FF000000"/>
        <rFont val="Arial"/>
        <family val="2"/>
      </rPr>
      <t xml:space="preserve"> </t>
    </r>
    <r>
      <rPr>
        <sz val="10"/>
        <color rgb="FF000000"/>
        <rFont val="Arial"/>
        <family val="2"/>
      </rPr>
      <t>levels</t>
    </r>
  </si>
  <si>
    <t>The Federal UHC Health Sector Coordination Mechanism is functional. ​
Provincial and district UHC coordination and governance plans exist but have limited functionality in KP and Punjab.</t>
  </si>
  <si>
    <t>OUTPUT 3</t>
  </si>
  <si>
    <t>Output Indicator 3.1</t>
  </si>
  <si>
    <t xml:space="preserve">Strengthened sub-system practices to implement UHC
</t>
  </si>
  <si>
    <t>Fed, KP, and Punjab: 65%</t>
  </si>
  <si>
    <t>Fed: 2 TA mini projects approved (Pak UHC Monitoring Report, National Health Support Programme year one assessment)
KP: 2 TA mini projects approved (Coordination mechanism for donors &amp; development partners, Sustainable training system)</t>
  </si>
  <si>
    <t xml:space="preserve">Fed = Achieved (100 %)
KP = Achieved (100%) 
Punjab = Achieved (100%) </t>
  </si>
  <si>
    <t>Output Indicator 3.2</t>
  </si>
  <si>
    <t>Strengthened health workforce as a means to primary healthcare (PHC) for UHC</t>
  </si>
  <si>
    <t xml:space="preserve">Fed: Density of the essential health workforce (doctors, nurses, MWs, CMWs, LHVs) is 1.8/1000 population
KP and Punjab: Non-standardized training systems for health workforce cadres are present.
</t>
  </si>
  <si>
    <t xml:space="preserve">Essential health workforce with enhanced capacities available at the provincial and district levels.
Training systems/initiatives are standardized and coordinated, promoting efficiencies and consistent workforce quality. </t>
  </si>
  <si>
    <t>Output Indicator 3.3</t>
  </si>
  <si>
    <t>Improved practices for ensuring high-quality PHC</t>
  </si>
  <si>
    <t xml:space="preserve">Islamabad Health Regulatory Authority (IHRA) at the Federal level and Health Care Commissions (HCCs) in Punjab and KP are partially functional 
KP and Punjab: No plan/unified vision or structured system for quality of care across province, district, and key health stakeholders (QOC fragmented) 
</t>
  </si>
  <si>
    <t>Output Indicator 3.4</t>
  </si>
  <si>
    <t xml:space="preserve">Improved governance for UHC implementation </t>
  </si>
  <si>
    <t>Federal: Ad hoc discussion of PHC for UHC at central levels
KP and Punjab: UHC Steering Committee structures non-functional (see linkages to Output 2.4). No strategy for comprehensive UHC execution in place, slowing UHC progress</t>
  </si>
  <si>
    <t>Use this change log to record all changes to the logframe over the life of the project.</t>
  </si>
  <si>
    <t>LOGFRAME</t>
  </si>
  <si>
    <t>THEORY OF CHANGE</t>
  </si>
  <si>
    <t>ID</t>
  </si>
  <si>
    <t>LOGFRAME SECTION</t>
  </si>
  <si>
    <t>DETAILS OF CHANGE</t>
  </si>
  <si>
    <t>AUTHOR</t>
  </si>
  <si>
    <t>DATE</t>
  </si>
  <si>
    <t>TOC ELEMENT</t>
  </si>
  <si>
    <t>Changes documented to E4H logframe from September 2023</t>
  </si>
  <si>
    <t>Changes documented to E4H TOC from February 1, 2024</t>
  </si>
  <si>
    <t>General reformatting</t>
  </si>
  <si>
    <t>Reshaping of logframe to better align with standard practice (e.g., change from long term goal language to impacts, removal of "measures of success" and replacement with milestones etc.)</t>
  </si>
  <si>
    <t>Kaja J</t>
  </si>
  <si>
    <t>18/03/2024</t>
  </si>
  <si>
    <t>TOC stages</t>
  </si>
  <si>
    <t>Stages of TOC reframed so we more actively show the flow from inputs to impacts, including contribution to the next stage</t>
  </si>
  <si>
    <t>Impact statement</t>
  </si>
  <si>
    <r>
      <t xml:space="preserve">Amended to be better aligned to business case, with focus on </t>
    </r>
    <r>
      <rPr>
        <i/>
        <sz val="10"/>
        <rFont val="Arial"/>
        <family val="2"/>
      </rPr>
      <t>preventable</t>
    </r>
    <r>
      <rPr>
        <sz val="10"/>
        <rFont val="Arial"/>
        <family val="2"/>
      </rPr>
      <t xml:space="preserve"> rather than premature deaths </t>
    </r>
  </si>
  <si>
    <t>Impact</t>
  </si>
  <si>
    <t xml:space="preserve">As with logframe, amended to be better aligned to business case, with focus on preventable rather than premature deaths </t>
  </si>
  <si>
    <t>Impact Indicators 1 &amp; 2</t>
  </si>
  <si>
    <t>Added KP and Punjab point estimates for baseline year, as well as targets computed based on national rate of change</t>
  </si>
  <si>
    <t>Activities</t>
  </si>
  <si>
    <t xml:space="preserve">Updated to reflect latest domains of priority for the programme </t>
  </si>
  <si>
    <t>Amended from DALYs to prevalence rate for easier understanding; maternal and neonatal disorders and nutritional deficiencies removed from communicable disease computation (so that only core communicable diseases are retained). Targets computed based on national rate of change</t>
  </si>
  <si>
    <t>Assumptions tweaked, with addition of assumption related to Federal-provincial tensions and collaboration</t>
  </si>
  <si>
    <t>Milestone 4, Y4 adjustment</t>
  </si>
  <si>
    <t>Y4 adjusted from Jan-Dec, to Jan-Nov 2026 in alignment with recently communicated change to end of programme date</t>
  </si>
  <si>
    <t>Defined final domain (links to logframe indicator 3.4) as "improved governance for UHC implementation."</t>
  </si>
  <si>
    <t>Target column</t>
  </si>
  <si>
    <t>Target year adjusted to Nov 2026 or by Nov 2026, in alignment with recently communicated change to end of programme date</t>
  </si>
  <si>
    <t>TOC overall</t>
  </si>
  <si>
    <t>Updated in consultation with FCDO and TPM (latest version featured in "Updated TOC" tab)</t>
  </si>
  <si>
    <t>Dr Mahwish Hayee</t>
  </si>
  <si>
    <t>14/06/2024</t>
  </si>
  <si>
    <r>
      <t xml:space="preserve">Data updated to reflect 2023 JEE, with provincial-level </t>
    </r>
    <r>
      <rPr>
        <i/>
        <sz val="10"/>
        <rFont val="Arial"/>
        <family val="2"/>
      </rPr>
      <t>estimates</t>
    </r>
    <r>
      <rPr>
        <sz val="10"/>
        <rFont val="Arial"/>
        <family val="2"/>
      </rPr>
      <t xml:space="preserve">. Fully vetted provincial scores will not be available until NAPHSII is completed </t>
    </r>
  </si>
  <si>
    <t>Data updated to include Punjab estimates</t>
  </si>
  <si>
    <t>Output Indicators 1.1, 2.1, and 3.1</t>
  </si>
  <si>
    <t>Indicators amended so that they are no longer composites (simplification). Targets amended</t>
  </si>
  <si>
    <t>Output Indicators 1.2, 2.2, 3.2</t>
  </si>
  <si>
    <t>Previous indicators removed/deleted and replaced with subject-matter/output-specific indicators</t>
  </si>
  <si>
    <t>Output Indicators 1.2, 1.3, 1.4; 2.2, 2.3, 2.4; 3.2, 3.3</t>
  </si>
  <si>
    <t>Related to #9, new indicators defined, along with corresponding baselines and targets, and milestones for Y2 and tentative for Y3. No milestones for Y4 given that logframe requires annual update and Y4 TA priorities are too distant/uncertain</t>
  </si>
  <si>
    <t>Output Indicator 1.4 milestones</t>
  </si>
  <si>
    <t>Confirmation of Punjab province milestone following workplan completion and TA prioritisation in April</t>
  </si>
  <si>
    <t>Output Indicator 2.2 baseline and milestones</t>
  </si>
  <si>
    <t xml:space="preserve">Definition of Punjab province baseline and milestone following workplan completion and TA prioritisation in April </t>
  </si>
  <si>
    <t xml:space="preserve">Output Indicator 3.2 baseline and milestones </t>
  </si>
  <si>
    <t xml:space="preserve">Federal milestone re-defined (multisectoral HRH strategy moved to output 1.4), with a focus on monitoring health workforce. Provincial level milestones aligned to development of sustainable training systems and their implementation in Y3. </t>
  </si>
  <si>
    <t>Output Indicator 3.3 baseline and milestones</t>
  </si>
  <si>
    <t>Baseline for KP and Punjab added. Y2 milestone for KP revised to focus principally on the QOC Strategic Plan work, which will ultimately unify the additional TAs being delivered to KPHCC and KPHF. No specific milestone for Punjab added based on current years' workplan -- in its place, an additional milestone was added to output indicator 3.4</t>
  </si>
  <si>
    <t>Output Indicator 3.4 baseline and milestones</t>
  </si>
  <si>
    <t xml:space="preserve">Indicator defined (previously indicator was TBD) as "improved governance for UHC implementation." Federal, KP, and Punjab baselines and milestones defined. </t>
  </si>
  <si>
    <t>Output Indicator milestones 3.2, 3.3, 3.4 for Y2</t>
  </si>
  <si>
    <t>In discussion with FCDO, removed 4 milestones for Y2: Ind 3.2 - KP &amp; Punjab: Plan for skill and non-skills-based training developed; Ind 3.3 - Punjab: no specific TA on QOC in Y2; in lieu of that, two milestones added under indicator 3.4; Ind 3.4 - Federal: Effective coordination among health insurance initiatives with common strategic direction AND Punjab: UHC Implementation Roadmap developed</t>
  </si>
  <si>
    <t>Output Indicator milestones 3.4 for Y3</t>
  </si>
  <si>
    <t>In discussion with FCDO, removed 1 milestones for Y3: Federal: Benefit packages updated based on evidence (tentative/TBD)</t>
  </si>
  <si>
    <t xml:space="preserve">Impact indicator milestones </t>
  </si>
  <si>
    <t>In discussion with FCDO, removed annual milestones at the impact level only to keep the baseline and the target</t>
  </si>
  <si>
    <t>Achievement against Output indicators 1.1, 2.1, 3.1</t>
  </si>
  <si>
    <t>Based on Annual Review, achievement for first year of the programme added for indicators 1.1, 2.1, 3.1</t>
  </si>
  <si>
    <t>Salman Mahmood</t>
  </si>
  <si>
    <t>20/06/2024</t>
  </si>
  <si>
    <t>Milestones against output indicators: 1.3, 1.4, 2.2, 2.4, 3.2, 3.3, 3.4</t>
  </si>
  <si>
    <t>Based on the feedback received from FCDO (BZ), changes were made to the milestones for YR2 and YR3, including adding language on evidence of use/uptake/implementation where feasible</t>
  </si>
  <si>
    <t>Salman Mahmood and Kaja J</t>
  </si>
  <si>
    <t>25/06/2024
and 
27/06/2024</t>
  </si>
  <si>
    <t>Impact Indicator milestones</t>
  </si>
  <si>
    <t>Following conversation with FCDO, impact indicator milestones restored, though assumptions about reduction further caveated -- contribution rather than attribution</t>
  </si>
  <si>
    <t>25/06/2024</t>
  </si>
  <si>
    <t>Outcome Indicator 1 and 2</t>
  </si>
  <si>
    <t xml:space="preserve">The latest IHR score and the UHC service coverage index have been updated. </t>
  </si>
  <si>
    <t>19/06/2025</t>
  </si>
  <si>
    <t>Milestones against output indicators: 1.2, 1.3, 1.4, 2.2, 2.3, 2.4, 3.2, 3.3, 3.4</t>
  </si>
  <si>
    <t xml:space="preserve">Based on the feedback received from FCDO, milestones have been set for programme year 3 at the provincial level with related MOVs </t>
  </si>
  <si>
    <t xml:space="preserve">Assumptions in indicator 1.2, 1.3, 2.3, 2.4, 3.2, 3.3, 3.4 </t>
  </si>
  <si>
    <t>The assumptions have been revised for YR3 milestones.</t>
  </si>
  <si>
    <t>Achievement against Impact indicators 1 and 2</t>
  </si>
  <si>
    <t>Achievements for second year of the programme added against impact level indicators.</t>
  </si>
  <si>
    <t>Achievement against Output indicators 1.1, 1.2, 1.3, 1.4 2.1, 2.2, 2.3, 2.4, 3.1, 3.2, 3.3, 3.4</t>
  </si>
  <si>
    <t>Based on Annual Review, achievements for second year of the programme added.</t>
  </si>
  <si>
    <t>Assumptions in indicator 1.1, 2.1, 3.1</t>
  </si>
  <si>
    <t>Based on the comments received from FCDO, the assumptions have been updated to reflect the Government ownership and up take.</t>
  </si>
  <si>
    <t>Kaif Gill</t>
  </si>
  <si>
    <t>30/06/2025</t>
  </si>
  <si>
    <t>Source in Output Indicators 1.1, 2.1, 3.1 and Outcome Indicator 1 and 2</t>
  </si>
  <si>
    <t>Defined the delivery of TAs based on the specific TORs for the work stream and are calculated based on timeliness and quantity. The baseline information and milestone data source for year 3 has been updated.</t>
  </si>
  <si>
    <t xml:space="preserve">Pakistan: 54.7%
KP: 53.5%
Punjab: 55.2% </t>
  </si>
  <si>
    <t>Pakistan: 58.5 (UN interagency estimate for 2023)
U5MR: is not available at the provincial level.</t>
  </si>
  <si>
    <t>Pakistan: 56 (UN interagency estimate for 2024)
U5MR: is not available at the provincial level</t>
  </si>
  <si>
    <t>Pakistan: 47.83% (15 core capacities) 
KP: 43.0%
Punjab: 55.6%
 Pakistan: 48.21% (19 core capacities) 
KP: 43.2%
Punjab: 46.7%</t>
  </si>
  <si>
    <r>
      <t xml:space="preserve">Milestone 4, YR4
</t>
    </r>
    <r>
      <rPr>
        <sz val="9"/>
        <rFont val="Arial"/>
        <family val="2"/>
      </rPr>
      <t>(January 2026 - 
December 2026)</t>
    </r>
  </si>
  <si>
    <r>
      <t xml:space="preserve">Milestone 4, YR4
</t>
    </r>
    <r>
      <rPr>
        <sz val="9"/>
        <rFont val="Arial"/>
        <family val="2"/>
      </rPr>
      <t>(January 2026 - 
December  2026)</t>
    </r>
  </si>
  <si>
    <r>
      <t xml:space="preserve">Target
</t>
    </r>
    <r>
      <rPr>
        <sz val="9"/>
        <rFont val="Arial"/>
        <family val="2"/>
      </rPr>
      <t>(by December 2026)</t>
    </r>
  </si>
  <si>
    <t xml:space="preserve">Milestone 1, Y1: no score corresponding to this indicator, given that the majority of the period consists of inception (6 months), with only 3 months of implementation for KP and Federal, with Punjab inception just commencing (1 month).  
Milestone 3: Y3: political stability and continuation of senior leadership making timely decisions at Federal, KP and Punjab levels.     
Milestone 4: Y4: Strong institutional commitment exists for implementing NAPHS II priorities.                                                                           </t>
  </si>
  <si>
    <t>Milestone 1, Y1: no score corresponding to this indicator, given that the majority of the period consists of inception (6 months), with only 3 months of implementation for KP and Federal, with Punjab inception just commencing (1 month).x
Milestone 2, Y2: The 'functionality' of coordination mechanisms is intentionally covered under M3/Y3 in light of current constraints faced in getting mechanisms approved and notified. Full functionalisation, in this case, may not be possible until Y3. 
Milestone 3: Y3 IHR remains a priority for the government. 
Milestone 4: Y4 Continued prioritisation of IHR obligations in national and provincial agendas.</t>
  </si>
  <si>
    <t>Milestone 1, Y1: no score corresponding to this indicator, given that the majority of the period consists of inception (6 months), with only 3 months of implementation for KP and Federal, with Punjab inception just commencing (1 month).
Milestone 2, Y2 (Fed): Since the multi-sectoral health workforce strategy TA timeline spans six months, ending in Feb-2025, we are unable to include the term 'approval' in the milestone, as this would not come until the next year.
Milestone 4, Y4 Capacity-building interventions are institutionalised within government systems.</t>
  </si>
  <si>
    <t xml:space="preserve">PISTR document developed to support vaccine and financial self-reliance by 2035. 
Transition plan co-developed and endorsed by HSRU for effective and sustainable implementation and oversight of the GGRR.  
</t>
  </si>
  <si>
    <t xml:space="preserve">Successful generation of evidence for government-led implementation of key priorities at the Federal and provincial levels. </t>
  </si>
  <si>
    <t>DALYS (Communicable diseases)
Pakistan: 6,569
KP: 6,208
Punjab: 6,304
(These results are based only on communicable diseases)</t>
  </si>
  <si>
    <t>Pakistan: 19,331
KP: 19,279
Punjab: 20,199
(These targets were calculated using a broader group of diseases (communicable, maternal, neonatal, and nutrition).
However, the indicator requires only communicable diseases to be considered, which is why the target appear high.</t>
  </si>
  <si>
    <r>
      <rPr>
        <b/>
        <sz val="9"/>
        <rFont val="Arial"/>
        <family val="2"/>
      </rPr>
      <t>Baseline</t>
    </r>
    <r>
      <rPr>
        <sz val="9"/>
        <rFont val="Arial"/>
        <family val="2"/>
      </rPr>
      <t xml:space="preserve">: Institute for Health Metrics and Evaluation, Global Burdens of Disease 2021. Prevalence for communicable causes, with maternal and neonatal causes and nutritional deficiencies removed so that the indicator is truly focused on communicable disease.
</t>
    </r>
    <r>
      <rPr>
        <b/>
        <sz val="9"/>
        <rFont val="Arial"/>
        <family val="2"/>
      </rPr>
      <t>Milestone data source:</t>
    </r>
    <r>
      <rPr>
        <sz val="9"/>
        <rFont val="Arial"/>
        <family val="2"/>
      </rPr>
      <t xml:space="preserve"> Institute for Health Metrics and Evaluation, Global Burden of Disease for Pakistan. 
</t>
    </r>
    <r>
      <rPr>
        <b/>
        <sz val="9"/>
        <rFont val="Arial"/>
        <family val="2"/>
      </rPr>
      <t>Milestone 3, YR3:</t>
    </r>
    <r>
      <rPr>
        <sz val="9"/>
        <rFont val="Arial"/>
        <family val="2"/>
      </rPr>
      <t xml:space="preserve"> The gap between targets and results is mainly because they were calculated using different data. The targets used a wider set of diseases (communicable, maternal, neonatal, and nutrition), while the results only include communicable diseases, so they cannot be directly compared.</t>
    </r>
  </si>
  <si>
    <r>
      <rPr>
        <b/>
        <sz val="9"/>
        <color rgb="FF000000"/>
        <rFont val="Arial"/>
        <family val="2"/>
      </rPr>
      <t xml:space="preserve">Federal: </t>
    </r>
    <r>
      <rPr>
        <sz val="9"/>
        <color rgb="FF000000"/>
        <rFont val="Arial"/>
        <family val="2"/>
      </rPr>
      <t xml:space="preserve">Minimum 1 meetings of Inter-Ministerial Health and Population Council​
</t>
    </r>
    <r>
      <rPr>
        <b/>
        <sz val="9"/>
        <color rgb="FF000000"/>
        <rFont val="Arial"/>
        <family val="2"/>
      </rPr>
      <t xml:space="preserve">
KP: </t>
    </r>
    <r>
      <rPr>
        <sz val="9"/>
        <color rgb="FF000000"/>
        <rFont val="Arial"/>
        <family val="2"/>
      </rPr>
      <t xml:space="preserve">Health data governance mechanism established and functional, with evidence of data-driven decision-making initiated
</t>
    </r>
    <r>
      <rPr>
        <sz val="9"/>
        <color rgb="FFFF0000"/>
        <rFont val="Arial"/>
        <family val="2"/>
      </rPr>
      <t xml:space="preserve">
</t>
    </r>
    <r>
      <rPr>
        <b/>
        <sz val="9"/>
        <color rgb="FF000000"/>
        <rFont val="Arial"/>
        <family val="2"/>
      </rPr>
      <t xml:space="preserve">KP: </t>
    </r>
    <r>
      <rPr>
        <sz val="9"/>
        <color rgb="FF000000"/>
        <rFont val="Arial"/>
        <family val="2"/>
      </rPr>
      <t xml:space="preserve">Donor Coordination Mechanism established and operationalized
</t>
    </r>
    <r>
      <rPr>
        <b/>
        <sz val="9"/>
        <color rgb="FF000000"/>
        <rFont val="Arial"/>
        <family val="2"/>
      </rPr>
      <t xml:space="preserve">Punjab: </t>
    </r>
    <r>
      <rPr>
        <sz val="9"/>
        <color rgb="FF000000"/>
        <rFont val="Arial"/>
        <family val="2"/>
      </rPr>
      <t xml:space="preserve">Donor Coordination Mechanism established and operationalized
</t>
    </r>
    <r>
      <rPr>
        <b/>
        <sz val="9"/>
        <color rgb="FF000000"/>
        <rFont val="Arial"/>
        <family val="2"/>
      </rPr>
      <t xml:space="preserve">Punjab: </t>
    </r>
    <r>
      <rPr>
        <sz val="9"/>
        <color rgb="FF000000"/>
        <rFont val="Arial"/>
        <family val="2"/>
      </rPr>
      <t xml:space="preserve">Strategy for Health Data Information and Decision making developed
 </t>
    </r>
  </si>
  <si>
    <r>
      <rPr>
        <b/>
        <sz val="9"/>
        <color rgb="FF000000"/>
        <rFont val="Arial"/>
        <family val="2"/>
      </rPr>
      <t xml:space="preserve">Federal: </t>
    </r>
    <r>
      <rPr>
        <sz val="9"/>
        <color rgb="FF000000"/>
        <rFont val="Arial"/>
        <family val="2"/>
      </rPr>
      <t xml:space="preserve">UHC Country Platform convened to endorse the Global Health Initiatives' Strategic findings and build consensus on future actions.
</t>
    </r>
    <r>
      <rPr>
        <b/>
        <sz val="9"/>
        <color rgb="FF000000"/>
        <rFont val="Arial"/>
        <family val="2"/>
      </rPr>
      <t xml:space="preserve">MOV: Endorsed Global Health Initiatives Report by the UHC Country Platform. </t>
    </r>
    <r>
      <rPr>
        <sz val="9"/>
        <color rgb="FF000000"/>
        <rFont val="Arial"/>
        <family val="2"/>
      </rPr>
      <t xml:space="preserve">
</t>
    </r>
    <r>
      <rPr>
        <b/>
        <sz val="9"/>
        <color rgb="FF000000"/>
        <rFont val="Arial"/>
        <family val="2"/>
      </rPr>
      <t xml:space="preserve">KP: </t>
    </r>
    <r>
      <rPr>
        <sz val="9"/>
        <color rgb="FF000000"/>
        <rFont val="Arial"/>
        <family val="2"/>
      </rPr>
      <t xml:space="preserve">The District Health and Population Management Team (DHPMT) is functional and strengthening PHC in at least one district by December 2025. 
</t>
    </r>
    <r>
      <rPr>
        <b/>
        <sz val="9"/>
        <color rgb="FF000000"/>
        <rFont val="Arial"/>
        <family val="2"/>
      </rPr>
      <t xml:space="preserve">MOV: Minutes of the DHPMT progress review meeting with evidence of implementation of prioritised actions for PHC​.
</t>
    </r>
    <r>
      <rPr>
        <sz val="9"/>
        <color rgb="FF000000"/>
        <rFont val="Arial"/>
        <family val="2"/>
      </rPr>
      <t xml:space="preserve">
</t>
    </r>
    <r>
      <rPr>
        <b/>
        <sz val="9"/>
        <color rgb="FF000000"/>
        <rFont val="Arial"/>
        <family val="2"/>
      </rPr>
      <t>Punjab:</t>
    </r>
    <r>
      <rPr>
        <sz val="9"/>
        <color rgb="FF000000"/>
        <rFont val="Arial"/>
        <family val="2"/>
      </rPr>
      <t xml:space="preserve"> Institutionalisation of the Donor Coordination mechanism to focus on PHC strengthening with support of the UHC Delivery Unit embedded within the Health and Population Department. 
</t>
    </r>
    <r>
      <rPr>
        <b/>
        <sz val="9"/>
        <color rgb="FF000000"/>
        <rFont val="Arial"/>
        <family val="2"/>
      </rPr>
      <t>MOV: Regular Donor Coordination Sessions are convened, and the Portal is functional and updated.</t>
    </r>
  </si>
  <si>
    <r>
      <rPr>
        <b/>
        <sz val="9"/>
        <rFont val="Arial"/>
        <family val="2"/>
      </rPr>
      <t xml:space="preserve">Federal and KP: </t>
    </r>
    <r>
      <rPr>
        <sz val="9"/>
        <rFont val="Arial"/>
        <family val="2"/>
      </rPr>
      <t xml:space="preserve">Multi-sectoral Health workforce Strategy along with a robust M&amp;E plan developed.
</t>
    </r>
    <r>
      <rPr>
        <b/>
        <sz val="9"/>
        <rFont val="Arial"/>
        <family val="2"/>
      </rPr>
      <t xml:space="preserve">
Punjab: </t>
    </r>
    <r>
      <rPr>
        <sz val="9"/>
        <rFont val="Arial"/>
        <family val="2"/>
      </rPr>
      <t>Provincial HRH strategy inception report developed and approved.</t>
    </r>
  </si>
  <si>
    <r>
      <rPr>
        <b/>
        <sz val="9"/>
        <rFont val="Arial"/>
        <family val="2"/>
      </rPr>
      <t xml:space="preserve">Federal, KP and Punjab: </t>
    </r>
    <r>
      <rPr>
        <sz val="9"/>
        <rFont val="Arial"/>
        <family val="2"/>
      </rPr>
      <t>National and Provincial IHR coordination mechanism established and operationalised</t>
    </r>
  </si>
  <si>
    <r>
      <rPr>
        <b/>
        <sz val="9"/>
        <rFont val="Arial"/>
        <family val="2"/>
      </rPr>
      <t xml:space="preserve">Federal: </t>
    </r>
    <r>
      <rPr>
        <sz val="9"/>
        <rFont val="Arial"/>
        <family val="2"/>
      </rPr>
      <t xml:space="preserve">National Action Plan with provincial chapters approved by the Inter-Ministerial Health and Population Council.
</t>
    </r>
    <r>
      <rPr>
        <b/>
        <sz val="9"/>
        <rFont val="Arial"/>
        <family val="2"/>
      </rPr>
      <t xml:space="preserve">Federal, KP &amp; Punjab: </t>
    </r>
    <r>
      <rPr>
        <sz val="9"/>
        <rFont val="Arial"/>
        <family val="2"/>
      </rPr>
      <t>In- depth review of the IHR –related legislations completed.</t>
    </r>
  </si>
  <si>
    <r>
      <rPr>
        <b/>
        <sz val="9"/>
        <rFont val="Arial"/>
        <family val="2"/>
      </rPr>
      <t xml:space="preserve">Fed, KP &amp; Punjab: </t>
    </r>
    <r>
      <rPr>
        <sz val="9"/>
        <rFont val="Arial"/>
        <family val="2"/>
      </rPr>
      <t xml:space="preserve">NAPHS II with provincial chapters developed and approved by the Inter-Ministerial Health and Population Council
</t>
    </r>
    <r>
      <rPr>
        <b/>
        <sz val="9"/>
        <rFont val="Arial"/>
        <family val="2"/>
      </rPr>
      <t>Fed, KP &amp; Punjab:</t>
    </r>
    <r>
      <rPr>
        <sz val="9"/>
        <rFont val="Arial"/>
        <family val="2"/>
      </rPr>
      <t xml:space="preserve"> In-depth review of IHR-related legislations completed (200 legislations)</t>
    </r>
  </si>
  <si>
    <r>
      <rPr>
        <b/>
        <sz val="9"/>
        <color rgb="FF000000"/>
        <rFont val="Arial"/>
        <family val="2"/>
      </rPr>
      <t xml:space="preserve">Federal: </t>
    </r>
    <r>
      <rPr>
        <sz val="9"/>
        <color rgb="FF000000"/>
        <rFont val="Arial"/>
        <family val="2"/>
      </rPr>
      <t xml:space="preserve">The annual IHR monitoring report developed and finalised through Embedded E4H TA. 
</t>
    </r>
    <r>
      <rPr>
        <b/>
        <sz val="9"/>
        <color rgb="FF000000"/>
        <rFont val="Arial"/>
        <family val="2"/>
      </rPr>
      <t>MOV: Approval by M/o NHSR&amp;C and Dissemination to Stakeholders: Evidence of use of the report includes activation of IHR Coordination</t>
    </r>
    <r>
      <rPr>
        <sz val="9"/>
        <color rgb="FF000000"/>
        <rFont val="Arial"/>
        <family val="2"/>
      </rPr>
      <t xml:space="preserve">
</t>
    </r>
    <r>
      <rPr>
        <b/>
        <sz val="9"/>
        <color rgb="FF000000"/>
        <rFont val="Arial"/>
        <family val="2"/>
      </rPr>
      <t xml:space="preserve">KP: </t>
    </r>
    <r>
      <rPr>
        <sz val="9"/>
        <color rgb="FF000000"/>
        <rFont val="Arial"/>
        <family val="2"/>
      </rPr>
      <t xml:space="preserve">KP Public Health Act 2017 Revised. 
</t>
    </r>
    <r>
      <rPr>
        <b/>
        <sz val="9"/>
        <color rgb="FF000000"/>
        <rFont val="Arial"/>
        <family val="2"/>
      </rPr>
      <t xml:space="preserve">MOV: Revised law approved by the KP Department of Health   
</t>
    </r>
    <r>
      <rPr>
        <sz val="9"/>
        <color rgb="FF000000"/>
        <rFont val="Arial"/>
        <family val="2"/>
      </rPr>
      <t xml:space="preserve">
</t>
    </r>
    <r>
      <rPr>
        <b/>
        <sz val="9"/>
        <color rgb="FF000000"/>
        <rFont val="Arial"/>
        <family val="2"/>
      </rPr>
      <t xml:space="preserve">Punjab: </t>
    </r>
    <r>
      <rPr>
        <sz val="9"/>
        <color rgb="FF000000"/>
        <rFont val="Arial"/>
        <family val="2"/>
      </rPr>
      <t xml:space="preserve">Punjab Infectious Disease Act 2020 Revised
</t>
    </r>
    <r>
      <rPr>
        <b/>
        <sz val="9"/>
        <color rgb="FF000000"/>
        <rFont val="Arial"/>
        <family val="2"/>
      </rPr>
      <t>MOV: Revised law approved by the Punjab Health and Population Department</t>
    </r>
  </si>
  <si>
    <r>
      <rPr>
        <b/>
        <sz val="9"/>
        <rFont val="Arial"/>
        <family val="2"/>
      </rPr>
      <t xml:space="preserve">Federal: </t>
    </r>
    <r>
      <rPr>
        <sz val="9"/>
        <rFont val="Arial"/>
        <family val="2"/>
      </rPr>
      <t xml:space="preserve">The IHR Monitoring Report 2025 was developed, its completion was informed by a two‑day national consultation with IHR TWGs where One Health stakeholders validated progress across all 19 capacities.
</t>
    </r>
    <r>
      <rPr>
        <b/>
        <sz val="9"/>
        <rFont val="Arial"/>
        <family val="2"/>
      </rPr>
      <t xml:space="preserve">
KP:</t>
    </r>
    <r>
      <rPr>
        <sz val="9"/>
        <rFont val="Arial"/>
        <family val="2"/>
      </rPr>
      <t xml:space="preserve"> The KP Public Health Act was endorsed by the DoH and submitted to the Law Department for legal review, feedback, and further approval. 
</t>
    </r>
    <r>
      <rPr>
        <b/>
        <sz val="9"/>
        <rFont val="Arial"/>
        <family val="2"/>
      </rPr>
      <t xml:space="preserve">Punjab: </t>
    </r>
    <r>
      <rPr>
        <sz val="9"/>
        <rFont val="Arial"/>
        <family val="2"/>
      </rPr>
      <t>The draft Punjab Health Security Act was submitted to the Minister of Health and Population Department (H&amp;PD).</t>
    </r>
  </si>
  <si>
    <t>Federal: NA
KP: NA
Punjab: NA</t>
  </si>
  <si>
    <r>
      <rPr>
        <b/>
        <sz val="9"/>
        <rFont val="Arial"/>
        <family val="2"/>
      </rPr>
      <t>Federal:</t>
    </r>
    <r>
      <rPr>
        <sz val="9"/>
        <rFont val="Arial"/>
        <family val="2"/>
      </rPr>
      <t xml:space="preserve"> New National IHR coordination mechanism in alignment with NAPHS II developed and notified
</t>
    </r>
    <r>
      <rPr>
        <b/>
        <sz val="9"/>
        <rFont val="Arial"/>
        <family val="2"/>
      </rPr>
      <t xml:space="preserve">KP &amp; Punjab: </t>
    </r>
    <r>
      <rPr>
        <sz val="9"/>
        <rFont val="Arial"/>
        <family val="2"/>
      </rPr>
      <t>Provincial IHR coordination &amp; decision-making mechanisms developed and notified</t>
    </r>
  </si>
  <si>
    <r>
      <rPr>
        <b/>
        <sz val="9"/>
        <color rgb="FF000000"/>
        <rFont val="Arial"/>
        <family val="2"/>
      </rPr>
      <t>Federal: I</t>
    </r>
    <r>
      <rPr>
        <sz val="9"/>
        <color rgb="FF000000"/>
        <rFont val="Arial"/>
        <family val="2"/>
      </rPr>
      <t xml:space="preserve">HR coordination mechanisms functional (including the Steering Committee of the pandemic fund).                       
</t>
    </r>
    <r>
      <rPr>
        <b/>
        <sz val="9"/>
        <color rgb="FF000000"/>
        <rFont val="Arial"/>
        <family val="2"/>
      </rPr>
      <t xml:space="preserve">MOV: Convening of the Steering Committee to improve effectiveness of the Pandemic Fund (25% of actions completed). </t>
    </r>
    <r>
      <rPr>
        <sz val="9"/>
        <color rgb="FF000000"/>
        <rFont val="Arial"/>
        <family val="2"/>
      </rPr>
      <t xml:space="preserve">
</t>
    </r>
    <r>
      <rPr>
        <b/>
        <sz val="9"/>
        <color rgb="FF000000"/>
        <rFont val="Arial"/>
        <family val="2"/>
      </rPr>
      <t xml:space="preserve">KP: </t>
    </r>
    <r>
      <rPr>
        <sz val="9"/>
        <color rgb="FF000000"/>
        <rFont val="Arial"/>
        <family val="2"/>
      </rPr>
      <t xml:space="preserve">IHR coordination mechanisms are functional at the provincial level, with evidence of tracking the progress of implementing priority NAPHS II activities in KP.
</t>
    </r>
    <r>
      <rPr>
        <b/>
        <sz val="9"/>
        <color rgb="FF000000"/>
        <rFont val="Arial"/>
        <family val="2"/>
      </rPr>
      <t xml:space="preserve">MOV: Minutes of the IHR coordination meeting in KP with implementation of a minimum of 25% actions agreed.  </t>
    </r>
    <r>
      <rPr>
        <sz val="9"/>
        <color rgb="FF000000"/>
        <rFont val="Arial"/>
        <family val="2"/>
      </rPr>
      <t xml:space="preserve">
</t>
    </r>
    <r>
      <rPr>
        <b/>
        <sz val="9"/>
        <color rgb="FF000000"/>
        <rFont val="Arial"/>
        <family val="2"/>
      </rPr>
      <t xml:space="preserve">Punjab: </t>
    </r>
    <r>
      <rPr>
        <sz val="9"/>
        <color rgb="FF000000"/>
        <rFont val="Arial"/>
        <family val="2"/>
      </rPr>
      <t xml:space="preserve">The IHR Technical Working Group/Taskforce is functional, with evidence of tracking progress of implementing priority NAPHS II activities in Punjab.  
</t>
    </r>
    <r>
      <rPr>
        <b/>
        <sz val="9"/>
        <color rgb="FF000000"/>
        <rFont val="Arial"/>
        <family val="2"/>
      </rPr>
      <t xml:space="preserve">MOV: Minutes of the IHR coordination meeting in Punjab with implementation of a minimum of 25% actions agreed. </t>
    </r>
  </si>
  <si>
    <r>
      <rPr>
        <b/>
        <sz val="9"/>
        <rFont val="Arial"/>
        <family val="2"/>
      </rPr>
      <t xml:space="preserve">Federal: </t>
    </r>
    <r>
      <rPr>
        <sz val="9"/>
        <rFont val="Arial"/>
        <family val="2"/>
      </rPr>
      <t xml:space="preserve">The Pandemic Fund Steering Committee meeting was convened on 29 May 2025 with implementing partners, chaired by Mo NHSR&amp;C.
</t>
    </r>
    <r>
      <rPr>
        <b/>
        <sz val="9"/>
        <rFont val="Arial"/>
        <family val="2"/>
      </rPr>
      <t>KP:</t>
    </r>
    <r>
      <rPr>
        <sz val="9"/>
        <rFont val="Arial"/>
        <family val="2"/>
      </rPr>
      <t xml:space="preserve"> IHR coordination mechanism meeting was held on 10 November 2025, the minutes documented the evidence of completion of actions.
</t>
    </r>
    <r>
      <rPr>
        <b/>
        <sz val="9"/>
        <rFont val="Arial"/>
        <family val="2"/>
      </rPr>
      <t xml:space="preserve">Punjab: </t>
    </r>
    <r>
      <rPr>
        <sz val="9"/>
        <rFont val="Arial"/>
        <family val="2"/>
      </rPr>
      <t>The provincial IHR taskforce meeting was convened on 01 January 2026 which marked a key milestone in operationalising the provincial coordination mechanism and provided a platform for reviewing the status of IHR-related activities and identifying priority actions. The first TWG meeting was held in March 2026, where the members of the group highlighted progress on the sustainable and effective way forward for the coordination mechanism.</t>
    </r>
  </si>
  <si>
    <r>
      <rPr>
        <b/>
        <sz val="9"/>
        <color rgb="FF000000"/>
        <rFont val="Arial"/>
        <family val="2"/>
      </rPr>
      <t xml:space="preserve">Federal: </t>
    </r>
    <r>
      <rPr>
        <sz val="9"/>
        <color rgb="FF000000"/>
        <rFont val="Arial"/>
        <family val="2"/>
      </rPr>
      <t xml:space="preserve">Surge Capacity Training Design for Managers and Health Facility Staff at the district level to Enhance Pandemic Response and Preparedness at the district level. 
</t>
    </r>
    <r>
      <rPr>
        <b/>
        <sz val="9"/>
        <color rgb="FF000000"/>
        <rFont val="Arial"/>
        <family val="2"/>
      </rPr>
      <t xml:space="preserve">MOV: Training design approved by the M/o NHSR&amp;C &amp; shared with provinces; Later training to be mainstreamed, including commensurate government funding into the Sustainable Training Mechanism/ PHDC &amp; DHDC in KP &amp; Punjab. 
</t>
    </r>
    <r>
      <rPr>
        <sz val="9"/>
        <color rgb="FF000000"/>
        <rFont val="Arial"/>
        <family val="2"/>
      </rPr>
      <t xml:space="preserve">
</t>
    </r>
    <r>
      <rPr>
        <b/>
        <sz val="9"/>
        <color rgb="FF000000"/>
        <rFont val="Arial"/>
        <family val="2"/>
      </rPr>
      <t xml:space="preserve">KP: </t>
    </r>
    <r>
      <rPr>
        <sz val="9"/>
        <color rgb="FF000000"/>
        <rFont val="Arial"/>
        <family val="2"/>
      </rPr>
      <t xml:space="preserve">At least one Simulation Exercise started for the training of trainers by the E4H teams in one District, with evidence of integration into the overarching Sustainable Training System for government ownership and funding. 
</t>
    </r>
    <r>
      <rPr>
        <b/>
        <sz val="9"/>
        <color rgb="FF000000"/>
        <rFont val="Arial"/>
        <family val="2"/>
      </rPr>
      <t xml:space="preserve">MOV: Training Report and IHR trainings are included in the Sustainable Training System plan.
</t>
    </r>
    <r>
      <rPr>
        <sz val="9"/>
        <color rgb="FF000000"/>
        <rFont val="Arial"/>
        <family val="2"/>
      </rPr>
      <t xml:space="preserve">
</t>
    </r>
    <r>
      <rPr>
        <b/>
        <sz val="9"/>
        <color rgb="FF000000"/>
        <rFont val="Arial"/>
        <family val="2"/>
      </rPr>
      <t xml:space="preserve">​Punjab: </t>
    </r>
    <r>
      <rPr>
        <sz val="9"/>
        <color rgb="FF000000"/>
        <rFont val="Arial"/>
        <family val="2"/>
      </rPr>
      <t xml:space="preserve">At least one Simulation Exercise started by E4H-trained teams in one District, with evidence of integration into the overarching Sustainable Training System for government ownership and funding. 
</t>
    </r>
    <r>
      <rPr>
        <b/>
        <sz val="9"/>
        <color rgb="FF000000"/>
        <rFont val="Arial"/>
        <family val="2"/>
      </rPr>
      <t>MOV - Training Report and IHR trainings and advocacy plans for sustainability are included in the Sustainable Training System plan.</t>
    </r>
  </si>
  <si>
    <r>
      <rPr>
        <b/>
        <sz val="9"/>
        <rFont val="Arial"/>
        <family val="2"/>
      </rPr>
      <t xml:space="preserve">Federal: </t>
    </r>
    <r>
      <rPr>
        <sz val="9"/>
        <rFont val="Arial"/>
        <family val="2"/>
      </rPr>
      <t xml:space="preserve">Development of Multi-sectoral Health workforce Strategy along with a robust M&amp;E plan 
</t>
    </r>
    <r>
      <rPr>
        <b/>
        <sz val="9"/>
        <rFont val="Arial"/>
        <family val="2"/>
      </rPr>
      <t xml:space="preserve">KP: </t>
    </r>
    <r>
      <rPr>
        <sz val="9"/>
        <rFont val="Arial"/>
        <family val="2"/>
      </rPr>
      <t xml:space="preserve">Provincial HRH strategy enhanced with incorporation of surge response capacity, with implementation initiated
</t>
    </r>
    <r>
      <rPr>
        <b/>
        <sz val="9"/>
        <rFont val="Arial"/>
        <family val="2"/>
      </rPr>
      <t xml:space="preserve">Punjab: </t>
    </r>
    <r>
      <rPr>
        <sz val="9"/>
        <rFont val="Arial"/>
        <family val="2"/>
      </rPr>
      <t>Provincial HRH strategy inception report developed and approved</t>
    </r>
  </si>
  <si>
    <r>
      <rPr>
        <b/>
        <sz val="9"/>
        <rFont val="Arial"/>
        <family val="2"/>
      </rPr>
      <t>Federal:</t>
    </r>
    <r>
      <rPr>
        <sz val="9"/>
        <rFont val="Arial"/>
        <family val="2"/>
      </rPr>
      <t xml:space="preserve"> A multisectoral surge capacity training package was developed and senior officials and technical experts were oriented through a national workshop held on 22 January 2026. The Provincial health departments will integrate the package into existing in-service and capacity-building programmes through PHDCs and DHDCs.
</t>
    </r>
    <r>
      <rPr>
        <b/>
        <sz val="9"/>
        <rFont val="Arial"/>
        <family val="2"/>
      </rPr>
      <t xml:space="preserve">
KP: </t>
    </r>
    <r>
      <rPr>
        <sz val="9"/>
        <rFont val="Arial"/>
        <family val="2"/>
      </rPr>
      <t xml:space="preserve">Simulation exercises for Cremean Congo Hemorrhagic Fever (CCHF) outbreak response were held in Peshawar from 29-31 December 2025.
</t>
    </r>
    <r>
      <rPr>
        <b/>
        <sz val="9"/>
        <rFont val="Arial"/>
        <family val="2"/>
      </rPr>
      <t xml:space="preserve">
Punjab:</t>
    </r>
    <r>
      <rPr>
        <sz val="9"/>
        <rFont val="Arial"/>
        <family val="2"/>
      </rPr>
      <t xml:space="preserve"> A standardised simulation exercise package was developed, and exercises were conducted in Nankana Sahib and Muzaffargarh districts on Dengue and Monkeypox outbreak preparedness and response mechanisms. </t>
    </r>
  </si>
  <si>
    <r>
      <rPr>
        <b/>
        <sz val="9"/>
        <color rgb="FF000000"/>
        <rFont val="Arial"/>
        <family val="2"/>
      </rPr>
      <t xml:space="preserve">Federal: </t>
    </r>
    <r>
      <rPr>
        <sz val="9"/>
        <color rgb="FF000000"/>
        <rFont val="Arial"/>
        <family val="2"/>
      </rPr>
      <t xml:space="preserve">National Digital Health Hub for reporting was developed in collaboration with other development partners and provincial governments.
</t>
    </r>
    <r>
      <rPr>
        <b/>
        <sz val="9"/>
        <color rgb="FF000000"/>
        <rFont val="Arial"/>
        <family val="2"/>
      </rPr>
      <t xml:space="preserve">MOV- Approval of the Unified Data Governance Framework approved by the M/o NHSR&amp;C with consensus on institutionalisation in the data Centre/HPSIU. 
</t>
    </r>
    <r>
      <rPr>
        <sz val="9"/>
        <color rgb="FF000000"/>
        <rFont val="Arial"/>
        <family val="2"/>
      </rPr>
      <t xml:space="preserve">
</t>
    </r>
    <r>
      <rPr>
        <b/>
        <sz val="9"/>
        <color rgb="FF000000"/>
        <rFont val="Arial"/>
        <family val="2"/>
      </rPr>
      <t xml:space="preserve">KP: </t>
    </r>
    <r>
      <rPr>
        <sz val="9"/>
        <color rgb="FF000000"/>
        <rFont val="Arial"/>
        <family val="2"/>
      </rPr>
      <t xml:space="preserve">District Health Office(s) restructuring initiated to enhance governance for strengthening Primary Healthcare and ensuring effective reform implementation 
</t>
    </r>
    <r>
      <rPr>
        <b/>
        <sz val="9"/>
        <color rgb="FF000000"/>
        <rFont val="Arial"/>
        <family val="2"/>
      </rPr>
      <t xml:space="preserve">MOV:  Inception report endorsed by the Department of Health (DOH), KP   </t>
    </r>
    <r>
      <rPr>
        <sz val="9"/>
        <color rgb="FF000000"/>
        <rFont val="Arial"/>
        <family val="2"/>
      </rPr>
      <t xml:space="preserve">                                                                                                                                                                                                   </t>
    </r>
    <r>
      <rPr>
        <b/>
        <sz val="9"/>
        <color rgb="FF000000"/>
        <rFont val="Arial"/>
        <family val="2"/>
      </rPr>
      <t xml:space="preserve">
Punjab: </t>
    </r>
    <r>
      <rPr>
        <sz val="9"/>
        <color rgb="FF000000"/>
        <rFont val="Arial"/>
        <family val="2"/>
      </rPr>
      <t xml:space="preserve">Punjab Health &amp; Population Strategy 2025-34 developed through targeted TA from E4H. 
</t>
    </r>
    <r>
      <rPr>
        <b/>
        <sz val="9"/>
        <color rgb="FF000000"/>
        <rFont val="Arial"/>
        <family val="2"/>
      </rPr>
      <t xml:space="preserve">MOV: Draft Punjab Health &amp; Population Strategy </t>
    </r>
  </si>
  <si>
    <r>
      <rPr>
        <b/>
        <sz val="9"/>
        <rFont val="Arial"/>
        <family val="2"/>
      </rPr>
      <t xml:space="preserve">Federal: </t>
    </r>
    <r>
      <rPr>
        <sz val="9"/>
        <rFont val="Arial"/>
        <family val="2"/>
      </rPr>
      <t xml:space="preserve">Mid-term review (MTR) of NHV 2016-25 completed and NHPP 2024-34 developed and approved​
</t>
    </r>
    <r>
      <rPr>
        <b/>
        <sz val="9"/>
        <rFont val="Arial"/>
        <family val="2"/>
      </rPr>
      <t xml:space="preserve">KP: </t>
    </r>
    <r>
      <rPr>
        <sz val="9"/>
        <rFont val="Arial"/>
        <family val="2"/>
      </rPr>
      <t xml:space="preserve">MTR of KP Health Sector Strategic Plan (HSSP) completed and revision of HSSP commenced ​
</t>
    </r>
    <r>
      <rPr>
        <b/>
        <sz val="9"/>
        <rFont val="Arial"/>
        <family val="2"/>
      </rPr>
      <t xml:space="preserve">Punjab: </t>
    </r>
    <r>
      <rPr>
        <sz val="9"/>
        <rFont val="Arial"/>
        <family val="2"/>
      </rPr>
      <t>Review of the Health Sector Strategy of Punjab (2019-2030) completed and endorsed</t>
    </r>
  </si>
  <si>
    <r>
      <rPr>
        <b/>
        <sz val="9"/>
        <color rgb="FF000000"/>
        <rFont val="Arial"/>
        <family val="2"/>
      </rPr>
      <t xml:space="preserve">Federal: </t>
    </r>
    <r>
      <rPr>
        <sz val="9"/>
        <color rgb="FF000000"/>
        <rFont val="Arial"/>
        <family val="2"/>
      </rPr>
      <t xml:space="preserve">Budget Analysis 2025/26 Brief and Burden of Disease Analysis Report at National and Provincial Levels.  
</t>
    </r>
    <r>
      <rPr>
        <b/>
        <sz val="9"/>
        <color rgb="FF000000"/>
        <rFont val="Arial"/>
        <family val="2"/>
      </rPr>
      <t>MOV: Analytical documents approved by the M/o NHSR&amp;C</t>
    </r>
    <r>
      <rPr>
        <sz val="9"/>
        <color rgb="FF000000"/>
        <rFont val="Arial"/>
        <family val="2"/>
      </rPr>
      <t xml:space="preserve">
</t>
    </r>
    <r>
      <rPr>
        <b/>
        <sz val="9"/>
        <color rgb="FF000000"/>
        <rFont val="Arial"/>
        <family val="2"/>
      </rPr>
      <t>KP:</t>
    </r>
    <r>
      <rPr>
        <sz val="9"/>
        <color rgb="FF000000"/>
        <rFont val="Arial"/>
        <family val="2"/>
      </rPr>
      <t xml:space="preserve"> District health capacity on facility-level budgeting enhanced to improve PHC financing in at least one district. 
</t>
    </r>
    <r>
      <rPr>
        <b/>
        <sz val="9"/>
        <color rgb="FF000000"/>
        <rFont val="Arial"/>
        <family val="2"/>
      </rPr>
      <t>MOV: Notification of the facility level budgeting by the KP Finance Department.</t>
    </r>
    <r>
      <rPr>
        <sz val="9"/>
        <color rgb="FF000000"/>
        <rFont val="Arial"/>
        <family val="2"/>
      </rPr>
      <t xml:space="preserve"> 
</t>
    </r>
    <r>
      <rPr>
        <b/>
        <sz val="9"/>
        <color rgb="FF000000"/>
        <rFont val="Arial"/>
        <family val="2"/>
      </rPr>
      <t xml:space="preserve">Punjab: </t>
    </r>
    <r>
      <rPr>
        <sz val="9"/>
        <color rgb="FF000000"/>
        <rFont val="Arial"/>
        <family val="2"/>
      </rPr>
      <t xml:space="preserve">Operational review of the Clinic on Wheels Initiative to inform scale-up supported by the E4H Programme.
</t>
    </r>
    <r>
      <rPr>
        <b/>
        <sz val="9"/>
        <color rgb="FF000000"/>
        <rFont val="Arial"/>
        <family val="2"/>
      </rPr>
      <t>MOV: Operational Plan Recommendations on Clinic on Wheels endorsed by H&amp;PD</t>
    </r>
  </si>
  <si>
    <r>
      <rPr>
        <b/>
        <sz val="9"/>
        <color rgb="FF000000"/>
        <rFont val="Arial"/>
        <family val="2"/>
      </rPr>
      <t>Federal:</t>
    </r>
    <r>
      <rPr>
        <sz val="9"/>
        <color rgb="FF000000"/>
        <rFont val="Arial"/>
        <family val="2"/>
      </rPr>
      <t xml:space="preserve"> Revamping of the Nursing Council Secretariat, including formation of three committees (management, education, and quality assessment). 
</t>
    </r>
    <r>
      <rPr>
        <b/>
        <sz val="9"/>
        <color rgb="FF000000"/>
        <rFont val="Arial"/>
        <family val="2"/>
      </rPr>
      <t>MOV: Revamping Report and Notification of Committees</t>
    </r>
    <r>
      <rPr>
        <sz val="9"/>
        <color rgb="FF000000"/>
        <rFont val="Arial"/>
        <family val="2"/>
      </rPr>
      <t xml:space="preserve">
</t>
    </r>
    <r>
      <rPr>
        <sz val="9"/>
        <color rgb="FFFF0000"/>
        <rFont val="Arial"/>
        <family val="2"/>
      </rPr>
      <t xml:space="preserve">
</t>
    </r>
    <r>
      <rPr>
        <sz val="9"/>
        <color theme="1"/>
        <rFont val="Arial"/>
        <family val="2"/>
      </rPr>
      <t xml:space="preserve">KP: Validated and functional HRMIS used by DHPMTs for performance management and institutionalised through integration with the sustainable training database, in line with the Essential Package of Health Services Human Resource norms.
</t>
    </r>
    <r>
      <rPr>
        <b/>
        <sz val="9"/>
        <color theme="1"/>
        <rFont val="Arial"/>
        <family val="2"/>
      </rPr>
      <t>MOV: Analytics generated and used by district management.</t>
    </r>
    <r>
      <rPr>
        <sz val="9"/>
        <color theme="1"/>
        <rFont val="Arial"/>
        <family val="2"/>
      </rPr>
      <t xml:space="preserve">
</t>
    </r>
    <r>
      <rPr>
        <sz val="9"/>
        <color rgb="FF000000"/>
        <rFont val="Arial"/>
        <family val="2"/>
      </rPr>
      <t xml:space="preserve">
Punjab: Training of trainers using the integrated training curriculum for community health inspectors within the broader context of the Sustainable Training System, with demonstrable government buy-in. 
</t>
    </r>
    <r>
      <rPr>
        <b/>
        <sz val="9"/>
        <color rgb="FF000000"/>
        <rFont val="Arial"/>
        <family val="2"/>
      </rPr>
      <t>MOV: Endorsement of Curriculum from the Provincial Health and Development Centre (PHDC)/ Health and Population Department (H&amp;PD)</t>
    </r>
  </si>
  <si>
    <r>
      <rPr>
        <b/>
        <sz val="9"/>
        <rFont val="Arial"/>
        <family val="2"/>
      </rPr>
      <t>Federal:</t>
    </r>
    <r>
      <rPr>
        <sz val="9"/>
        <rFont val="Arial"/>
        <family val="2"/>
      </rPr>
      <t xml:space="preserve"> Regular monitoring of health national workforce statistics with development of snapshot, with evidence of use (e.g., development of resulting transformation plan etc.)
</t>
    </r>
    <r>
      <rPr>
        <b/>
        <sz val="9"/>
        <rFont val="Arial"/>
        <family val="2"/>
      </rPr>
      <t xml:space="preserve">KP: </t>
    </r>
    <r>
      <rPr>
        <sz val="9"/>
        <rFont val="Arial"/>
        <family val="2"/>
      </rPr>
      <t xml:space="preserve">Sustainable Training System established and operationalized (e.g., TORs developed, team onboard)
</t>
    </r>
    <r>
      <rPr>
        <b/>
        <sz val="9"/>
        <rFont val="Arial"/>
        <family val="2"/>
      </rPr>
      <t xml:space="preserve">Punjab: </t>
    </r>
    <r>
      <rPr>
        <sz val="9"/>
        <rFont val="Arial"/>
        <family val="2"/>
      </rPr>
      <t>Sustainable Training Framework developed</t>
    </r>
  </si>
  <si>
    <r>
      <rPr>
        <b/>
        <sz val="9"/>
        <rFont val="Arial"/>
        <family val="2"/>
      </rPr>
      <t xml:space="preserve">Federal:: </t>
    </r>
    <r>
      <rPr>
        <sz val="9"/>
        <rFont val="Arial"/>
        <family val="2"/>
      </rPr>
      <t xml:space="preserve">Revamping of the PNMC secretariat report (along with the transition plan) shared with M/o NHSR&amp;C and PNMC. The report proposed an organogram for the Secretariat positions.
</t>
    </r>
    <r>
      <rPr>
        <b/>
        <sz val="9"/>
        <rFont val="Arial"/>
        <family val="2"/>
      </rPr>
      <t>KP:</t>
    </r>
    <r>
      <rPr>
        <sz val="9"/>
        <rFont val="Arial"/>
        <family val="2"/>
      </rPr>
      <t xml:space="preserve"> HR records were validated across 13 DHQ hospitals and six DHO offices and analytics are being routinely used in DHPMT meetings.
</t>
    </r>
    <r>
      <rPr>
        <b/>
        <sz val="9"/>
        <rFont val="Arial"/>
        <family val="2"/>
      </rPr>
      <t>Punjab:</t>
    </r>
    <r>
      <rPr>
        <sz val="9"/>
        <rFont val="Arial"/>
        <family val="2"/>
      </rPr>
      <t xml:space="preserve"> District level ToTs were conducted to institutionalise skilled, digitally enabled 173 community health inspectors across 16 districts.</t>
    </r>
  </si>
  <si>
    <r>
      <rPr>
        <b/>
        <sz val="9"/>
        <rFont val="Arial"/>
        <family val="2"/>
      </rPr>
      <t>Federal::</t>
    </r>
    <r>
      <rPr>
        <sz val="9"/>
        <rFont val="Arial"/>
        <family val="2"/>
      </rPr>
      <t xml:space="preserve"> National health workforce statistics snapshot developed with evidence of use.
</t>
    </r>
    <r>
      <rPr>
        <b/>
        <sz val="9"/>
        <rFont val="Arial"/>
        <family val="2"/>
      </rPr>
      <t xml:space="preserve">KP: </t>
    </r>
    <r>
      <rPr>
        <sz val="9"/>
        <rFont val="Arial"/>
        <family val="2"/>
      </rPr>
      <t xml:space="preserve">Sustainable training system mechanism developed with phased implementation.
</t>
    </r>
    <r>
      <rPr>
        <b/>
        <sz val="9"/>
        <rFont val="Arial"/>
        <family val="2"/>
      </rPr>
      <t xml:space="preserve">Punjab: </t>
    </r>
    <r>
      <rPr>
        <sz val="9"/>
        <rFont val="Arial"/>
        <family val="2"/>
      </rPr>
      <t>Sustainable training framework developed</t>
    </r>
  </si>
  <si>
    <r>
      <rPr>
        <b/>
        <sz val="9"/>
        <color theme="1"/>
        <rFont val="Arial"/>
        <family val="2"/>
      </rPr>
      <t xml:space="preserve">Federal:: </t>
    </r>
    <r>
      <rPr>
        <sz val="9"/>
        <color theme="1"/>
        <rFont val="Arial"/>
        <family val="2"/>
      </rPr>
      <t xml:space="preserve">Health Technology Assessment undertaken at the PHC level in collaboration with the National Institute for Clinical Excellence (NICE). 
</t>
    </r>
    <r>
      <rPr>
        <b/>
        <sz val="9"/>
        <color theme="1"/>
        <rFont val="Arial"/>
        <family val="2"/>
      </rPr>
      <t xml:space="preserve">MOV: Assessment Report of the Health Technology Assessment, including options for institutionalisation. </t>
    </r>
    <r>
      <rPr>
        <sz val="9"/>
        <color theme="1"/>
        <rFont val="Arial"/>
        <family val="2"/>
      </rPr>
      <t xml:space="preserve"> ​
</t>
    </r>
    <r>
      <rPr>
        <b/>
        <sz val="9"/>
        <color theme="1"/>
        <rFont val="Arial"/>
        <family val="2"/>
      </rPr>
      <t>KP:</t>
    </r>
    <r>
      <rPr>
        <sz val="9"/>
        <color theme="1"/>
        <rFont val="Arial"/>
        <family val="2"/>
      </rPr>
      <t xml:space="preserve"> PHC Quality Assurance Mechanism institutionalised in one district in line with Quality of Care Strategic Plan.
</t>
    </r>
    <r>
      <rPr>
        <b/>
        <sz val="9"/>
        <color theme="1"/>
        <rFont val="Arial"/>
        <family val="2"/>
      </rPr>
      <t xml:space="preserve">MOV: Notification of Quality Assurance Mechanism and progress report. </t>
    </r>
    <r>
      <rPr>
        <sz val="9"/>
        <color theme="1"/>
        <rFont val="Arial"/>
        <family val="2"/>
      </rPr>
      <t xml:space="preserve">
</t>
    </r>
    <r>
      <rPr>
        <b/>
        <sz val="9"/>
        <color theme="1"/>
        <rFont val="Arial"/>
        <family val="2"/>
      </rPr>
      <t xml:space="preserve">Punjab: </t>
    </r>
    <r>
      <rPr>
        <sz val="9"/>
        <color theme="1"/>
        <rFont val="Arial"/>
        <family val="2"/>
      </rPr>
      <t xml:space="preserve">MSDS compliance assessment conducted through E4H support, and a roadmap for addressing recommendations developed, prioritised, and  institutionalised by the HCC. 
</t>
    </r>
    <r>
      <rPr>
        <b/>
        <sz val="9"/>
        <color theme="1"/>
        <rFont val="Arial"/>
        <family val="2"/>
      </rPr>
      <t>MOV: Recommendations derived for enhancing the quality of care in public and private facilities and submitted to the Punjab HCC</t>
    </r>
    <r>
      <rPr>
        <sz val="9"/>
        <color theme="1"/>
        <rFont val="Arial"/>
        <family val="2"/>
      </rPr>
      <t>.</t>
    </r>
  </si>
  <si>
    <r>
      <rPr>
        <b/>
        <sz val="9"/>
        <rFont val="Arial"/>
        <family val="2"/>
      </rPr>
      <t>Federal::</t>
    </r>
    <r>
      <rPr>
        <sz val="9"/>
        <rFont val="Arial"/>
        <family val="2"/>
      </rPr>
      <t xml:space="preserve"> Roundtable discussion of IHRA, HCCs and stakeholders held to identify common strategic priorities​,</t>
    </r>
    <r>
      <rPr>
        <sz val="9"/>
        <color rgb="FFFF0000"/>
        <rFont val="Arial"/>
        <family val="2"/>
      </rPr>
      <t xml:space="preserve"> </t>
    </r>
    <r>
      <rPr>
        <sz val="9"/>
        <rFont val="Arial"/>
        <family val="2"/>
      </rPr>
      <t xml:space="preserve">share learnings and develop way forward
</t>
    </r>
    <r>
      <rPr>
        <b/>
        <sz val="9"/>
        <rFont val="Arial"/>
        <family val="2"/>
      </rPr>
      <t xml:space="preserve">KP: </t>
    </r>
    <r>
      <rPr>
        <sz val="9"/>
        <rFont val="Arial"/>
        <family val="2"/>
      </rPr>
      <t xml:space="preserve">Unified QOC Strategic Plan developed and approved
</t>
    </r>
  </si>
  <si>
    <r>
      <rPr>
        <b/>
        <sz val="9"/>
        <rFont val="Arial"/>
        <family val="2"/>
      </rPr>
      <t xml:space="preserve">Federal:: </t>
    </r>
    <r>
      <rPr>
        <sz val="9"/>
        <rFont val="Arial"/>
        <family val="2"/>
      </rPr>
      <t xml:space="preserve">Health technology assessment report was developed by NICE.
</t>
    </r>
    <r>
      <rPr>
        <b/>
        <sz val="9"/>
        <rFont val="Arial"/>
        <family val="2"/>
      </rPr>
      <t xml:space="preserve">KP: </t>
    </r>
    <r>
      <rPr>
        <sz val="9"/>
        <rFont val="Arial"/>
        <family val="2"/>
      </rPr>
      <t xml:space="preserve">Quality of Care (QoC) committees were notified in four districts (Peshawar, Abbottabad, Kohat and Swat). DAPs in the four priority districts actively monitored through functional DHPMTs and DTRCs, with QoC committees meeting convened regularly to oversee RMNCH service delivery. 
</t>
    </r>
    <r>
      <rPr>
        <b/>
        <sz val="9"/>
        <rFont val="Arial"/>
        <family val="2"/>
      </rPr>
      <t xml:space="preserve">Punjab: </t>
    </r>
    <r>
      <rPr>
        <sz val="9"/>
        <rFont val="Arial"/>
        <family val="2"/>
      </rPr>
      <t>The implementation of MSDS was assessed in 71 healthcare establishments across five districts.</t>
    </r>
  </si>
  <si>
    <r>
      <rPr>
        <b/>
        <sz val="9"/>
        <rFont val="Arial"/>
        <family val="2"/>
      </rPr>
      <t>Federal::</t>
    </r>
    <r>
      <rPr>
        <sz val="9"/>
        <rFont val="Arial"/>
        <family val="2"/>
      </rPr>
      <t xml:space="preserve"> Roundtable of HCC and IHRA with agreement on next steps.
</t>
    </r>
    <r>
      <rPr>
        <b/>
        <sz val="9"/>
        <rFont val="Arial"/>
        <family val="2"/>
      </rPr>
      <t xml:space="preserve">KP: </t>
    </r>
    <r>
      <rPr>
        <sz val="9"/>
        <rFont val="Arial"/>
        <family val="2"/>
      </rPr>
      <t>QoC strategic plan developed and approved</t>
    </r>
  </si>
  <si>
    <r>
      <rPr>
        <b/>
        <sz val="9"/>
        <rFont val="Arial"/>
        <family val="2"/>
      </rPr>
      <t>Federal::</t>
    </r>
    <r>
      <rPr>
        <sz val="9"/>
        <rFont val="Arial"/>
        <family val="2"/>
      </rPr>
      <t xml:space="preserve"> Effective coordination among health insurance initiatives with common strategic direction​.
</t>
    </r>
    <r>
      <rPr>
        <b/>
        <sz val="9"/>
        <rFont val="Arial"/>
        <family val="2"/>
      </rPr>
      <t xml:space="preserve">KP: </t>
    </r>
    <r>
      <rPr>
        <sz val="9"/>
        <rFont val="Arial"/>
        <family val="2"/>
      </rPr>
      <t xml:space="preserve">UHC Implementation Roadmap developed .
</t>
    </r>
    <r>
      <rPr>
        <b/>
        <sz val="9"/>
        <rFont val="Arial"/>
        <family val="2"/>
      </rPr>
      <t xml:space="preserve">Punjab: </t>
    </r>
    <r>
      <rPr>
        <sz val="9"/>
        <rFont val="Arial"/>
        <family val="2"/>
      </rPr>
      <t xml:space="preserve">UHC Implementation Roadmap developed​.
</t>
    </r>
    <r>
      <rPr>
        <b/>
        <sz val="9"/>
        <rFont val="Arial"/>
        <family val="2"/>
      </rPr>
      <t xml:space="preserve">Punjab: </t>
    </r>
    <r>
      <rPr>
        <sz val="9"/>
        <rFont val="Arial"/>
        <family val="2"/>
      </rPr>
      <t>Punjab UHC Delivery Unit operationalised for strengthening EPHS implementation.</t>
    </r>
  </si>
  <si>
    <r>
      <rPr>
        <b/>
        <sz val="9"/>
        <color rgb="FF000000"/>
        <rFont val="Arial"/>
        <family val="2"/>
      </rPr>
      <t>Federal::</t>
    </r>
    <r>
      <rPr>
        <sz val="9"/>
        <color rgb="FF000000"/>
        <rFont val="Arial"/>
        <family val="2"/>
      </rPr>
      <t xml:space="preserve"> Meeting of National Advisory Committee and Interministerial Health and Population Council held for the endorsement of National Health and Population Policy for the next 10 years.  
</t>
    </r>
    <r>
      <rPr>
        <b/>
        <sz val="9"/>
        <color rgb="FF000000"/>
        <rFont val="Arial"/>
        <family val="2"/>
      </rPr>
      <t xml:space="preserve">MOV: Approved Minutes of the Meeting. </t>
    </r>
    <r>
      <rPr>
        <sz val="9"/>
        <color rgb="FF000000"/>
        <rFont val="Arial"/>
        <family val="2"/>
      </rPr>
      <t xml:space="preserve">
</t>
    </r>
    <r>
      <rPr>
        <b/>
        <sz val="9"/>
        <color rgb="FF000000"/>
        <rFont val="Arial"/>
        <family val="2"/>
      </rPr>
      <t>KP:</t>
    </r>
    <r>
      <rPr>
        <sz val="9"/>
        <color rgb="FF000000"/>
        <rFont val="Arial"/>
        <family val="2"/>
      </rPr>
      <t xml:space="preserve"> District Action Plan (DAP) developed in at least two districts with E4H support and alignment with NHSP.   
</t>
    </r>
    <r>
      <rPr>
        <b/>
        <sz val="9"/>
        <color rgb="FF000000"/>
        <rFont val="Arial"/>
        <family val="2"/>
      </rPr>
      <t>MOV: DAP approved by UHC technical committee and evidence of submission to steering committee.​</t>
    </r>
    <r>
      <rPr>
        <sz val="9"/>
        <color rgb="FF000000"/>
        <rFont val="Arial"/>
        <family val="2"/>
      </rPr>
      <t xml:space="preserve">
</t>
    </r>
    <r>
      <rPr>
        <b/>
        <sz val="9"/>
        <color rgb="FF000000"/>
        <rFont val="Arial"/>
        <family val="2"/>
      </rPr>
      <t>Punjab:</t>
    </r>
    <r>
      <rPr>
        <sz val="9"/>
        <color rgb="FF000000"/>
        <rFont val="Arial"/>
        <family val="2"/>
      </rPr>
      <t xml:space="preserve"> Punjab Community Health Inspector Implementation Plan developed with the involvement of the UHC Delivery Unit. 
</t>
    </r>
    <r>
      <rPr>
        <b/>
        <sz val="9"/>
        <color rgb="FF000000"/>
        <rFont val="Arial"/>
        <family val="2"/>
      </rPr>
      <t>MOV: Endorsed by Health and Population Department.</t>
    </r>
  </si>
  <si>
    <r>
      <rPr>
        <b/>
        <sz val="9"/>
        <rFont val="Arial"/>
        <family val="2"/>
      </rPr>
      <t>Federal::</t>
    </r>
    <r>
      <rPr>
        <sz val="9"/>
        <rFont val="Arial"/>
        <family val="2"/>
      </rPr>
      <t xml:space="preserve"> NAC was convened on 2 July 2025 to provide technical oversight for national level programmatic reforms. A joint meeting of the IMH&amp;PC and the UHC Country Platform was held on 16 December 2025, chaired by the Federal Health Minister, ensuring high level commitment and improved coordination.
</t>
    </r>
    <r>
      <rPr>
        <b/>
        <sz val="9"/>
        <rFont val="Arial"/>
        <family val="2"/>
      </rPr>
      <t>KP:</t>
    </r>
    <r>
      <rPr>
        <sz val="9"/>
        <rFont val="Arial"/>
        <family val="2"/>
      </rPr>
      <t xml:space="preserve"> DAPs developed for four NHSP priority districts (Peshawar, Abbottabad, Kohat and Swat).
</t>
    </r>
    <r>
      <rPr>
        <b/>
        <sz val="9"/>
        <rFont val="Arial"/>
        <family val="2"/>
      </rPr>
      <t xml:space="preserve">Punjab: </t>
    </r>
    <r>
      <rPr>
        <sz val="9"/>
        <rFont val="Arial"/>
        <family val="2"/>
      </rPr>
      <t>The H&amp;PD developed provincial CHI framework.</t>
    </r>
  </si>
  <si>
    <r>
      <rPr>
        <b/>
        <sz val="9"/>
        <rFont val="Arial"/>
        <family val="2"/>
      </rPr>
      <t xml:space="preserve">Federal:: </t>
    </r>
    <r>
      <rPr>
        <sz val="9"/>
        <rFont val="Arial"/>
        <family val="2"/>
      </rPr>
      <t xml:space="preserve">NAC held and also endorsed E4H supported MTR and NAPHS work
</t>
    </r>
    <r>
      <rPr>
        <b/>
        <sz val="9"/>
        <rFont val="Arial"/>
        <family val="2"/>
      </rPr>
      <t xml:space="preserve">KP: </t>
    </r>
    <r>
      <rPr>
        <sz val="9"/>
        <rFont val="Arial"/>
        <family val="2"/>
      </rPr>
      <t xml:space="preserve">UHC Implementation Roadmap developed, with evidence of implementation initiated.
</t>
    </r>
    <r>
      <rPr>
        <b/>
        <sz val="9"/>
        <rFont val="Arial"/>
        <family val="2"/>
      </rPr>
      <t>Punjab:</t>
    </r>
    <r>
      <rPr>
        <sz val="9"/>
        <rFont val="Arial"/>
        <family val="2"/>
      </rPr>
      <t xml:space="preserve"> Punjab UHC Delivery Unit operationalised</t>
    </r>
  </si>
  <si>
    <r>
      <rPr>
        <b/>
        <sz val="9"/>
        <rFont val="Arial"/>
        <family val="2"/>
      </rPr>
      <t xml:space="preserve">Federal:: </t>
    </r>
    <r>
      <rPr>
        <sz val="9"/>
        <rFont val="Arial"/>
        <family val="2"/>
      </rPr>
      <t xml:space="preserve">A joint meeting of the IMH&amp;PC and the UHC Country Platform was held on 16 December 2025, chaired by the Federal Health Minister and GHI report endorsement was documented in the minutes.
</t>
    </r>
    <r>
      <rPr>
        <b/>
        <sz val="9"/>
        <rFont val="Arial"/>
        <family val="2"/>
      </rPr>
      <t xml:space="preserve">KP: </t>
    </r>
    <r>
      <rPr>
        <sz val="9"/>
        <rFont val="Arial"/>
        <family val="2"/>
      </rPr>
      <t xml:space="preserve">DHPMTs were functionalised in four NHSP prioritised districts (Peshawar, Abbottabad, Kohat and Swat). DHPMT  DTRC meetings helped establish regular, structured review processes for DAP implementation.
</t>
    </r>
    <r>
      <rPr>
        <b/>
        <sz val="9"/>
        <rFont val="Arial"/>
        <family val="2"/>
      </rPr>
      <t xml:space="preserve">Punjab: </t>
    </r>
    <r>
      <rPr>
        <sz val="9"/>
        <rFont val="Arial"/>
        <family val="2"/>
      </rPr>
      <t>H&amp;PD notified the Punjab Family Planning Partners Coordination Forum and E4H is working with H&amp;PD to expand it into a Health &amp; Population Partners Coordination Forum.</t>
    </r>
  </si>
  <si>
    <r>
      <rPr>
        <b/>
        <sz val="9"/>
        <rFont val="Arial"/>
        <family val="2"/>
      </rPr>
      <t xml:space="preserve">Federal:: </t>
    </r>
    <r>
      <rPr>
        <sz val="9"/>
        <rFont val="Arial"/>
        <family val="2"/>
      </rPr>
      <t xml:space="preserve">Two meetings of the Inter-Ministerial Health and Population Council were held.
</t>
    </r>
    <r>
      <rPr>
        <b/>
        <sz val="9"/>
        <rFont val="Arial"/>
        <family val="2"/>
      </rPr>
      <t xml:space="preserve">
KP:</t>
    </r>
    <r>
      <rPr>
        <sz val="9"/>
        <rFont val="Arial"/>
        <family val="2"/>
      </rPr>
      <t xml:space="preserve"> Health data governance mechanism developed and operationalized. Donor and Development Partners Coordination Mechanism has been established and operationalized.
</t>
    </r>
    <r>
      <rPr>
        <b/>
        <sz val="9"/>
        <rFont val="Arial"/>
        <family val="2"/>
      </rPr>
      <t xml:space="preserve">Punjab: </t>
    </r>
    <r>
      <rPr>
        <sz val="9"/>
        <rFont val="Arial"/>
        <family val="2"/>
      </rPr>
      <t>Donor Coordination Mechanism established and operationalized. Operational Roadmap and Conceptual Framework developed.</t>
    </r>
  </si>
  <si>
    <r>
      <rPr>
        <b/>
        <sz val="9"/>
        <rFont val="Arial"/>
        <family val="2"/>
      </rPr>
      <t>Federal::</t>
    </r>
    <r>
      <rPr>
        <sz val="9"/>
        <rFont val="Arial"/>
        <family val="2"/>
      </rPr>
      <t xml:space="preserve"> The budget analysis snapshot was developed and endorsed by the Ministry.
</t>
    </r>
    <r>
      <rPr>
        <b/>
        <sz val="9"/>
        <rFont val="Arial"/>
        <family val="2"/>
      </rPr>
      <t>KP:</t>
    </r>
    <r>
      <rPr>
        <sz val="9"/>
        <rFont val="Arial"/>
        <family val="2"/>
      </rPr>
      <t xml:space="preserve"> Facility-level budget and expenditure management policy was piloted in Peshawar and subsequently scaled up to additional nine districts.
</t>
    </r>
    <r>
      <rPr>
        <b/>
        <sz val="9"/>
        <rFont val="Arial"/>
        <family val="2"/>
      </rPr>
      <t>Punjab:</t>
    </r>
    <r>
      <rPr>
        <sz val="9"/>
        <rFont val="Arial"/>
        <family val="2"/>
      </rPr>
      <t xml:space="preserve"> Through operational review of clinic on wheels, current operations were assessed to identify service gaps, and a geo-optimised deployment strategy was developed.</t>
    </r>
  </si>
  <si>
    <r>
      <rPr>
        <b/>
        <sz val="9"/>
        <rFont val="Arial"/>
        <family val="2"/>
      </rPr>
      <t xml:space="preserve">Federal:: </t>
    </r>
    <r>
      <rPr>
        <sz val="9"/>
        <rFont val="Arial"/>
        <family val="2"/>
      </rPr>
      <t xml:space="preserve">The findings of NHV MTR along with 9 policy briefs (2016-2025) have been developed and disseminated 
</t>
    </r>
    <r>
      <rPr>
        <b/>
        <sz val="9"/>
        <rFont val="Arial"/>
        <family val="2"/>
      </rPr>
      <t xml:space="preserve">KP: </t>
    </r>
    <r>
      <rPr>
        <sz val="9"/>
        <rFont val="Arial"/>
        <family val="2"/>
      </rPr>
      <t xml:space="preserve">7 policy briefs developed and disseminated at high level policy forums based on CHVA and KP Health Foundation outsourcing evaluation.
</t>
    </r>
    <r>
      <rPr>
        <b/>
        <sz val="9"/>
        <rFont val="Arial"/>
        <family val="2"/>
      </rPr>
      <t xml:space="preserve">Punjab: </t>
    </r>
    <r>
      <rPr>
        <sz val="9"/>
        <rFont val="Arial"/>
        <family val="2"/>
      </rPr>
      <t xml:space="preserve">2 policy briefs developed:  
Provincial Health Accounts Policy Sehat Sahulat Sustainable Financing Model Policy </t>
    </r>
  </si>
  <si>
    <r>
      <rPr>
        <b/>
        <sz val="9"/>
        <rFont val="Arial"/>
        <family val="2"/>
      </rPr>
      <t xml:space="preserve">Federal:, KP, Punjab: </t>
    </r>
    <r>
      <rPr>
        <sz val="9"/>
        <rFont val="Arial"/>
        <family val="2"/>
      </rPr>
      <t>at minimum two analytical documents (e.g., policy briefs, assessments) developed by geography with dissemination at high-level policy forums and evidence of use by government</t>
    </r>
  </si>
  <si>
    <r>
      <rPr>
        <b/>
        <sz val="9"/>
        <rFont val="Arial"/>
        <family val="2"/>
      </rPr>
      <t>Federal::</t>
    </r>
    <r>
      <rPr>
        <sz val="9"/>
        <rFont val="Arial"/>
        <family val="2"/>
      </rPr>
      <t xml:space="preserve"> Data sharing agreement was presented at the IMH&amp;PC and the UHC Country Platform meeting to establish a central platform for consolidating multiple health data streams into a unified national dashboard.
</t>
    </r>
    <r>
      <rPr>
        <b/>
        <sz val="9"/>
        <rFont val="Arial"/>
        <family val="2"/>
      </rPr>
      <t xml:space="preserve">
KP: </t>
    </r>
    <r>
      <rPr>
        <sz val="9"/>
        <rFont val="Arial"/>
        <family val="2"/>
      </rPr>
      <t xml:space="preserve">The restructuring of district helath office initiated.
</t>
    </r>
    <r>
      <rPr>
        <b/>
        <sz val="9"/>
        <rFont val="Arial"/>
        <family val="2"/>
      </rPr>
      <t xml:space="preserve">Punjab: </t>
    </r>
    <r>
      <rPr>
        <sz val="9"/>
        <rFont val="Arial"/>
        <family val="2"/>
      </rPr>
      <t>The draft Health &amp; Population Strategic Plan 2026-31 was submitted to the Minister of H&amp;PD.</t>
    </r>
  </si>
  <si>
    <r>
      <rPr>
        <b/>
        <sz val="9"/>
        <rFont val="Arial"/>
        <family val="2"/>
      </rPr>
      <t xml:space="preserve">Federal:: </t>
    </r>
    <r>
      <rPr>
        <sz val="9"/>
        <rFont val="Arial"/>
        <family val="2"/>
      </rPr>
      <t xml:space="preserve">Mid-Term review of NHV 2016-25 completed; findings and recommendations disseminated.
</t>
    </r>
    <r>
      <rPr>
        <b/>
        <sz val="9"/>
        <rFont val="Arial"/>
        <family val="2"/>
      </rPr>
      <t xml:space="preserve">KP: </t>
    </r>
    <r>
      <rPr>
        <sz val="9"/>
        <rFont val="Arial"/>
        <family val="2"/>
      </rPr>
      <t xml:space="preserve">MTR of KP Health Sector Strategic Plan (HSSP) completed.
</t>
    </r>
    <r>
      <rPr>
        <b/>
        <sz val="9"/>
        <rFont val="Arial"/>
        <family val="2"/>
      </rPr>
      <t xml:space="preserve">
Punjab: </t>
    </r>
    <r>
      <rPr>
        <sz val="9"/>
        <rFont val="Arial"/>
        <family val="2"/>
      </rPr>
      <t>Review of Health Sector Strategy of Punjab completed.</t>
    </r>
  </si>
  <si>
    <t>Federal: TBD
KP and Punjab: UHC Roadmaps developed, launched, and progressively implemented based on selected/agreed priorities</t>
  </si>
  <si>
    <t xml:space="preserve">IHRA and HCCs are functional and operating in alignment with global best practice (components for which the government received E4H support)
Implementation of Quality Assurance Mechanism in prioritised districts.  </t>
  </si>
  <si>
    <t>Milestone 1, Y1: no score corresponding to this indicator, given that the majority of the period consists of inception (6 months), with only 3 months of implementation for KP and Federal, with Punjab inception just commencing (1 month).
Milestone 3: Y3: Availability of information from reliable surveys and health information systems. 
Milestone 4, Y4: Government stakeholders actively use analytical outputs (snapshots, briefs) for planning and decision-making.</t>
  </si>
  <si>
    <t>Milestone 1, Y1: no score corresponding to this indicator, given that the majority of the period consists of inception (6 months), with only 3 months of implementation for KP and Federal, with Punjab inception just commencing (1 month).
Milestone 3: Y3: Government and partners willing to share information for decision-making. 
Milestone 4, Y4: National and provincial coordination platforms remain functional and regularly convened.</t>
  </si>
  <si>
    <t>Milestone 1, Y1: no score corresponding to this indicator, given that the majority of the period consists of inception (6 months), with only 3 months of implementation for KP and Federal, with Punjab inception just commencing (1 month).
Milestone 2, Y2: Milestones assume that over time, more aspects related to TA delivery will be under the direct control of the programme (e.g., political turbulence related to 2024 elections will subside etc.), hence performance against approved TAs will improve. 
Milestone 3, Y3: The milestones are based on the assumption that TAs for systems development will be embedded within government structures and there will be institutional uptake of TA outputs.
Milestone 4, Y4: The milestones are based on the assumption that TAs for systems development will be embedded within government structures and there will be institutional uptake of TA outputs.</t>
  </si>
  <si>
    <t>Milestone 1, Y1: no score corresponding to this indicator, given that the majority of the period consists of inception (6 months), with only 3 months of implementation for KP and Federal, with Punjab inception just commencing (1 month).
Milestone 3: Y3: The milestones are based on the assumption that TAs for systems development will be embedded within government structures and there will be institutional uptake of TA outputs. Financial Resources available for the sustainable in-service training systems. 
Milestone 4, Y4: Government ownership ensures sustained implementation of workforce reforms and training systems.</t>
  </si>
  <si>
    <t>Milestone 1, Y1: no score corresponding to this indicator, given that the majority of the period consists of inception (6 months), with only 3 months of implementation for KP and Federal, with Punjab inception just commencing (1 month).
Milestones 2, Y2 (Punjab): No TA is planned on QoC in YR 2. The milestone for YR 3 will be added once the TORs for the TA are developed.
Milestone 3: Y3: Funds secured for KP and Punjab provinces for quality of care initiatives. 
Milestone 4, Y4: Quality of Care (QoC) mechanisms remain institutionalised and functional.</t>
  </si>
  <si>
    <t>Milestone 1, Y1: no score corresponding to this indicator, given that the majority of the period consists of inception (6 months), with only 3 months of implementation for KP and Federal, with Punjab inception just commencing (1 month).  
Milestone 3: Y3: UHC still remains a priority for the government with the availability of funds. 
Milestone 4, Y4: UHC remains a government priority, with sustained commitment to implementation of reforms and coordination platforms.</t>
  </si>
  <si>
    <t>Milestone 1, Y1: no score corresponding to this indicator, given that the majority of the period consists of inception (6 months), with only 3 months of implementation for KP and Federal, with Punjab inception just commencing (1 month).
Milestones assume that over time, more aspects related to TA delivery will be under the direct control of the programme (e.g., political turbulence related to 2024 elections will subside etc.), hence performance against approved TAs will improve. 
Milestone 3, Y3: The milestones are based on the assumption that TAs for systems development will be embedded within government structures and there will be institutional uptake of TA outputs. 
Milestone 4, Y4: The milestones are based on the assumption that TAs for systems development will be embedded within government structures and there will be institutional uptake of TA outputs.</t>
  </si>
  <si>
    <t>Y1 will have no score corresponding to this indicator, given that the majority of the period consists of inception (6 months), with only 3 months of implementation. As a result, Y1 captures the minimum number of TAs that should be approved for the first year of implementation. 
Milestones assume that over time, more aspects related to TA delivery will be under the direct control of the programme (e.g., political turbulence related to 2024 elections will subside etc.), hence performance against approved TAs will improve.
Milestone 3, Y3: The milestones are based on the assumption that TAs for systems development will be embedded within government structures and there will be institutional uptake of TA outputs.  
Milestone 4, Y4: The milestones are based on the assumption that TAs for systems development will be embedded within government structures and there will be institutional uptake of TA outputs.</t>
  </si>
  <si>
    <r>
      <rPr>
        <b/>
        <sz val="9"/>
        <rFont val="Arial"/>
        <family val="2"/>
      </rPr>
      <t>Baseline</t>
    </r>
    <r>
      <rPr>
        <sz val="9"/>
        <rFont val="Arial"/>
        <family val="2"/>
      </rPr>
      <t xml:space="preserve">: 2023 Joint External Evaluation of the IHR Core Capacities of the Islamic Republic of Pakistan. Score for core 15 capacities. NAPHSII has been completed and provincial scored have been derived from NAPHSII. 
</t>
    </r>
    <r>
      <rPr>
        <b/>
        <sz val="9"/>
        <rFont val="Arial"/>
        <family val="2"/>
      </rPr>
      <t xml:space="preserve">Milestone data source: </t>
    </r>
    <r>
      <rPr>
        <sz val="9"/>
        <rFont val="Arial"/>
        <family val="2"/>
      </rPr>
      <t xml:space="preserve">Following the completion of Pakistan's 2023 JEE, the milestones will be sourced from the subsequent National Action Plan on Health Security. Data will be sourced annually through IHR Technical Committees. 
</t>
    </r>
    <r>
      <rPr>
        <b/>
        <sz val="9"/>
        <rFont val="Arial"/>
        <family val="2"/>
      </rPr>
      <t xml:space="preserve">Milestone data source (YR3): </t>
    </r>
    <r>
      <rPr>
        <sz val="9"/>
        <rFont val="Arial"/>
        <family val="2"/>
      </rPr>
      <t xml:space="preserve">In 2025, the IHR monitoring report will be developed through a consultative process and using JEE internal assessment tool.
</t>
    </r>
    <r>
      <rPr>
        <b/>
        <sz val="9"/>
        <rFont val="Arial"/>
        <family val="2"/>
      </rPr>
      <t>Milestone data source (YR4):</t>
    </r>
    <r>
      <rPr>
        <sz val="9"/>
        <rFont val="Arial"/>
        <family val="2"/>
      </rPr>
      <t xml:space="preserve"> In 2026, IHR monitoring Report co-developed by IHR secretariat and NIH using JEE internal assessment tool.</t>
    </r>
  </si>
  <si>
    <r>
      <rPr>
        <b/>
        <sz val="9"/>
        <rFont val="Arial"/>
        <family val="2"/>
      </rPr>
      <t>Baseline</t>
    </r>
    <r>
      <rPr>
        <sz val="9"/>
        <rFont val="Arial"/>
        <family val="2"/>
      </rPr>
      <t xml:space="preserve">: UHC Index at District, Provincial &amp; National Level. 
</t>
    </r>
    <r>
      <rPr>
        <b/>
        <sz val="9"/>
        <rFont val="Arial"/>
        <family val="2"/>
      </rPr>
      <t xml:space="preserve">Milestone data source: </t>
    </r>
    <r>
      <rPr>
        <sz val="9"/>
        <rFont val="Arial"/>
        <family val="2"/>
      </rPr>
      <t xml:space="preserve">Subsequent, annual MNHSR&amp;C updates to the UHC Service Coverage Index, broken down by component informed by various sources
</t>
    </r>
    <r>
      <rPr>
        <b/>
        <sz val="9"/>
        <rFont val="Arial"/>
        <family val="2"/>
      </rPr>
      <t>Milestone data source (YR3):</t>
    </r>
    <r>
      <rPr>
        <sz val="9"/>
        <rFont val="Arial"/>
        <family val="2"/>
      </rPr>
      <t xml:space="preserve"> On the completion of NAPHS II in 2028, the next round of JEE will be carried out by the WHO, Government and other partners not only to monitor progress but also to make recommendations for future actions.
Milestone data source (YR4): UHC Service Coverage Index (SCI) report 2026 will be developed. </t>
    </r>
  </si>
  <si>
    <t xml:space="preserve">The latest IHR score 2025 and the UHC service coverage index 2025 have been updated. </t>
  </si>
  <si>
    <t>Assumptions for output level indicators</t>
  </si>
  <si>
    <t>The assumptions have been revised for YR2 milestones.</t>
  </si>
  <si>
    <t>Achievement against Impact indicators 2 and 3</t>
  </si>
  <si>
    <t>Achievements for E4H programme year 3 added.</t>
  </si>
  <si>
    <t xml:space="preserve">Overall: 97%
Fed = Exceeded (100%) 
KP = Exceeded (100%) 
Punjab = Exceeded (100%) </t>
  </si>
  <si>
    <t xml:space="preserve">Overall: 97%
Fed = Achieved (100%) 
KP = Achieved (100%) 
Punjab = Achieved (100%) </t>
  </si>
  <si>
    <t>Overall = 97%
Fed = Met (95%) 
KP = Met (100%)
Punjab = Met (95%)</t>
  </si>
  <si>
    <t>The assumptions have been updated to reflect the Government ownership and up take.</t>
  </si>
  <si>
    <t>Assumptions in indicator 1.1, 1.2, 1.3, 1.4 2.1, 2.2, 2.3, 2.4, 3.1, 3.2, 3.3, 3.4</t>
  </si>
  <si>
    <t>Justification for target calculation added.</t>
  </si>
  <si>
    <t>Based on Annual Review, achievements for third year of the programme added.</t>
  </si>
  <si>
    <t>Achievement against Output indicators 1.2, 1.3, 1.4, 2.2, 2.3, 2.4, 3.2, 3.3, 3.4</t>
  </si>
  <si>
    <t>Progress for third year of the programme added.</t>
  </si>
  <si>
    <t xml:space="preserve">Milestone 1, Y1: no score corresponding to this indicator, given that the majority of the period consists of inception (6 months), with only 3 months of implementation for KP and Federal, with Punjab inception just commencing (1 month).
Milestones 2, Y2 (Punjab): The development and approval of the new Health Sector Strategy for 2025-2035 is  covered under YR 3. For Y2, the review will be completed, and the review report will be endorsed by the government.
Milestone 4, YR4: Sustained government commitment to health sector reforms;
</t>
  </si>
  <si>
    <t>21/7/2026</t>
  </si>
  <si>
    <t>Milestones for year 4 against output indicators: 1.2, 1.3, 1.4, 2.2, 2.3, 2.4, 3.2, 3.3, 3.4</t>
  </si>
  <si>
    <t>Data Source Impact indicator 3</t>
  </si>
  <si>
    <r>
      <rPr>
        <b/>
        <sz val="9"/>
        <color theme="1"/>
        <rFont val="Arial"/>
        <family val="2"/>
      </rPr>
      <t xml:space="preserve">Federal: </t>
    </r>
    <r>
      <rPr>
        <sz val="9"/>
        <color theme="1"/>
        <rFont val="Arial"/>
        <family val="2"/>
      </rPr>
      <t xml:space="preserve">Revised National Health Support Programme (NHSP) Federal PC-1.
</t>
    </r>
    <r>
      <rPr>
        <b/>
        <sz val="9"/>
        <color theme="1"/>
        <rFont val="Arial"/>
        <family val="2"/>
      </rPr>
      <t>MOV: Revised NHSP Federal PC-1 document, submitted to M/o PD&amp;SI with the approval of M/o NHSR&amp;C.</t>
    </r>
    <r>
      <rPr>
        <sz val="9"/>
        <color theme="1"/>
        <rFont val="Arial"/>
        <family val="2"/>
      </rPr>
      <t xml:space="preserve">
</t>
    </r>
    <r>
      <rPr>
        <b/>
        <sz val="9"/>
        <color theme="1"/>
        <rFont val="Arial"/>
        <family val="2"/>
      </rPr>
      <t xml:space="preserve">KP: </t>
    </r>
    <r>
      <rPr>
        <sz val="9"/>
        <color theme="1"/>
        <rFont val="Arial"/>
        <family val="2"/>
      </rPr>
      <t xml:space="preserve">*Inter-provincial collaboration on healthcare regulation strengthened through at least one coordination meeting of Provincial Healthcare Commissions.
</t>
    </r>
    <r>
      <rPr>
        <b/>
        <sz val="9"/>
        <color theme="1"/>
        <rFont val="Arial"/>
        <family val="2"/>
      </rPr>
      <t xml:space="preserve">MOV: Meeting records documenting participation, lessons shared, agreed priority actions and follow-up commitments.
</t>
    </r>
    <r>
      <rPr>
        <sz val="9"/>
        <color theme="1"/>
        <rFont val="Arial"/>
        <family val="2"/>
      </rPr>
      <t xml:space="preserve">
</t>
    </r>
    <r>
      <rPr>
        <b/>
        <sz val="9"/>
        <color theme="1"/>
        <rFont val="Arial"/>
        <family val="2"/>
      </rPr>
      <t>Punjab:</t>
    </r>
    <r>
      <rPr>
        <sz val="9"/>
        <color theme="1"/>
        <rFont val="Arial"/>
        <family val="2"/>
      </rPr>
      <t xml:space="preserve"> Evidence-informed referral integration model developed to support structured linkages between private sector GPs and public sector healthcare facilities. 
</t>
    </r>
    <r>
      <rPr>
        <b/>
        <sz val="9"/>
        <color theme="1"/>
        <rFont val="Arial"/>
        <family val="2"/>
      </rPr>
      <t>MOV: Draft referral model and implementation package submitted to PHCC with documented feedback received and incorporated.</t>
    </r>
  </si>
  <si>
    <r>
      <rPr>
        <b/>
        <sz val="9"/>
        <color theme="1"/>
        <rFont val="Arial"/>
        <family val="2"/>
      </rPr>
      <t>Federal:</t>
    </r>
    <r>
      <rPr>
        <sz val="9"/>
        <color theme="1"/>
        <rFont val="Arial"/>
        <family val="2"/>
      </rPr>
      <t xml:space="preserve"> UHC SCI estimation completed and institutionalised through coordination with the provincial health departments/HCCs and vertical Programmes.
</t>
    </r>
    <r>
      <rPr>
        <b/>
        <sz val="9"/>
        <color theme="1"/>
        <rFont val="Arial"/>
        <family val="2"/>
      </rPr>
      <t>MOV: UHC Monitoring Report 2026 endorsed by the M/o NHSR&amp;C and development partners, uploaded to the NDHH, capacity building materials and participant (M/o NHSR&amp;C) records for UHC SCI estimation.</t>
    </r>
    <r>
      <rPr>
        <sz val="9"/>
        <color theme="1"/>
        <rFont val="Arial"/>
        <family val="2"/>
      </rPr>
      <t xml:space="preserve">
</t>
    </r>
    <r>
      <rPr>
        <b/>
        <sz val="9"/>
        <color theme="1"/>
        <rFont val="Arial"/>
        <family val="2"/>
      </rPr>
      <t>KP:</t>
    </r>
    <r>
      <rPr>
        <sz val="9"/>
        <color theme="1"/>
        <rFont val="Arial"/>
        <family val="2"/>
      </rPr>
      <t xml:space="preserve"> Facility-level budgets for all ten districts incorporated into the FY 2026–27 provincial budgets, informed by the FLB-EMP and supporting budget analysis.
</t>
    </r>
    <r>
      <rPr>
        <b/>
        <sz val="9"/>
        <color theme="1"/>
        <rFont val="Arial"/>
        <family val="2"/>
      </rPr>
      <t>MOV: FY 2026–27 provincial budget book/budget documents showing incorporation of facility-level budgets for all ten districts.</t>
    </r>
    <r>
      <rPr>
        <sz val="9"/>
        <color theme="1"/>
        <rFont val="Arial"/>
        <family val="2"/>
      </rPr>
      <t xml:space="preserve">
</t>
    </r>
    <r>
      <rPr>
        <b/>
        <sz val="9"/>
        <color theme="1"/>
        <rFont val="Arial"/>
        <family val="2"/>
      </rPr>
      <t xml:space="preserve">Punjab: </t>
    </r>
    <r>
      <rPr>
        <sz val="9"/>
        <color theme="1"/>
        <rFont val="Arial"/>
        <family val="2"/>
      </rPr>
      <t xml:space="preserve">Patient referral processes strengthened and digital information exchange between primary and secondary care improved through EMR–HMIS interoperability.
</t>
    </r>
    <r>
      <rPr>
        <b/>
        <sz val="9"/>
        <color theme="1"/>
        <rFont val="Arial"/>
        <family val="2"/>
      </rPr>
      <t>MOV: Validated and H&amp;PD/HISDU-endorsed Patient Referral Management SOPs, with evidence of adoption and EMR–HMIS interoperability.</t>
    </r>
  </si>
  <si>
    <r>
      <rPr>
        <b/>
        <sz val="9"/>
        <rFont val="Arial"/>
        <family val="2"/>
      </rPr>
      <t xml:space="preserve">Federal: </t>
    </r>
    <r>
      <rPr>
        <sz val="9"/>
        <rFont val="Arial"/>
        <family val="2"/>
      </rPr>
      <t xml:space="preserve">The Pakistan Immunisation Sustainability and Transition Roadmap (PISTR) 2026–2035 developed to support local vaccine production by 2035.
</t>
    </r>
    <r>
      <rPr>
        <b/>
        <sz val="9"/>
        <rFont val="Arial"/>
        <family val="2"/>
      </rPr>
      <t>MOV: The costed PISTR roadmap submitted to M/o NHSR&amp;C and DRAP for review and feedback, prior to its submission to the Prime Minister of Pakistan Office.</t>
    </r>
    <r>
      <rPr>
        <sz val="9"/>
        <rFont val="Arial"/>
        <family val="2"/>
      </rPr>
      <t xml:space="preserve">
</t>
    </r>
    <r>
      <rPr>
        <b/>
        <sz val="9"/>
        <rFont val="Arial"/>
        <family val="2"/>
      </rPr>
      <t xml:space="preserve">KP: </t>
    </r>
    <r>
      <rPr>
        <sz val="9"/>
        <rFont val="Arial"/>
        <family val="2"/>
      </rPr>
      <t xml:space="preserve">Restructured DHO Model with clear mandates, governance arrangements, financing/accountability mechanism presented to DGHS. 
</t>
    </r>
    <r>
      <rPr>
        <b/>
        <sz val="9"/>
        <rFont val="Arial"/>
        <family val="2"/>
      </rPr>
      <t>MOV:  Revised organogram presented to the DOH and agreement letter/minutes received.</t>
    </r>
    <r>
      <rPr>
        <sz val="9"/>
        <rFont val="Arial"/>
        <family val="2"/>
      </rPr>
      <t xml:space="preserve">
</t>
    </r>
    <r>
      <rPr>
        <b/>
        <sz val="9"/>
        <rFont val="Arial"/>
        <family val="2"/>
      </rPr>
      <t xml:space="preserve">
Punjab: </t>
    </r>
    <r>
      <rPr>
        <sz val="9"/>
        <rFont val="Arial"/>
        <family val="2"/>
      </rPr>
      <t xml:space="preserve">Gender-responsive and safeguarding-informed governance framework for Nursing Centres of Excellence co-developed with the PIU.
</t>
    </r>
    <r>
      <rPr>
        <b/>
        <sz val="9"/>
        <rFont val="Arial"/>
        <family val="2"/>
      </rPr>
      <t>MOV: Draft governance framework aligned with ADB DLI-8A and submitted to the PIU.</t>
    </r>
  </si>
  <si>
    <r>
      <rPr>
        <b/>
        <sz val="9"/>
        <rFont val="Arial"/>
        <family val="2"/>
      </rPr>
      <t xml:space="preserve">Federal: </t>
    </r>
    <r>
      <rPr>
        <sz val="9"/>
        <rFont val="Arial"/>
        <family val="2"/>
      </rPr>
      <t xml:space="preserve">IHR monitoring function established within NIH through the IHR Secretariat to ensure continuity. 
</t>
    </r>
    <r>
      <rPr>
        <b/>
        <sz val="9"/>
        <rFont val="Arial"/>
        <family val="2"/>
      </rPr>
      <t xml:space="preserve">MOV: IHR Monitoring snapshot co-developed by IHR Secretariat and NIH and hosted on knowledge management repository. 
</t>
    </r>
    <r>
      <rPr>
        <sz val="9"/>
        <rFont val="Arial"/>
        <family val="2"/>
      </rPr>
      <t xml:space="preserve">
</t>
    </r>
    <r>
      <rPr>
        <b/>
        <sz val="9"/>
        <rFont val="Arial"/>
        <family val="2"/>
      </rPr>
      <t>KP:</t>
    </r>
    <r>
      <rPr>
        <sz val="9"/>
        <rFont val="Arial"/>
        <family val="2"/>
      </rPr>
      <t xml:space="preserve"> Khyber Medical University (KMU) faculty capacitated to deliver surge capacity training, with the module embedded in MPH and CPD programmes.
</t>
    </r>
    <r>
      <rPr>
        <b/>
        <sz val="9"/>
        <rFont val="Arial"/>
        <family val="2"/>
      </rPr>
      <t>MOV: ToT report, approved training materials, and KMU records confirming use of modules through MPH and CPD programmes.</t>
    </r>
    <r>
      <rPr>
        <sz val="9"/>
        <rFont val="Arial"/>
        <family val="2"/>
      </rPr>
      <t xml:space="preserve">
</t>
    </r>
    <r>
      <rPr>
        <b/>
        <sz val="9"/>
        <rFont val="Arial"/>
        <family val="2"/>
      </rPr>
      <t>Punjab:</t>
    </r>
    <r>
      <rPr>
        <sz val="9"/>
        <rFont val="Arial"/>
        <family val="2"/>
      </rPr>
      <t xml:space="preserve"> Institutional capacity strengthened through at least two capacity-building workshops on IHR conducted for senior and mid-level managers in H&amp;PD/DGHS. 
</t>
    </r>
    <r>
      <rPr>
        <b/>
        <sz val="9"/>
        <rFont val="Arial"/>
        <family val="2"/>
      </rPr>
      <t>MOV: IHR capacity-building workshop reports, training materials, participant records, and H&amp;PD endorsement letter.</t>
    </r>
  </si>
  <si>
    <r>
      <rPr>
        <b/>
        <sz val="9"/>
        <rFont val="Arial"/>
        <family val="2"/>
      </rPr>
      <t>Federal:</t>
    </r>
    <r>
      <rPr>
        <sz val="9"/>
        <rFont val="Arial"/>
        <family val="2"/>
      </rPr>
      <t xml:space="preserve"> Improved implementation of the Pandemic Fund activities through regularly convening and monitoring of the Pandemic fund coordination mechanism. 
</t>
    </r>
    <r>
      <rPr>
        <b/>
        <sz val="9"/>
        <rFont val="Arial"/>
        <family val="2"/>
      </rPr>
      <t>MOV: Pandemic Fund TWG convened with action tracker to monitor implementation of the Annual Work Plan 2026–27.</t>
    </r>
    <r>
      <rPr>
        <sz val="9"/>
        <rFont val="Arial"/>
        <family val="2"/>
      </rPr>
      <t xml:space="preserve">
</t>
    </r>
    <r>
      <rPr>
        <b/>
        <sz val="9"/>
        <rFont val="Arial"/>
        <family val="2"/>
      </rPr>
      <t>KP:</t>
    </r>
    <r>
      <rPr>
        <sz val="9"/>
        <rFont val="Arial"/>
        <family val="2"/>
      </rPr>
      <t xml:space="preserve"> *IHR coordination mechanisms strengthened and institutionalised in line with the revised Public Health Act, with AMR and other priority public health risks integrated.
</t>
    </r>
    <r>
      <rPr>
        <b/>
        <sz val="9"/>
        <rFont val="Arial"/>
        <family val="2"/>
      </rPr>
      <t xml:space="preserve">MOV: Government notifications, meeting records and action trackers evidencing strengthened coordination and integration of priority risks.
</t>
    </r>
    <r>
      <rPr>
        <sz val="9"/>
        <rFont val="Arial"/>
        <family val="2"/>
      </rPr>
      <t xml:space="preserve">
</t>
    </r>
    <r>
      <rPr>
        <b/>
        <sz val="9"/>
        <rFont val="Arial"/>
        <family val="2"/>
      </rPr>
      <t xml:space="preserve">Punjab: </t>
    </r>
    <r>
      <rPr>
        <sz val="9"/>
        <rFont val="Arial"/>
        <family val="2"/>
      </rPr>
      <t xml:space="preserve">*Provincial IHR Taskforce formally continued and convened at least once to review, endorse and advance TWG recommendations and ensure sustainability.
</t>
    </r>
    <r>
      <rPr>
        <b/>
        <sz val="9"/>
        <rFont val="Arial"/>
        <family val="2"/>
      </rPr>
      <t xml:space="preserve">MOV: Documentation (minutes/action tracker) of Taskforce meeting held in Punjab with at least 50% recommendations of the TWG endorsed. </t>
    </r>
  </si>
  <si>
    <r>
      <rPr>
        <b/>
        <sz val="9"/>
        <color theme="1"/>
        <rFont val="Arial"/>
        <family val="2"/>
      </rPr>
      <t>Federal:</t>
    </r>
    <r>
      <rPr>
        <sz val="9"/>
        <color theme="1"/>
        <rFont val="Arial"/>
        <family val="2"/>
      </rPr>
      <t xml:space="preserve"> IHR Coordination Secretariat at NIH tracked NAPHS II activities. 
</t>
    </r>
    <r>
      <rPr>
        <b/>
        <sz val="9"/>
        <color theme="1"/>
        <rFont val="Arial"/>
        <family val="2"/>
      </rPr>
      <t>MOV: Quarterly NAPHS II implementation progress reports documenting the status of activities, including AMR-related actions, achievements, challenges, and follow-up actions.</t>
    </r>
    <r>
      <rPr>
        <sz val="9"/>
        <color theme="1"/>
        <rFont val="Arial"/>
        <family val="2"/>
      </rPr>
      <t xml:space="preserve">
</t>
    </r>
    <r>
      <rPr>
        <b/>
        <sz val="9"/>
        <color theme="1"/>
        <rFont val="Arial"/>
        <family val="2"/>
      </rPr>
      <t xml:space="preserve">KP: </t>
    </r>
    <r>
      <rPr>
        <sz val="9"/>
        <color theme="1"/>
        <rFont val="Arial"/>
        <family val="2"/>
      </rPr>
      <t xml:space="preserve">Revised Public Health Act approved by DOH, vetted by the Law Department and submitted to the Cabinet for approval. 
</t>
    </r>
    <r>
      <rPr>
        <b/>
        <sz val="9"/>
        <color theme="1"/>
        <rFont val="Arial"/>
        <family val="2"/>
      </rPr>
      <t xml:space="preserve">MOV: Official documentation evidencing Law Department vetting. </t>
    </r>
    <r>
      <rPr>
        <sz val="9"/>
        <color theme="1"/>
        <rFont val="Arial"/>
        <family val="2"/>
      </rPr>
      <t xml:space="preserve">
</t>
    </r>
    <r>
      <rPr>
        <b/>
        <sz val="9"/>
        <color theme="1"/>
        <rFont val="Arial"/>
        <family val="2"/>
      </rPr>
      <t>Punjab:</t>
    </r>
    <r>
      <rPr>
        <sz val="9"/>
        <color theme="1"/>
        <rFont val="Arial"/>
        <family val="2"/>
      </rPr>
      <t xml:space="preserve"> Draft Public Health Security Act presented to the Health Minister.
</t>
    </r>
    <r>
      <rPr>
        <b/>
        <sz val="9"/>
        <color theme="1"/>
        <rFont val="Arial"/>
        <family val="2"/>
      </rPr>
      <t>MOV: Presentation material, consultation and communication record, revised draft of the Public Health Security Act submitted to the Health Minister.</t>
    </r>
  </si>
  <si>
    <t>Fed, KP, and Punjab: 80%</t>
  </si>
  <si>
    <r>
      <rPr>
        <b/>
        <sz val="9"/>
        <rFont val="Arial"/>
        <family val="2"/>
      </rPr>
      <t>Federal:</t>
    </r>
    <r>
      <rPr>
        <sz val="9"/>
        <rFont val="Arial"/>
        <family val="2"/>
      </rPr>
      <t xml:space="preserve"> Inter-ministerial coordination meeting on health and population reforms strengthened through the Council, with agreed PHC/UHC priorities and actions. 
</t>
    </r>
    <r>
      <rPr>
        <b/>
        <sz val="9"/>
        <rFont val="Arial"/>
        <family val="2"/>
      </rPr>
      <t xml:space="preserve">MOV: Council-endorsed recommendations and actions on PHC/UHC reforms with assigned responsibilities, timelines, and follow-up on implementation progress. </t>
    </r>
    <r>
      <rPr>
        <sz val="9"/>
        <rFont val="Arial"/>
        <family val="2"/>
      </rPr>
      <t xml:space="preserve">
</t>
    </r>
    <r>
      <rPr>
        <b/>
        <sz val="9"/>
        <rFont val="Arial"/>
        <family val="2"/>
      </rPr>
      <t xml:space="preserve">KP: </t>
    </r>
    <r>
      <rPr>
        <sz val="9"/>
        <rFont val="Arial"/>
        <family val="2"/>
      </rPr>
      <t xml:space="preserve">EMR piloted in one district and presented to the DOH for scale-up, with institutionalisation through HISDU. 
</t>
    </r>
    <r>
      <rPr>
        <b/>
        <sz val="9"/>
        <rFont val="Arial"/>
        <family val="2"/>
      </rPr>
      <t xml:space="preserve">MOV: EMR pilot report, EMR handover documentation to the Department of Health for scale-up, and HISDU documentation demonstrating institutionalisation of the EMR system.
</t>
    </r>
    <r>
      <rPr>
        <sz val="9"/>
        <rFont val="Arial"/>
        <family val="2"/>
      </rPr>
      <t xml:space="preserve">
</t>
    </r>
    <r>
      <rPr>
        <b/>
        <sz val="9"/>
        <rFont val="Arial"/>
        <family val="2"/>
      </rPr>
      <t xml:space="preserve">Punjab: </t>
    </r>
    <r>
      <rPr>
        <sz val="9"/>
        <rFont val="Arial"/>
        <family val="2"/>
      </rPr>
      <t xml:space="preserve">*Partner coordination strengthened through at least one joint engagement with ADB, the World Bank or UN agencies, resulting in aligned PHC/UHC technical support.
</t>
    </r>
    <r>
      <rPr>
        <b/>
        <sz val="9"/>
        <rFont val="Arial"/>
        <family val="2"/>
      </rPr>
      <t>MOV: Joint engagement records and evidence of aligned and complementary technical assistance for Punjab’s PHC/UHC priorities.</t>
    </r>
  </si>
  <si>
    <t xml:space="preserve">National and Provincial health coordination mechanisms are fully functional (at least one inter-ministerial meetings held. </t>
  </si>
  <si>
    <r>
      <rPr>
        <b/>
        <sz val="9"/>
        <color theme="1"/>
        <rFont val="Arial"/>
        <family val="2"/>
      </rPr>
      <t xml:space="preserve">Federal: </t>
    </r>
    <r>
      <rPr>
        <sz val="9"/>
        <color theme="1"/>
        <rFont val="Arial"/>
        <family val="2"/>
      </rPr>
      <t xml:space="preserve">Regulatory reforms for nursing and midwifery institutionalised through the PNMC Act 2026.
</t>
    </r>
    <r>
      <rPr>
        <b/>
        <sz val="9"/>
        <color theme="1"/>
        <rFont val="Arial"/>
        <family val="2"/>
      </rPr>
      <t>MOV: The Pakistan Nursing and Midwifery Act 2026 approved by the Parliament, assented to by the President of Pakistan, and notified in the Official Gazette.</t>
    </r>
    <r>
      <rPr>
        <sz val="9"/>
        <color theme="1"/>
        <rFont val="Arial"/>
        <family val="2"/>
      </rPr>
      <t xml:space="preserve">
</t>
    </r>
    <r>
      <rPr>
        <b/>
        <sz val="9"/>
        <color theme="1"/>
        <rFont val="Arial"/>
        <family val="2"/>
      </rPr>
      <t>KP:</t>
    </r>
    <r>
      <rPr>
        <sz val="9"/>
        <color theme="1"/>
        <rFont val="Arial"/>
        <family val="2"/>
      </rPr>
      <t xml:space="preserve"> Standardised HRH framework and service rules for priority cadres developed to support equitable workforce planning, deployment and management.
</t>
    </r>
    <r>
      <rPr>
        <b/>
        <sz val="9"/>
        <color theme="1"/>
        <rFont val="Arial"/>
        <family val="2"/>
      </rPr>
      <t>MOV: Final HRH framework and priority-cadre service rules, with evidence of submission to the Health Department or competent authority for approval.</t>
    </r>
    <r>
      <rPr>
        <sz val="9"/>
        <color theme="1"/>
        <rFont val="Arial"/>
        <family val="2"/>
      </rPr>
      <t xml:space="preserve">
</t>
    </r>
    <r>
      <rPr>
        <b/>
        <sz val="9"/>
        <color theme="1"/>
        <rFont val="Arial"/>
        <family val="2"/>
      </rPr>
      <t xml:space="preserve">Punjab: </t>
    </r>
    <r>
      <rPr>
        <sz val="9"/>
        <color theme="1"/>
        <rFont val="Arial"/>
        <family val="2"/>
      </rPr>
      <t xml:space="preserve">Frontline maternal health capacity strengthened to improve prevention and management of post-partum haemorrhage (PPH), supporting quality PHC and contributing to reduced maternal mortality.
</t>
    </r>
    <r>
      <rPr>
        <b/>
        <sz val="9"/>
        <color theme="1"/>
        <rFont val="Arial"/>
        <family val="2"/>
      </rPr>
      <t>MOV: Standardised PPH training package aligned with UNICEF and at least 50 master trainers and 4,</t>
    </r>
    <r>
      <rPr>
        <b/>
        <sz val="9"/>
        <rFont val="Arial"/>
        <family val="2"/>
      </rPr>
      <t xml:space="preserve">000 skilled birth attendants </t>
    </r>
    <r>
      <rPr>
        <b/>
        <sz val="9"/>
        <color theme="1"/>
        <rFont val="Arial"/>
        <family val="2"/>
      </rPr>
      <t>trained across Punjab province.</t>
    </r>
  </si>
  <si>
    <r>
      <rPr>
        <b/>
        <sz val="9"/>
        <color theme="1"/>
        <rFont val="Arial"/>
        <family val="2"/>
      </rPr>
      <t>Federal:</t>
    </r>
    <r>
      <rPr>
        <sz val="9"/>
        <color theme="1"/>
        <rFont val="Arial"/>
        <family val="2"/>
      </rPr>
      <t xml:space="preserve"> National Health and Population Policy (NHPP) 2026-35 submitted to the Federal Cabinet to strengthen governance for UHC implementation. 
</t>
    </r>
    <r>
      <rPr>
        <b/>
        <sz val="9"/>
        <color theme="1"/>
        <rFont val="Arial"/>
        <family val="2"/>
      </rPr>
      <t>MOV: N</t>
    </r>
    <r>
      <rPr>
        <b/>
        <sz val="9"/>
        <rFont val="Arial"/>
        <family val="2"/>
      </rPr>
      <t xml:space="preserve">HPP 2026-35 submitted and approved by the Prime Minister/Cabinet of Pakistan office.
</t>
    </r>
    <r>
      <rPr>
        <sz val="9"/>
        <color theme="1"/>
        <rFont val="Arial"/>
        <family val="2"/>
      </rPr>
      <t xml:space="preserve">
</t>
    </r>
    <r>
      <rPr>
        <b/>
        <sz val="9"/>
        <color theme="1"/>
        <rFont val="Arial"/>
        <family val="2"/>
      </rPr>
      <t xml:space="preserve">KP: </t>
    </r>
    <r>
      <rPr>
        <sz val="9"/>
        <color theme="1"/>
        <rFont val="Arial"/>
        <family val="2"/>
      </rPr>
      <t xml:space="preserve">DAPs co-developed for six new districts, with the rolling planning process institutionalised through DGHS oversight, capacity transfer to DHOs, and a structured handover for sustainable implementation. 
</t>
    </r>
    <r>
      <rPr>
        <b/>
        <sz val="9"/>
        <color theme="1"/>
        <rFont val="Arial"/>
        <family val="2"/>
      </rPr>
      <t>MOV: DGHS-endorsed DAPs, capacity transfer records  through planning workshops, and documentation outlining DGHS oversight and the rolling planning process.</t>
    </r>
    <r>
      <rPr>
        <sz val="9"/>
        <color theme="1"/>
        <rFont val="Arial"/>
        <family val="2"/>
      </rPr>
      <t xml:space="preserve">
</t>
    </r>
    <r>
      <rPr>
        <b/>
        <sz val="9"/>
        <color theme="1"/>
        <rFont val="Arial"/>
        <family val="2"/>
      </rPr>
      <t>Punjab:</t>
    </r>
    <r>
      <rPr>
        <sz val="9"/>
        <color theme="1"/>
        <rFont val="Arial"/>
        <family val="2"/>
      </rPr>
      <t xml:space="preserve"> Evidence generated and shared with H&amp;PD to strengthen disability-inclusive PHC policy and practice, supporting equitable access and UHC. 
</t>
    </r>
    <r>
      <rPr>
        <b/>
        <sz val="9"/>
        <color theme="1"/>
        <rFont val="Arial"/>
        <family val="2"/>
      </rPr>
      <t>MOV: Final policy brief submitted to H&amp;PD/P&amp;D.</t>
    </r>
  </si>
  <si>
    <t xml:space="preserve">Milestones have been set for E4H programme year 4 at the provincial level with related MOVs.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</si>
</sst>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 #,##0_-;_-* &quot;-&quot;_-;_-@_-"/>
    <numFmt numFmtId="165" formatCode="_-* #,##0.00_-;\-* #,##0.00_-;_-* &quot;-&quot;??_-;_-@_-"/>
    <numFmt numFmtId="166" formatCode="0.0"/>
    <numFmt numFmtId="167" formatCode="_-* #,##0_-;\-* #,##0_-;_-* &quot;-&quot;??_-;_-@_-"/>
  </numFmts>
  <fonts count="41" x14ac:knownFonts="1">
    <font>
      <sz val="10"/>
      <name val="Arial"/>
    </font>
    <font>
      <sz val="11"/>
      <color theme="1"/>
      <name val="Calibri"/>
      <family val="2"/>
      <scheme val="minor"/>
    </font>
    <font>
      <sz val="10"/>
      <name val="Arial"/>
      <family val="2"/>
    </font>
    <font>
      <b/>
      <sz val="9"/>
      <name val="Arial"/>
      <family val="2"/>
    </font>
    <font>
      <sz val="9"/>
      <name val="Arial"/>
      <family val="2"/>
    </font>
    <font>
      <sz val="10"/>
      <name val="Arial"/>
      <family val="2"/>
    </font>
    <font>
      <b/>
      <sz val="12"/>
      <name val="Arial"/>
      <family val="2"/>
    </font>
    <font>
      <sz val="12"/>
      <name val="Arial"/>
      <family val="2"/>
    </font>
    <font>
      <b/>
      <sz val="16"/>
      <name val="Arial"/>
      <family val="2"/>
    </font>
    <font>
      <u/>
      <sz val="9"/>
      <name val="Arial"/>
      <family val="2"/>
    </font>
    <font>
      <b/>
      <sz val="10"/>
      <name val="Calibri"/>
      <family val="2"/>
    </font>
    <font>
      <b/>
      <sz val="8"/>
      <name val="Calibri"/>
      <family val="2"/>
    </font>
    <font>
      <strike/>
      <sz val="10"/>
      <name val="Arial"/>
      <family val="2"/>
    </font>
    <font>
      <sz val="9"/>
      <color rgb="FFFF0000"/>
      <name val="Arial"/>
      <family val="2"/>
    </font>
    <font>
      <b/>
      <sz val="10"/>
      <name val="Calibri"/>
      <family val="2"/>
      <scheme val="minor"/>
    </font>
    <font>
      <sz val="10"/>
      <name val="Calibri"/>
      <family val="2"/>
      <scheme val="minor"/>
    </font>
    <font>
      <sz val="9"/>
      <name val="Calibri"/>
      <family val="2"/>
      <scheme val="minor"/>
    </font>
    <font>
      <sz val="10"/>
      <color theme="1"/>
      <name val="Arial"/>
      <family val="2"/>
    </font>
    <font>
      <sz val="9"/>
      <color theme="1"/>
      <name val="Arial"/>
      <family val="2"/>
    </font>
    <font>
      <sz val="10"/>
      <color rgb="FFFF0000"/>
      <name val="Arial"/>
      <family val="2"/>
    </font>
    <font>
      <b/>
      <sz val="14"/>
      <color theme="1"/>
      <name val="Arial"/>
      <family val="2"/>
    </font>
    <font>
      <i/>
      <sz val="10"/>
      <name val="Arial"/>
      <family val="2"/>
    </font>
    <font>
      <b/>
      <sz val="10"/>
      <color rgb="FFFFFFFF"/>
      <name val="Arial"/>
      <family val="2"/>
    </font>
    <font>
      <b/>
      <sz val="10"/>
      <name val="Arial"/>
      <family val="2"/>
    </font>
    <font>
      <b/>
      <sz val="14"/>
      <name val="Arial"/>
      <family val="2"/>
    </font>
    <font>
      <sz val="9"/>
      <name val="Segoe UI"/>
      <family val="2"/>
    </font>
    <font>
      <sz val="14"/>
      <name val="Wingdings"/>
      <charset val="2"/>
    </font>
    <font>
      <u/>
      <sz val="9.5"/>
      <color rgb="FF000000"/>
      <name val="Arial"/>
      <family val="2"/>
    </font>
    <font>
      <sz val="9.5"/>
      <color rgb="FF000000"/>
      <name val="Arial"/>
      <family val="2"/>
    </font>
    <font>
      <b/>
      <sz val="9.5"/>
      <color rgb="FF000000"/>
      <name val="Arial"/>
      <family val="2"/>
    </font>
    <font>
      <b/>
      <sz val="11"/>
      <name val="Arial"/>
      <family val="2"/>
    </font>
    <font>
      <b/>
      <sz val="10"/>
      <color rgb="FF000000"/>
      <name val="Arial"/>
      <family val="2"/>
    </font>
    <font>
      <sz val="10"/>
      <color rgb="FF000000"/>
      <name val="Arial"/>
      <family val="2"/>
    </font>
    <font>
      <sz val="8"/>
      <name val="Wingdings"/>
      <charset val="2"/>
    </font>
    <font>
      <u/>
      <sz val="10"/>
      <color theme="10"/>
      <name val="Arial"/>
      <family val="2"/>
    </font>
    <font>
      <b/>
      <sz val="8"/>
      <name val="Arial"/>
      <family val="2"/>
    </font>
    <font>
      <sz val="8"/>
      <name val="Arial"/>
      <family val="2"/>
    </font>
    <font>
      <sz val="9"/>
      <color rgb="FF000000"/>
      <name val="Arial"/>
      <family val="2"/>
    </font>
    <font>
      <b/>
      <sz val="9"/>
      <color rgb="FF000000"/>
      <name val="Arial"/>
      <family val="2"/>
    </font>
    <font>
      <sz val="9"/>
      <color theme="1" tint="0.14999847407452621"/>
      <name val="Arial"/>
      <family val="2"/>
    </font>
    <font>
      <b/>
      <sz val="9"/>
      <color theme="1"/>
      <name val="Arial"/>
      <family val="2"/>
    </font>
  </fonts>
  <fills count="16">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theme="3" tint="0.79998168889431442"/>
        <bgColor indexed="64"/>
      </patternFill>
    </fill>
    <fill>
      <patternFill patternType="solid">
        <fgColor rgb="FFCCFFCC"/>
        <bgColor indexed="64"/>
      </patternFill>
    </fill>
    <fill>
      <patternFill patternType="solid">
        <fgColor theme="7" tint="0.39997558519241921"/>
        <bgColor indexed="64"/>
      </patternFill>
    </fill>
    <fill>
      <patternFill patternType="solid">
        <fgColor rgb="FFF2F2F2"/>
        <bgColor rgb="FF000000"/>
      </patternFill>
    </fill>
    <fill>
      <patternFill patternType="solid">
        <fgColor rgb="FF808080"/>
        <bgColor rgb="FF000000"/>
      </patternFill>
    </fill>
    <fill>
      <patternFill patternType="solid">
        <fgColor rgb="FFD9D9D9"/>
        <bgColor rgb="FF000000"/>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ck">
        <color rgb="FFFFFFFF"/>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165" fontId="2" fillId="0" borderId="0" applyFont="0" applyFill="0" applyBorder="0" applyAlignment="0" applyProtection="0"/>
    <xf numFmtId="0" fontId="5" fillId="0" borderId="0"/>
    <xf numFmtId="164" fontId="1" fillId="0" borderId="0" applyFont="0" applyFill="0" applyBorder="0" applyAlignment="0" applyProtection="0"/>
    <xf numFmtId="0" fontId="34" fillId="0" borderId="0" applyNumberFormat="0" applyFill="0" applyBorder="0" applyAlignment="0" applyProtection="0"/>
  </cellStyleXfs>
  <cellXfs count="159">
    <xf numFmtId="0" fontId="0" fillId="0" borderId="0" xfId="0"/>
    <xf numFmtId="0" fontId="3" fillId="0" borderId="0" xfId="0" applyFont="1" applyAlignment="1">
      <alignment vertical="top" wrapText="1"/>
    </xf>
    <xf numFmtId="0" fontId="6" fillId="3" borderId="1" xfId="0" applyFont="1" applyFill="1" applyBorder="1" applyAlignment="1">
      <alignment vertical="top" wrapText="1"/>
    </xf>
    <xf numFmtId="0" fontId="7" fillId="0" borderId="0" xfId="0" applyFont="1"/>
    <xf numFmtId="0" fontId="13" fillId="0" borderId="0" xfId="0" applyFont="1" applyAlignment="1">
      <alignment vertical="top" wrapText="1"/>
    </xf>
    <xf numFmtId="0" fontId="15" fillId="0" borderId="0" xfId="0" applyFont="1" applyAlignment="1">
      <alignment vertical="top"/>
    </xf>
    <xf numFmtId="0" fontId="15" fillId="0" borderId="3" xfId="0" applyFont="1" applyBorder="1" applyAlignment="1">
      <alignment vertical="top"/>
    </xf>
    <xf numFmtId="0" fontId="14" fillId="4" borderId="3" xfId="0" applyFont="1" applyFill="1" applyBorder="1" applyAlignment="1">
      <alignment horizontal="center" vertical="top" wrapText="1"/>
    </xf>
    <xf numFmtId="166" fontId="15" fillId="0" borderId="3" xfId="0" applyNumberFormat="1" applyFont="1" applyBorder="1" applyAlignment="1">
      <alignment horizontal="center" vertical="top" wrapText="1"/>
    </xf>
    <xf numFmtId="0" fontId="15" fillId="0" borderId="3" xfId="0" applyFont="1" applyBorder="1" applyAlignment="1">
      <alignment horizontal="center" vertical="top"/>
    </xf>
    <xf numFmtId="166" fontId="15" fillId="0" borderId="3" xfId="0" applyNumberFormat="1" applyFont="1" applyBorder="1" applyAlignment="1">
      <alignment horizontal="center" vertical="top"/>
    </xf>
    <xf numFmtId="0" fontId="15" fillId="8" borderId="3" xfId="0" applyFont="1" applyFill="1" applyBorder="1" applyAlignment="1">
      <alignment horizontal="center" vertical="top" wrapText="1"/>
    </xf>
    <xf numFmtId="0" fontId="16" fillId="8" borderId="3" xfId="0" applyFont="1" applyFill="1" applyBorder="1" applyAlignment="1">
      <alignment horizontal="center" vertical="top" wrapText="1"/>
    </xf>
    <xf numFmtId="0" fontId="6" fillId="0" borderId="0" xfId="0" applyFont="1" applyAlignment="1">
      <alignment horizontal="left" vertical="top" wrapText="1"/>
    </xf>
    <xf numFmtId="166" fontId="15" fillId="0" borderId="0" xfId="0" applyNumberFormat="1" applyFont="1" applyAlignment="1">
      <alignment horizontal="center" vertical="top" wrapText="1"/>
    </xf>
    <xf numFmtId="0" fontId="15" fillId="0" borderId="0" xfId="0" applyFont="1" applyAlignment="1">
      <alignment horizontal="center" vertical="top"/>
    </xf>
    <xf numFmtId="166" fontId="15" fillId="0" borderId="0" xfId="0" applyNumberFormat="1" applyFont="1" applyAlignment="1">
      <alignment horizontal="center" vertical="top"/>
    </xf>
    <xf numFmtId="4" fontId="15" fillId="0" borderId="3" xfId="0" applyNumberFormat="1" applyFont="1" applyBorder="1" applyAlignment="1">
      <alignment vertical="top"/>
    </xf>
    <xf numFmtId="0" fontId="14" fillId="0" borderId="0" xfId="0" applyFont="1"/>
    <xf numFmtId="0" fontId="19" fillId="0" borderId="0" xfId="0" applyFont="1"/>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22" fillId="12" borderId="3" xfId="0" applyFont="1" applyFill="1" applyBorder="1" applyAlignment="1">
      <alignment vertical="top"/>
    </xf>
    <xf numFmtId="0" fontId="22" fillId="12" borderId="8" xfId="0" applyFont="1" applyFill="1" applyBorder="1" applyAlignment="1">
      <alignment vertical="top"/>
    </xf>
    <xf numFmtId="0" fontId="22" fillId="12" borderId="8" xfId="0" applyFont="1" applyFill="1" applyBorder="1" applyAlignment="1">
      <alignment vertical="top" wrapText="1"/>
    </xf>
    <xf numFmtId="0" fontId="21" fillId="0" borderId="0" xfId="0" applyFont="1" applyAlignment="1">
      <alignment vertical="top"/>
    </xf>
    <xf numFmtId="0" fontId="2" fillId="0" borderId="6" xfId="0" applyFont="1" applyBorder="1" applyAlignment="1">
      <alignment vertical="top"/>
    </xf>
    <xf numFmtId="0" fontId="2" fillId="0" borderId="6" xfId="0" applyFont="1" applyBorder="1" applyAlignment="1">
      <alignment vertical="top" wrapText="1"/>
    </xf>
    <xf numFmtId="0" fontId="0" fillId="0" borderId="0" xfId="0" applyAlignment="1">
      <alignment horizontal="center" vertical="top"/>
    </xf>
    <xf numFmtId="0" fontId="15" fillId="0" borderId="3" xfId="0" applyFont="1" applyBorder="1" applyAlignment="1">
      <alignment horizontal="left" vertical="top" indent="1"/>
    </xf>
    <xf numFmtId="0" fontId="35" fillId="4" borderId="1" xfId="0" applyFont="1" applyFill="1" applyBorder="1" applyAlignment="1">
      <alignment horizontal="center" vertical="top" wrapText="1"/>
    </xf>
    <xf numFmtId="0" fontId="35" fillId="9" borderId="2" xfId="0" applyFont="1" applyFill="1" applyBorder="1" applyAlignment="1">
      <alignment horizontal="center" vertical="top" wrapText="1"/>
    </xf>
    <xf numFmtId="0" fontId="0" fillId="0" borderId="3" xfId="0" applyBorder="1"/>
    <xf numFmtId="10" fontId="0" fillId="0" borderId="3" xfId="0" applyNumberFormat="1" applyBorder="1"/>
    <xf numFmtId="167" fontId="15" fillId="0" borderId="3" xfId="1" applyNumberFormat="1" applyFont="1" applyBorder="1" applyAlignment="1">
      <alignment vertical="top"/>
    </xf>
    <xf numFmtId="167" fontId="15" fillId="0" borderId="3" xfId="1" applyNumberFormat="1" applyFont="1" applyBorder="1" applyAlignment="1">
      <alignment horizontal="center" vertical="top" wrapText="1"/>
    </xf>
    <xf numFmtId="167" fontId="0" fillId="0" borderId="3" xfId="1" applyNumberFormat="1" applyFont="1" applyBorder="1"/>
    <xf numFmtId="0" fontId="2" fillId="0" borderId="0" xfId="0" applyFont="1" applyAlignment="1">
      <alignment wrapText="1"/>
    </xf>
    <xf numFmtId="0" fontId="2" fillId="0" borderId="0" xfId="0" applyFont="1" applyAlignment="1">
      <alignment vertical="top"/>
    </xf>
    <xf numFmtId="0" fontId="0" fillId="0" borderId="3" xfId="0" applyBorder="1" applyAlignment="1">
      <alignment vertical="top"/>
    </xf>
    <xf numFmtId="0" fontId="0" fillId="0" borderId="3" xfId="0" applyBorder="1" applyAlignment="1">
      <alignment horizontal="center" vertical="top"/>
    </xf>
    <xf numFmtId="0" fontId="2" fillId="0" borderId="3" xfId="0" applyFont="1" applyBorder="1" applyAlignment="1">
      <alignment vertical="top" wrapText="1"/>
    </xf>
    <xf numFmtId="0" fontId="0" fillId="0" borderId="7" xfId="0" applyBorder="1" applyAlignment="1">
      <alignment horizontal="center" vertical="top"/>
    </xf>
    <xf numFmtId="0" fontId="2" fillId="0" borderId="3" xfId="0" applyFont="1" applyBorder="1" applyAlignment="1">
      <alignment horizontal="left" vertical="top" wrapText="1"/>
    </xf>
    <xf numFmtId="0" fontId="24" fillId="0" borderId="0" xfId="0" applyFont="1" applyAlignment="1">
      <alignment vertical="top"/>
    </xf>
    <xf numFmtId="0" fontId="25" fillId="14" borderId="0" xfId="0" applyFont="1" applyFill="1" applyAlignment="1">
      <alignment vertical="top"/>
    </xf>
    <xf numFmtId="0" fontId="2" fillId="11" borderId="0" xfId="0" applyFont="1" applyFill="1" applyAlignment="1">
      <alignment vertical="top" wrapText="1"/>
    </xf>
    <xf numFmtId="0" fontId="26" fillId="11" borderId="0" xfId="0" applyFont="1" applyFill="1" applyAlignment="1">
      <alignment vertical="top" wrapText="1"/>
    </xf>
    <xf numFmtId="0" fontId="2" fillId="11" borderId="9" xfId="0" applyFont="1" applyFill="1" applyBorder="1" applyAlignment="1">
      <alignment vertical="top" wrapText="1"/>
    </xf>
    <xf numFmtId="0" fontId="31" fillId="11" borderId="0" xfId="0" applyFont="1" applyFill="1" applyAlignment="1">
      <alignment vertical="top" wrapText="1"/>
    </xf>
    <xf numFmtId="0" fontId="31" fillId="11" borderId="9" xfId="0" applyFont="1" applyFill="1" applyBorder="1" applyAlignment="1">
      <alignment vertical="top" wrapText="1"/>
    </xf>
    <xf numFmtId="0" fontId="32" fillId="11" borderId="0" xfId="0" applyFont="1" applyFill="1" applyAlignment="1">
      <alignment vertical="top" wrapText="1"/>
    </xf>
    <xf numFmtId="0" fontId="32" fillId="11" borderId="9" xfId="0" applyFont="1" applyFill="1" applyBorder="1" applyAlignment="1">
      <alignment vertical="top" wrapText="1"/>
    </xf>
    <xf numFmtId="0" fontId="33" fillId="11" borderId="0" xfId="0" applyFont="1" applyFill="1" applyAlignment="1">
      <alignment vertical="top" wrapText="1"/>
    </xf>
    <xf numFmtId="0" fontId="2" fillId="0" borderId="0" xfId="0" applyFont="1" applyAlignment="1">
      <alignment vertical="top" wrapText="1"/>
    </xf>
    <xf numFmtId="0" fontId="2" fillId="0" borderId="8" xfId="0" applyFont="1" applyBorder="1" applyAlignment="1">
      <alignment vertical="top" wrapText="1"/>
    </xf>
    <xf numFmtId="0" fontId="2" fillId="0" borderId="8" xfId="0" applyFont="1" applyBorder="1" applyAlignment="1">
      <alignment vertical="top"/>
    </xf>
    <xf numFmtId="0" fontId="2" fillId="0" borderId="0" xfId="0" applyFont="1"/>
    <xf numFmtId="0" fontId="2" fillId="0" borderId="3" xfId="0" applyFont="1" applyBorder="1" applyAlignment="1">
      <alignment vertical="top"/>
    </xf>
    <xf numFmtId="0" fontId="2" fillId="0" borderId="6" xfId="0" applyFont="1" applyBorder="1" applyAlignment="1">
      <alignment horizontal="left" vertical="top"/>
    </xf>
    <xf numFmtId="0" fontId="2" fillId="0" borderId="3" xfId="0" applyFont="1" applyBorder="1" applyAlignment="1">
      <alignment horizontal="left" vertical="top"/>
    </xf>
    <xf numFmtId="14" fontId="2" fillId="0" borderId="3" xfId="0" applyNumberFormat="1" applyFont="1" applyBorder="1" applyAlignment="1">
      <alignment horizontal="left" vertical="top"/>
    </xf>
    <xf numFmtId="0" fontId="0" fillId="0" borderId="0" xfId="0" applyAlignment="1">
      <alignment vertical="center"/>
    </xf>
    <xf numFmtId="0" fontId="14" fillId="0" borderId="0" xfId="0" applyFont="1" applyAlignment="1">
      <alignment vertical="center"/>
    </xf>
    <xf numFmtId="0" fontId="15" fillId="0" borderId="0" xfId="0" applyFont="1" applyAlignment="1">
      <alignment vertical="center"/>
    </xf>
    <xf numFmtId="0" fontId="35" fillId="9"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9" borderId="2" xfId="0" applyFont="1" applyFill="1" applyBorder="1" applyAlignment="1">
      <alignment horizontal="center" vertical="center" wrapText="1"/>
    </xf>
    <xf numFmtId="166" fontId="15" fillId="0" borderId="0" xfId="0" applyNumberFormat="1" applyFont="1" applyAlignment="1">
      <alignment vertical="center"/>
    </xf>
    <xf numFmtId="166" fontId="0" fillId="0" borderId="0" xfId="0" applyNumberFormat="1" applyAlignment="1">
      <alignment vertical="center"/>
    </xf>
    <xf numFmtId="0" fontId="3" fillId="2" borderId="3" xfId="0" applyFont="1" applyFill="1" applyBorder="1" applyAlignment="1">
      <alignment vertical="center" wrapText="1"/>
    </xf>
    <xf numFmtId="0" fontId="3" fillId="3" borderId="3" xfId="0" applyFont="1" applyFill="1" applyBorder="1" applyAlignment="1">
      <alignment vertical="center" wrapText="1"/>
    </xf>
    <xf numFmtId="0" fontId="3" fillId="9"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6" borderId="3" xfId="0" applyFont="1" applyFill="1" applyBorder="1" applyAlignment="1">
      <alignment vertical="center" wrapText="1"/>
    </xf>
    <xf numFmtId="0" fontId="3" fillId="0" borderId="3" xfId="0" applyFont="1" applyBorder="1" applyAlignment="1">
      <alignment horizontal="center" vertical="top" wrapText="1"/>
    </xf>
    <xf numFmtId="166" fontId="4" fillId="0" borderId="3"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5" borderId="3" xfId="0"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3" fillId="4" borderId="3" xfId="0" applyFont="1" applyFill="1" applyBorder="1" applyAlignment="1">
      <alignment horizontal="center" vertical="top" wrapText="1"/>
    </xf>
    <xf numFmtId="0" fontId="3" fillId="10" borderId="3" xfId="0" applyFont="1" applyFill="1" applyBorder="1" applyAlignment="1">
      <alignment vertical="center" wrapText="1"/>
    </xf>
    <xf numFmtId="0" fontId="3" fillId="10" borderId="3" xfId="0" applyFont="1" applyFill="1" applyBorder="1" applyAlignment="1">
      <alignment vertical="top" wrapText="1"/>
    </xf>
    <xf numFmtId="0" fontId="3" fillId="4" borderId="3" xfId="0" applyFont="1" applyFill="1" applyBorder="1" applyAlignment="1">
      <alignment vertical="center" wrapText="1"/>
    </xf>
    <xf numFmtId="9" fontId="4" fillId="0" borderId="3" xfId="0" applyNumberFormat="1" applyFont="1" applyBorder="1" applyAlignment="1">
      <alignment horizontal="center" vertical="top" wrapText="1"/>
    </xf>
    <xf numFmtId="0" fontId="37" fillId="0" borderId="3" xfId="0" applyFont="1" applyBorder="1" applyAlignment="1">
      <alignment vertical="top" wrapText="1"/>
    </xf>
    <xf numFmtId="9" fontId="4" fillId="0" borderId="3" xfId="0" applyNumberFormat="1" applyFont="1" applyBorder="1" applyAlignment="1">
      <alignment horizontal="left" vertical="top" wrapText="1"/>
    </xf>
    <xf numFmtId="0" fontId="15" fillId="0" borderId="3" xfId="0" applyFont="1" applyBorder="1" applyAlignment="1">
      <alignment vertical="center"/>
    </xf>
    <xf numFmtId="166" fontId="15" fillId="0" borderId="3" xfId="0" applyNumberFormat="1" applyFont="1" applyBorder="1" applyAlignment="1">
      <alignment horizontal="center" vertical="center" wrapText="1"/>
    </xf>
    <xf numFmtId="0" fontId="15" fillId="0" borderId="3" xfId="0" applyFont="1" applyBorder="1" applyAlignment="1">
      <alignment horizontal="center" vertical="center"/>
    </xf>
    <xf numFmtId="166" fontId="15" fillId="0" borderId="3" xfId="0" applyNumberFormat="1" applyFont="1" applyBorder="1" applyAlignment="1">
      <alignment horizontal="center" vertical="center"/>
    </xf>
    <xf numFmtId="10" fontId="0" fillId="0" borderId="3" xfId="0" applyNumberFormat="1" applyBorder="1" applyAlignment="1">
      <alignment vertical="center"/>
    </xf>
    <xf numFmtId="0" fontId="14" fillId="0" borderId="0" xfId="0" applyFont="1" applyAlignment="1">
      <alignment horizontal="left" vertical="center"/>
    </xf>
    <xf numFmtId="0" fontId="16" fillId="0" borderId="0" xfId="0" applyFont="1" applyAlignment="1">
      <alignment vertical="center" wrapText="1"/>
    </xf>
    <xf numFmtId="0" fontId="3" fillId="0" borderId="0" xfId="0" applyFont="1" applyAlignment="1">
      <alignment vertical="center" wrapText="1"/>
    </xf>
    <xf numFmtId="0" fontId="20" fillId="0" borderId="0" xfId="0" applyFont="1" applyAlignment="1">
      <alignment horizontal="center" vertical="center"/>
    </xf>
    <xf numFmtId="0" fontId="19" fillId="0" borderId="0" xfId="0" applyFont="1" applyAlignment="1">
      <alignment vertical="center"/>
    </xf>
    <xf numFmtId="0" fontId="0" fillId="0" borderId="0" xfId="0" applyAlignment="1">
      <alignment horizontal="left" vertical="center" wrapText="1"/>
    </xf>
    <xf numFmtId="0" fontId="2" fillId="0" borderId="0" xfId="0" applyFont="1" applyAlignment="1">
      <alignment horizontal="left" vertical="center" wrapText="1"/>
    </xf>
    <xf numFmtId="0" fontId="6" fillId="3" borderId="3" xfId="0" applyFont="1" applyFill="1" applyBorder="1" applyAlignment="1">
      <alignment vertical="center" wrapText="1"/>
    </xf>
    <xf numFmtId="0" fontId="7" fillId="0" borderId="0" xfId="0" applyFont="1" applyAlignment="1">
      <alignment vertical="center"/>
    </xf>
    <xf numFmtId="0" fontId="0" fillId="0" borderId="3" xfId="0" applyBorder="1" applyAlignment="1">
      <alignment vertical="top" wrapText="1"/>
    </xf>
    <xf numFmtId="0" fontId="0" fillId="0" borderId="3" xfId="0" applyBorder="1" applyAlignment="1">
      <alignment horizontal="left" vertical="top" wrapText="1"/>
    </xf>
    <xf numFmtId="0" fontId="37" fillId="0" borderId="3" xfId="0" applyFont="1" applyBorder="1" applyAlignment="1">
      <alignment horizontal="left" vertical="top" wrapText="1"/>
    </xf>
    <xf numFmtId="0" fontId="18" fillId="15" borderId="3" xfId="0" applyFont="1" applyFill="1" applyBorder="1" applyAlignment="1">
      <alignment horizontal="left" vertical="top" wrapText="1"/>
    </xf>
    <xf numFmtId="0" fontId="4" fillId="0" borderId="3" xfId="0" applyFont="1" applyBorder="1" applyAlignment="1">
      <alignment horizontal="left" vertical="top" wrapText="1" indent="5"/>
    </xf>
    <xf numFmtId="9"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43" fontId="0" fillId="0" borderId="0" xfId="0" applyNumberFormat="1"/>
    <xf numFmtId="3" fontId="4" fillId="0" borderId="3" xfId="0" applyNumberFormat="1" applyFont="1" applyBorder="1" applyAlignment="1">
      <alignment horizontal="center" vertical="top" wrapText="1"/>
    </xf>
    <xf numFmtId="0" fontId="18" fillId="0" borderId="3" xfId="0" applyFont="1" applyBorder="1" applyAlignment="1">
      <alignment horizontal="left" vertical="top" wrapText="1"/>
    </xf>
    <xf numFmtId="9" fontId="37" fillId="0" borderId="3" xfId="0" applyNumberFormat="1" applyFont="1" applyBorder="1" applyAlignment="1">
      <alignment horizontal="center" vertical="center" wrapText="1"/>
    </xf>
    <xf numFmtId="14" fontId="0" fillId="0" borderId="3" xfId="0" applyNumberFormat="1" applyBorder="1" applyAlignment="1">
      <alignment horizontal="left" vertical="top" wrapText="1"/>
    </xf>
    <xf numFmtId="14" fontId="2" fillId="0" borderId="3" xfId="0" applyNumberFormat="1" applyFont="1" applyBorder="1" applyAlignment="1">
      <alignment horizontal="left" vertical="top" wrapText="1"/>
    </xf>
    <xf numFmtId="0" fontId="4" fillId="8" borderId="3" xfId="0" applyFont="1" applyFill="1" applyBorder="1" applyAlignment="1">
      <alignment horizontal="center" vertical="center" wrapText="1"/>
    </xf>
    <xf numFmtId="9" fontId="18" fillId="7" borderId="3" xfId="0" applyNumberFormat="1" applyFont="1" applyFill="1" applyBorder="1" applyAlignment="1">
      <alignment horizontal="left" vertical="center" wrapText="1"/>
    </xf>
    <xf numFmtId="0" fontId="18" fillId="7" borderId="3" xfId="0" applyFont="1" applyFill="1" applyBorder="1" applyAlignment="1">
      <alignment horizontal="left" vertical="center" wrapText="1"/>
    </xf>
    <xf numFmtId="0" fontId="4" fillId="0" borderId="3" xfId="0" applyFont="1" applyBorder="1" applyAlignment="1">
      <alignment horizontal="center" vertical="center" wrapText="1"/>
    </xf>
    <xf numFmtId="0" fontId="2" fillId="0" borderId="3" xfId="0" applyFont="1" applyBorder="1" applyAlignment="1">
      <alignment horizontal="left" vertical="top" wrapText="1"/>
    </xf>
    <xf numFmtId="0" fontId="3" fillId="4" borderId="3" xfId="0" applyFont="1" applyFill="1" applyBorder="1" applyAlignment="1">
      <alignment horizontal="center" vertical="top" wrapText="1"/>
    </xf>
    <xf numFmtId="0" fontId="4" fillId="0" borderId="3" xfId="0" applyFont="1" applyBorder="1" applyAlignment="1">
      <alignment horizontal="left" vertical="center" wrapText="1"/>
    </xf>
    <xf numFmtId="0" fontId="4" fillId="0" borderId="3" xfId="0" applyFont="1" applyBorder="1" applyAlignment="1">
      <alignment horizontal="center" vertical="top" wrapText="1"/>
    </xf>
    <xf numFmtId="0" fontId="2" fillId="7" borderId="13" xfId="0" applyFont="1" applyFill="1" applyBorder="1" applyAlignment="1">
      <alignment horizontal="left" vertical="top" wrapText="1"/>
    </xf>
    <xf numFmtId="0" fontId="2" fillId="7" borderId="14" xfId="0" applyFont="1" applyFill="1" applyBorder="1" applyAlignment="1">
      <alignment horizontal="left" vertical="top" wrapText="1"/>
    </xf>
    <xf numFmtId="0" fontId="2" fillId="7" borderId="7" xfId="0" applyFont="1" applyFill="1" applyBorder="1" applyAlignment="1">
      <alignment horizontal="left" vertical="top" wrapText="1"/>
    </xf>
    <xf numFmtId="0" fontId="8" fillId="0" borderId="3" xfId="0" applyFont="1" applyBorder="1" applyAlignment="1">
      <alignment vertical="center" wrapText="1"/>
    </xf>
    <xf numFmtId="0" fontId="2" fillId="0" borderId="3" xfId="2" applyFont="1" applyBorder="1" applyAlignment="1">
      <alignment horizontal="left" vertical="top" wrapText="1"/>
    </xf>
    <xf numFmtId="0" fontId="5" fillId="0" borderId="3" xfId="2" applyBorder="1" applyAlignment="1">
      <alignment horizontal="left" vertical="top" wrapText="1"/>
    </xf>
    <xf numFmtId="0" fontId="4"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2" fillId="7" borderId="3" xfId="0" applyFont="1" applyFill="1" applyBorder="1" applyAlignment="1">
      <alignment horizontal="left" vertical="top" wrapText="1"/>
    </xf>
    <xf numFmtId="0" fontId="17" fillId="7" borderId="3" xfId="0" applyFont="1" applyFill="1" applyBorder="1" applyAlignment="1">
      <alignment horizontal="left" vertical="top" wrapText="1"/>
    </xf>
    <xf numFmtId="0" fontId="2" fillId="7" borderId="13" xfId="0" applyFont="1" applyFill="1" applyBorder="1" applyAlignment="1">
      <alignment vertical="top" wrapText="1"/>
    </xf>
    <xf numFmtId="0" fontId="2" fillId="7" borderId="14" xfId="0" applyFont="1" applyFill="1" applyBorder="1" applyAlignment="1">
      <alignment vertical="top" wrapText="1"/>
    </xf>
    <xf numFmtId="0" fontId="2" fillId="7" borderId="7" xfId="0" applyFont="1" applyFill="1" applyBorder="1" applyAlignment="1">
      <alignment vertical="top" wrapText="1"/>
    </xf>
    <xf numFmtId="0" fontId="32" fillId="7" borderId="3" xfId="0" applyFont="1" applyFill="1" applyBorder="1" applyAlignment="1">
      <alignment horizontal="left" vertical="top" wrapText="1"/>
    </xf>
    <xf numFmtId="0" fontId="37" fillId="0" borderId="3" xfId="0" applyFont="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8" fillId="0" borderId="5" xfId="0" applyFont="1" applyBorder="1" applyAlignment="1">
      <alignment vertical="top" wrapText="1"/>
    </xf>
    <xf numFmtId="0" fontId="8" fillId="0" borderId="4" xfId="0" applyFont="1" applyBorder="1" applyAlignment="1">
      <alignment vertical="top" wrapText="1"/>
    </xf>
    <xf numFmtId="0" fontId="8" fillId="0" borderId="2" xfId="0" applyFont="1" applyBorder="1" applyAlignment="1">
      <alignment vertical="top" wrapText="1"/>
    </xf>
    <xf numFmtId="0" fontId="23" fillId="11" borderId="0" xfId="0" applyFont="1" applyFill="1" applyAlignment="1">
      <alignment vertical="top" wrapText="1"/>
    </xf>
    <xf numFmtId="0" fontId="2" fillId="11" borderId="0" xfId="0" applyFont="1" applyFill="1" applyAlignment="1">
      <alignment vertical="top" wrapText="1"/>
    </xf>
    <xf numFmtId="0" fontId="32" fillId="11" borderId="0" xfId="0" applyFont="1" applyFill="1" applyAlignment="1">
      <alignment vertical="top" wrapText="1"/>
    </xf>
    <xf numFmtId="0" fontId="34" fillId="11" borderId="0" xfId="4" applyFill="1" applyBorder="1" applyAlignment="1">
      <alignment vertical="top" wrapText="1"/>
    </xf>
    <xf numFmtId="0" fontId="6" fillId="13" borderId="0" xfId="0" applyFont="1" applyFill="1" applyAlignment="1">
      <alignment vertical="top" wrapText="1"/>
    </xf>
    <xf numFmtId="0" fontId="30" fillId="11" borderId="0" xfId="0" applyFont="1" applyFill="1" applyAlignment="1">
      <alignment vertical="top" wrapText="1"/>
    </xf>
    <xf numFmtId="0" fontId="32" fillId="11" borderId="9" xfId="0" applyFont="1" applyFill="1" applyBorder="1" applyAlignment="1">
      <alignment vertical="top" wrapText="1"/>
    </xf>
    <xf numFmtId="0" fontId="23" fillId="0" borderId="12" xfId="0" applyFont="1" applyBorder="1" applyAlignment="1">
      <alignment horizontal="center" vertical="top"/>
    </xf>
    <xf numFmtId="0" fontId="19" fillId="11" borderId="10" xfId="0" applyFont="1" applyFill="1" applyBorder="1" applyAlignment="1">
      <alignment horizontal="left" vertical="top"/>
    </xf>
    <xf numFmtId="0" fontId="21" fillId="11" borderId="11" xfId="0" applyFont="1" applyFill="1" applyBorder="1" applyAlignment="1">
      <alignment horizontal="left" vertical="top"/>
    </xf>
    <xf numFmtId="0" fontId="21" fillId="11" borderId="8" xfId="0" applyFont="1" applyFill="1" applyBorder="1" applyAlignment="1">
      <alignment horizontal="left" vertical="top"/>
    </xf>
    <xf numFmtId="0" fontId="23" fillId="0" borderId="0" xfId="0" applyFont="1" applyAlignment="1">
      <alignment vertical="top" wrapText="1"/>
    </xf>
    <xf numFmtId="9" fontId="18" fillId="0" borderId="3" xfId="0" applyNumberFormat="1" applyFont="1" applyFill="1" applyBorder="1" applyAlignment="1">
      <alignment horizontal="center" vertical="center" wrapText="1"/>
    </xf>
  </cellXfs>
  <cellStyles count="5">
    <cellStyle name="Comma" xfId="1" builtinId="3"/>
    <cellStyle name="Comma [0] 2" xfId="3" xr:uid="{786C3F9B-295B-4ECC-8633-2674EA11A3BD}"/>
    <cellStyle name="Hyperlink 2" xfId="4" xr:uid="{70BA54AE-925E-4156-931F-E7D4DD46FC4E}"/>
    <cellStyle name="Normal" xfId="0" builtinId="0"/>
    <cellStyle name="Normal 2 3 2" xfId="2" xr:uid="{00000000-0005-0000-0000-000002000000}"/>
  </cellStyles>
  <dxfs count="0"/>
  <tableStyles count="0" defaultTableStyle="TableStyleMedium2" defaultPivotStyle="PivotStyleLight16"/>
  <colors>
    <mruColors>
      <color rgb="FF008A3E"/>
      <color rgb="FF00A84C"/>
      <color rgb="FF00F26D"/>
      <color rgb="FFCCFFCC"/>
      <color rgb="FF01FF74"/>
      <color rgb="FF00CC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7382108" y="-3375631"/>
          <a:ext cx="626681" cy="7377943"/>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4006477" y="30592"/>
        <a:ext cx="7347351" cy="565497"/>
      </dsp:txXfrm>
    </dsp:sp>
    <dsp:sp modelId="{D9358AAB-2C9F-4E49-A488-52DE7BF636A0}">
      <dsp:nvSpPr>
        <dsp:cNvPr id="0" name=""/>
        <dsp:cNvSpPr/>
      </dsp:nvSpPr>
      <dsp:spPr>
        <a:xfrm>
          <a:off x="40660" y="22516"/>
          <a:ext cx="4122375" cy="661976"/>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72975" y="54831"/>
        <a:ext cx="4057745" cy="597346"/>
      </dsp:txXfrm>
    </dsp:sp>
    <dsp:sp modelId="{FFAFAE02-AC8A-4F02-B13E-E94DA9661EC7}">
      <dsp:nvSpPr>
        <dsp:cNvPr id="0" name=""/>
        <dsp:cNvSpPr/>
      </dsp:nvSpPr>
      <dsp:spPr>
        <a:xfrm rot="5400000">
          <a:off x="7157867" y="-2093394"/>
          <a:ext cx="1391162" cy="7292054"/>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207422" y="924962"/>
        <a:ext cx="7224143" cy="1255340"/>
      </dsp:txXfrm>
    </dsp:sp>
    <dsp:sp modelId="{62DFBC7E-F30C-4C73-8E7F-9CE9940D62C0}">
      <dsp:nvSpPr>
        <dsp:cNvPr id="0" name=""/>
        <dsp:cNvSpPr/>
      </dsp:nvSpPr>
      <dsp:spPr>
        <a:xfrm>
          <a:off x="0" y="765103"/>
          <a:ext cx="4207401" cy="1575056"/>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76888" y="841991"/>
        <a:ext cx="4053625" cy="1421280"/>
      </dsp:txXfrm>
    </dsp:sp>
    <dsp:sp modelId="{B4EC6253-D93E-4DF2-82AC-8AAC9DDF4AD0}">
      <dsp:nvSpPr>
        <dsp:cNvPr id="0" name=""/>
        <dsp:cNvSpPr/>
      </dsp:nvSpPr>
      <dsp:spPr>
        <a:xfrm rot="5400000">
          <a:off x="7107947" y="-318352"/>
          <a:ext cx="1633855" cy="7162609"/>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343570" y="2525783"/>
        <a:ext cx="7082851" cy="1474339"/>
      </dsp:txXfrm>
    </dsp:sp>
    <dsp:sp modelId="{39A80AFA-BF50-4A5D-BCCD-9387E4DEA36A}">
      <dsp:nvSpPr>
        <dsp:cNvPr id="0" name=""/>
        <dsp:cNvSpPr/>
      </dsp:nvSpPr>
      <dsp:spPr>
        <a:xfrm>
          <a:off x="20" y="2442276"/>
          <a:ext cx="4343549" cy="1641350"/>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0144" y="2522400"/>
        <a:ext cx="4183301" cy="1481102"/>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6270172</xdr:colOff>
      <xdr:row>47</xdr:row>
      <xdr:rowOff>51919</xdr:rowOff>
    </xdr:to>
    <xdr:pic>
      <xdr:nvPicPr>
        <xdr:cNvPr id="4" name="Picture 3">
          <a:extLst>
            <a:ext uri="{FF2B5EF4-FFF2-40B4-BE49-F238E27FC236}">
              <a16:creationId xmlns:a16="http://schemas.microsoft.com/office/drawing/2014/main" id="{FDE0D669-8228-5DB9-E42C-6C407BBFE3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6943"/>
          <a:ext cx="13117286" cy="7399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2" name="Diagram 1">
          <a:extLst>
            <a:ext uri="{FF2B5EF4-FFF2-40B4-BE49-F238E27FC236}">
              <a16:creationId xmlns:a16="http://schemas.microsoft.com/office/drawing/2014/main" id="{DE72A595-EAE3-46DD-BB2D-7B911595294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fcogovuk.sharepoint.com/:w:/r/teams/prof/_layouts/15/Doc.aspx?action=edit&amp;sourcedoc=%7BEF61C3BC-CC20-4E1D-8CE1-35E2B26F88D8%7D&amp;web=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8E135-B7B4-474C-B169-2EEFE5BC9D89}">
  <sheetPr>
    <tabColor rgb="FFCCFFCC"/>
  </sheetPr>
  <dimension ref="A1:Q9"/>
  <sheetViews>
    <sheetView showGridLines="0" zoomScale="60" zoomScaleNormal="60" workbookViewId="0">
      <selection activeCell="M24" sqref="M24"/>
    </sheetView>
  </sheetViews>
  <sheetFormatPr defaultColWidth="8.81640625" defaultRowHeight="12.5" x14ac:dyDescent="0.25"/>
  <cols>
    <col min="1" max="1" width="28.81640625" customWidth="1"/>
    <col min="10" max="10" width="99.453125" customWidth="1"/>
  </cols>
  <sheetData>
    <row r="1" spans="1:17" ht="20.5" thickBot="1" x14ac:dyDescent="0.3">
      <c r="A1" s="2" t="s">
        <v>0</v>
      </c>
      <c r="B1" s="143" t="s">
        <v>1</v>
      </c>
      <c r="C1" s="144"/>
      <c r="D1" s="144"/>
      <c r="E1" s="144"/>
      <c r="F1" s="144"/>
      <c r="G1" s="144"/>
      <c r="H1" s="144"/>
      <c r="I1" s="144"/>
      <c r="J1" s="145"/>
    </row>
    <row r="2" spans="1:17" ht="24" customHeight="1" x14ac:dyDescent="0.25">
      <c r="A2" s="13" t="s">
        <v>2</v>
      </c>
      <c r="B2" s="13"/>
      <c r="C2" s="13"/>
      <c r="D2" s="13"/>
      <c r="E2" s="13"/>
      <c r="F2" s="13"/>
      <c r="G2" s="13"/>
      <c r="H2" s="13"/>
      <c r="I2" s="13"/>
      <c r="J2" s="13"/>
    </row>
    <row r="9" spans="1:17" x14ac:dyDescent="0.25">
      <c r="Q9" s="58"/>
    </row>
  </sheetData>
  <mergeCells count="1">
    <mergeCell ref="B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009A-A571-4059-A37B-D8CB22EDAB76}">
  <dimension ref="A1:C117"/>
  <sheetViews>
    <sheetView topLeftCell="A80" zoomScaleNormal="100" workbookViewId="0">
      <selection activeCell="A117" sqref="A117:C117"/>
    </sheetView>
  </sheetViews>
  <sheetFormatPr defaultColWidth="9.1796875" defaultRowHeight="12.5" x14ac:dyDescent="0.25"/>
  <cols>
    <col min="1" max="1" width="67.81640625" style="22" customWidth="1"/>
    <col min="2" max="3" width="48.453125" style="22" customWidth="1"/>
    <col min="4" max="16384" width="9.1796875" style="22"/>
  </cols>
  <sheetData>
    <row r="1" spans="1:3" ht="18" x14ac:dyDescent="0.25">
      <c r="A1" s="45" t="s">
        <v>3</v>
      </c>
      <c r="B1" s="45"/>
      <c r="C1" s="39"/>
    </row>
    <row r="2" spans="1:3" x14ac:dyDescent="0.25">
      <c r="A2" s="39" t="s">
        <v>4</v>
      </c>
      <c r="B2" s="39"/>
      <c r="C2" s="39"/>
    </row>
    <row r="4" spans="1:3" ht="45.75" customHeight="1" x14ac:dyDescent="0.25">
      <c r="A4" s="150" t="s">
        <v>5</v>
      </c>
      <c r="B4" s="150"/>
      <c r="C4" s="150"/>
    </row>
    <row r="5" spans="1:3" ht="42" customHeight="1" x14ac:dyDescent="0.25">
      <c r="A5" s="46" t="s">
        <v>6</v>
      </c>
      <c r="B5" s="47" t="s">
        <v>7</v>
      </c>
      <c r="C5" s="47" t="s">
        <v>7</v>
      </c>
    </row>
    <row r="6" spans="1:3" ht="30.75" customHeight="1" x14ac:dyDescent="0.25">
      <c r="A6" s="150" t="s">
        <v>8</v>
      </c>
      <c r="B6" s="150"/>
      <c r="C6" s="150"/>
    </row>
    <row r="7" spans="1:3" ht="33" customHeight="1" x14ac:dyDescent="0.25">
      <c r="A7" s="147" t="s">
        <v>9</v>
      </c>
      <c r="B7" s="147"/>
      <c r="C7" s="147"/>
    </row>
    <row r="8" spans="1:3" ht="24" customHeight="1" x14ac:dyDescent="0.25">
      <c r="A8" s="147"/>
      <c r="B8" s="147"/>
      <c r="C8" s="147"/>
    </row>
    <row r="9" spans="1:3" ht="15.5" x14ac:dyDescent="0.25">
      <c r="A9" s="150" t="s">
        <v>10</v>
      </c>
      <c r="B9" s="150"/>
      <c r="C9" s="150"/>
    </row>
    <row r="10" spans="1:3" ht="51" customHeight="1" x14ac:dyDescent="0.25">
      <c r="A10" s="147" t="s">
        <v>11</v>
      </c>
      <c r="B10" s="147"/>
      <c r="C10" s="147"/>
    </row>
    <row r="11" spans="1:3" ht="51" customHeight="1" x14ac:dyDescent="0.25">
      <c r="A11" s="147" t="s">
        <v>12</v>
      </c>
      <c r="B11" s="147"/>
      <c r="C11" s="147"/>
    </row>
    <row r="12" spans="1:3" ht="17.5" x14ac:dyDescent="0.25">
      <c r="A12" s="48"/>
      <c r="B12" s="47" t="s">
        <v>7</v>
      </c>
      <c r="C12" s="47" t="s">
        <v>7</v>
      </c>
    </row>
    <row r="13" spans="1:3" ht="30.75" customHeight="1" x14ac:dyDescent="0.25">
      <c r="A13" s="150" t="s">
        <v>13</v>
      </c>
      <c r="B13" s="150"/>
      <c r="C13" s="150"/>
    </row>
    <row r="14" spans="1:3" ht="43.5" customHeight="1" x14ac:dyDescent="0.25">
      <c r="A14" s="147" t="s">
        <v>14</v>
      </c>
      <c r="B14" s="147"/>
      <c r="C14" s="147"/>
    </row>
    <row r="15" spans="1:3" ht="25.5" customHeight="1" x14ac:dyDescent="0.25">
      <c r="A15" s="147" t="s">
        <v>15</v>
      </c>
      <c r="B15" s="147"/>
      <c r="C15" s="147"/>
    </row>
    <row r="16" spans="1:3" x14ac:dyDescent="0.25">
      <c r="A16" s="47" t="s">
        <v>7</v>
      </c>
      <c r="B16" s="47" t="s">
        <v>7</v>
      </c>
      <c r="C16" s="47" t="s">
        <v>7</v>
      </c>
    </row>
    <row r="17" spans="1:3" ht="61.5" customHeight="1" x14ac:dyDescent="0.25">
      <c r="A17" s="150" t="s">
        <v>16</v>
      </c>
      <c r="B17" s="150"/>
      <c r="C17" s="150"/>
    </row>
    <row r="18" spans="1:3" ht="25.5" customHeight="1" x14ac:dyDescent="0.25">
      <c r="A18" s="147" t="s">
        <v>17</v>
      </c>
      <c r="B18" s="147"/>
      <c r="C18" s="147"/>
    </row>
    <row r="19" spans="1:3" x14ac:dyDescent="0.25">
      <c r="A19" s="147" t="s">
        <v>18</v>
      </c>
      <c r="B19" s="147"/>
      <c r="C19" s="147"/>
    </row>
    <row r="20" spans="1:3" x14ac:dyDescent="0.25">
      <c r="A20" s="147" t="s">
        <v>19</v>
      </c>
      <c r="B20" s="147"/>
      <c r="C20" s="147"/>
    </row>
    <row r="21" spans="1:3" ht="12.75" customHeight="1" x14ac:dyDescent="0.25">
      <c r="A21" s="47" t="s">
        <v>20</v>
      </c>
      <c r="B21" s="49"/>
      <c r="C21" s="49"/>
    </row>
    <row r="22" spans="1:3" ht="12.75" customHeight="1" x14ac:dyDescent="0.25">
      <c r="A22" s="47" t="s">
        <v>21</v>
      </c>
      <c r="B22" s="49"/>
      <c r="C22" s="49"/>
    </row>
    <row r="23" spans="1:3" ht="17.5" x14ac:dyDescent="0.25">
      <c r="A23" s="48"/>
      <c r="B23" s="48"/>
      <c r="C23" s="48"/>
    </row>
    <row r="24" spans="1:3" ht="30.75" customHeight="1" x14ac:dyDescent="0.25">
      <c r="A24" s="150" t="s">
        <v>22</v>
      </c>
      <c r="B24" s="150"/>
      <c r="C24" s="150"/>
    </row>
    <row r="25" spans="1:3" ht="29.25" customHeight="1" x14ac:dyDescent="0.25">
      <c r="A25" s="147" t="s">
        <v>23</v>
      </c>
      <c r="B25" s="147"/>
      <c r="C25" s="147"/>
    </row>
    <row r="26" spans="1:3" ht="54" customHeight="1" x14ac:dyDescent="0.25">
      <c r="A26" s="147" t="s">
        <v>24</v>
      </c>
      <c r="B26" s="147"/>
      <c r="C26" s="147"/>
    </row>
    <row r="27" spans="1:3" ht="39" customHeight="1" x14ac:dyDescent="0.25">
      <c r="A27" s="147" t="s">
        <v>25</v>
      </c>
      <c r="B27" s="147"/>
      <c r="C27" s="147"/>
    </row>
    <row r="28" spans="1:3" x14ac:dyDescent="0.25">
      <c r="A28" s="147" t="s">
        <v>7</v>
      </c>
      <c r="B28" s="147"/>
      <c r="C28" s="147"/>
    </row>
    <row r="29" spans="1:3" ht="15.5" x14ac:dyDescent="0.25">
      <c r="A29" s="150" t="s">
        <v>26</v>
      </c>
      <c r="B29" s="150"/>
      <c r="C29" s="150"/>
    </row>
    <row r="30" spans="1:3" ht="21" customHeight="1" x14ac:dyDescent="0.25">
      <c r="A30" s="147" t="s">
        <v>27</v>
      </c>
      <c r="B30" s="147"/>
      <c r="C30" s="147"/>
    </row>
    <row r="31" spans="1:3" x14ac:dyDescent="0.25">
      <c r="A31" s="47" t="s">
        <v>7</v>
      </c>
      <c r="B31" s="47" t="s">
        <v>7</v>
      </c>
      <c r="C31" s="47" t="s">
        <v>7</v>
      </c>
    </row>
    <row r="32" spans="1:3" ht="21.75" customHeight="1" x14ac:dyDescent="0.25">
      <c r="A32" s="151" t="s">
        <v>28</v>
      </c>
      <c r="B32" s="151"/>
      <c r="C32" s="151"/>
    </row>
    <row r="33" spans="1:3" ht="13" x14ac:dyDescent="0.25">
      <c r="A33" s="50" t="s">
        <v>29</v>
      </c>
      <c r="B33" s="50"/>
      <c r="C33" s="51"/>
    </row>
    <row r="34" spans="1:3" ht="13" x14ac:dyDescent="0.25">
      <c r="A34" s="50" t="s">
        <v>30</v>
      </c>
      <c r="B34" s="50"/>
      <c r="C34" s="51"/>
    </row>
    <row r="35" spans="1:3" ht="13" x14ac:dyDescent="0.25">
      <c r="A35" s="50" t="s">
        <v>31</v>
      </c>
      <c r="B35" s="50"/>
      <c r="C35" s="51"/>
    </row>
    <row r="36" spans="1:3" ht="13" x14ac:dyDescent="0.25">
      <c r="A36" s="50" t="s">
        <v>32</v>
      </c>
      <c r="B36" s="50"/>
      <c r="C36" s="51"/>
    </row>
    <row r="37" spans="1:3" x14ac:dyDescent="0.25">
      <c r="A37" s="47" t="s">
        <v>33</v>
      </c>
      <c r="B37" s="47"/>
      <c r="C37" s="49"/>
    </row>
    <row r="38" spans="1:3" ht="27" customHeight="1" x14ac:dyDescent="0.25">
      <c r="A38" s="52" t="s">
        <v>34</v>
      </c>
      <c r="B38" s="52"/>
      <c r="C38" s="53"/>
    </row>
    <row r="39" spans="1:3" ht="13" x14ac:dyDescent="0.25">
      <c r="A39" s="52" t="s">
        <v>35</v>
      </c>
      <c r="B39" s="52"/>
      <c r="C39" s="53"/>
    </row>
    <row r="40" spans="1:3" ht="13.5" customHeight="1" x14ac:dyDescent="0.25">
      <c r="A40" s="50" t="s">
        <v>36</v>
      </c>
      <c r="B40" s="50"/>
      <c r="C40" s="51"/>
    </row>
    <row r="41" spans="1:3" ht="13.5" customHeight="1" x14ac:dyDescent="0.25">
      <c r="A41" s="47" t="s">
        <v>37</v>
      </c>
      <c r="B41" s="47"/>
      <c r="C41" s="49"/>
    </row>
    <row r="42" spans="1:3" x14ac:dyDescent="0.25">
      <c r="A42" s="54"/>
      <c r="B42" s="148" t="s">
        <v>7</v>
      </c>
      <c r="C42" s="152"/>
    </row>
    <row r="43" spans="1:3" x14ac:dyDescent="0.25">
      <c r="A43" s="147" t="s">
        <v>38</v>
      </c>
      <c r="B43" s="147"/>
      <c r="C43" s="147"/>
    </row>
    <row r="44" spans="1:3" ht="13" x14ac:dyDescent="0.25">
      <c r="A44" s="146" t="s">
        <v>39</v>
      </c>
      <c r="B44" s="146"/>
      <c r="C44" s="146"/>
    </row>
    <row r="45" spans="1:3" x14ac:dyDescent="0.25">
      <c r="A45" s="147" t="s">
        <v>40</v>
      </c>
      <c r="B45" s="147"/>
      <c r="C45" s="147"/>
    </row>
    <row r="46" spans="1:3" x14ac:dyDescent="0.25">
      <c r="A46" s="47" t="s">
        <v>7</v>
      </c>
      <c r="B46" s="47" t="s">
        <v>7</v>
      </c>
      <c r="C46" s="47" t="s">
        <v>7</v>
      </c>
    </row>
    <row r="47" spans="1:3" ht="20.25" customHeight="1" x14ac:dyDescent="0.25">
      <c r="A47" s="147" t="s">
        <v>41</v>
      </c>
      <c r="B47" s="147"/>
      <c r="C47" s="147"/>
    </row>
    <row r="48" spans="1:3" x14ac:dyDescent="0.25">
      <c r="A48" s="47" t="s">
        <v>7</v>
      </c>
      <c r="B48" s="47" t="s">
        <v>7</v>
      </c>
      <c r="C48" s="47" t="s">
        <v>7</v>
      </c>
    </row>
    <row r="49" spans="1:3" x14ac:dyDescent="0.25">
      <c r="A49" s="47" t="s">
        <v>7</v>
      </c>
      <c r="B49" s="47" t="s">
        <v>7</v>
      </c>
      <c r="C49" s="47" t="s">
        <v>7</v>
      </c>
    </row>
    <row r="50" spans="1:3" x14ac:dyDescent="0.25">
      <c r="A50" s="47" t="s">
        <v>7</v>
      </c>
      <c r="B50" s="47" t="s">
        <v>7</v>
      </c>
      <c r="C50" s="47" t="s">
        <v>7</v>
      </c>
    </row>
    <row r="51" spans="1:3" x14ac:dyDescent="0.25">
      <c r="A51" s="47" t="s">
        <v>7</v>
      </c>
      <c r="B51" s="47" t="s">
        <v>7</v>
      </c>
      <c r="C51" s="47" t="s">
        <v>7</v>
      </c>
    </row>
    <row r="52" spans="1:3" x14ac:dyDescent="0.25">
      <c r="A52" s="47" t="s">
        <v>7</v>
      </c>
      <c r="B52" s="47" t="s">
        <v>7</v>
      </c>
      <c r="C52" s="47" t="s">
        <v>7</v>
      </c>
    </row>
    <row r="53" spans="1:3" x14ac:dyDescent="0.25">
      <c r="A53" s="47" t="s">
        <v>7</v>
      </c>
      <c r="B53" s="47" t="s">
        <v>7</v>
      </c>
      <c r="C53" s="47" t="s">
        <v>7</v>
      </c>
    </row>
    <row r="54" spans="1:3" x14ac:dyDescent="0.25">
      <c r="A54" s="47" t="s">
        <v>7</v>
      </c>
      <c r="B54" s="47" t="s">
        <v>7</v>
      </c>
      <c r="C54" s="47" t="s">
        <v>7</v>
      </c>
    </row>
    <row r="55" spans="1:3" x14ac:dyDescent="0.25">
      <c r="A55" s="47" t="s">
        <v>7</v>
      </c>
      <c r="B55" s="47" t="s">
        <v>7</v>
      </c>
      <c r="C55" s="47" t="s">
        <v>7</v>
      </c>
    </row>
    <row r="56" spans="1:3" x14ac:dyDescent="0.25">
      <c r="A56" s="47" t="s">
        <v>7</v>
      </c>
      <c r="B56" s="47" t="s">
        <v>7</v>
      </c>
      <c r="C56" s="47" t="s">
        <v>7</v>
      </c>
    </row>
    <row r="57" spans="1:3" x14ac:dyDescent="0.25">
      <c r="A57" s="47" t="s">
        <v>7</v>
      </c>
      <c r="B57" s="47" t="s">
        <v>7</v>
      </c>
      <c r="C57" s="47" t="s">
        <v>7</v>
      </c>
    </row>
    <row r="58" spans="1:3" x14ac:dyDescent="0.25">
      <c r="A58" s="47" t="s">
        <v>7</v>
      </c>
      <c r="B58" s="47" t="s">
        <v>7</v>
      </c>
      <c r="C58" s="47" t="s">
        <v>7</v>
      </c>
    </row>
    <row r="59" spans="1:3" x14ac:dyDescent="0.25">
      <c r="A59" s="47" t="s">
        <v>7</v>
      </c>
      <c r="B59" s="47" t="s">
        <v>7</v>
      </c>
      <c r="C59" s="47" t="s">
        <v>7</v>
      </c>
    </row>
    <row r="60" spans="1:3" x14ac:dyDescent="0.25">
      <c r="A60" s="47" t="s">
        <v>7</v>
      </c>
      <c r="B60" s="47" t="s">
        <v>7</v>
      </c>
      <c r="C60" s="47" t="s">
        <v>7</v>
      </c>
    </row>
    <row r="61" spans="1:3" x14ac:dyDescent="0.25">
      <c r="A61" s="47" t="s">
        <v>7</v>
      </c>
      <c r="B61" s="47" t="s">
        <v>7</v>
      </c>
      <c r="C61" s="47" t="s">
        <v>7</v>
      </c>
    </row>
    <row r="62" spans="1:3" x14ac:dyDescent="0.25">
      <c r="A62" s="47" t="s">
        <v>7</v>
      </c>
      <c r="B62" s="47" t="s">
        <v>7</v>
      </c>
      <c r="C62" s="47" t="s">
        <v>7</v>
      </c>
    </row>
    <row r="63" spans="1:3" x14ac:dyDescent="0.25">
      <c r="A63" s="47" t="s">
        <v>7</v>
      </c>
      <c r="B63" s="47" t="s">
        <v>7</v>
      </c>
      <c r="C63" s="47" t="s">
        <v>7</v>
      </c>
    </row>
    <row r="64" spans="1:3" x14ac:dyDescent="0.25">
      <c r="A64" s="47" t="s">
        <v>7</v>
      </c>
      <c r="B64" s="47" t="s">
        <v>7</v>
      </c>
      <c r="C64" s="47" t="s">
        <v>7</v>
      </c>
    </row>
    <row r="65" spans="1:3" x14ac:dyDescent="0.25">
      <c r="A65" s="47" t="s">
        <v>7</v>
      </c>
      <c r="B65" s="47" t="s">
        <v>7</v>
      </c>
      <c r="C65" s="47" t="s">
        <v>7</v>
      </c>
    </row>
    <row r="66" spans="1:3" x14ac:dyDescent="0.25">
      <c r="A66" s="47" t="s">
        <v>7</v>
      </c>
      <c r="B66" s="47" t="s">
        <v>7</v>
      </c>
      <c r="C66" s="47" t="s">
        <v>7</v>
      </c>
    </row>
    <row r="67" spans="1:3" x14ac:dyDescent="0.25">
      <c r="A67" s="47" t="s">
        <v>7</v>
      </c>
      <c r="B67" s="47" t="s">
        <v>7</v>
      </c>
      <c r="C67" s="47" t="s">
        <v>7</v>
      </c>
    </row>
    <row r="68" spans="1:3" x14ac:dyDescent="0.25">
      <c r="A68" s="47" t="s">
        <v>7</v>
      </c>
      <c r="B68" s="47" t="s">
        <v>7</v>
      </c>
      <c r="C68" s="47" t="s">
        <v>7</v>
      </c>
    </row>
    <row r="69" spans="1:3" x14ac:dyDescent="0.25">
      <c r="A69" s="47" t="s">
        <v>7</v>
      </c>
      <c r="B69" s="47" t="s">
        <v>7</v>
      </c>
      <c r="C69" s="47" t="s">
        <v>7</v>
      </c>
    </row>
    <row r="70" spans="1:3" x14ac:dyDescent="0.25">
      <c r="A70" s="47" t="s">
        <v>7</v>
      </c>
      <c r="B70" s="47" t="s">
        <v>7</v>
      </c>
      <c r="C70" s="47" t="s">
        <v>7</v>
      </c>
    </row>
    <row r="71" spans="1:3" x14ac:dyDescent="0.25">
      <c r="A71" s="47" t="s">
        <v>7</v>
      </c>
      <c r="B71" s="47" t="s">
        <v>7</v>
      </c>
      <c r="C71" s="47" t="s">
        <v>7</v>
      </c>
    </row>
    <row r="72" spans="1:3" x14ac:dyDescent="0.25">
      <c r="A72" s="47" t="s">
        <v>7</v>
      </c>
      <c r="B72" s="47" t="s">
        <v>7</v>
      </c>
      <c r="C72" s="47" t="s">
        <v>7</v>
      </c>
    </row>
    <row r="73" spans="1:3" x14ac:dyDescent="0.25">
      <c r="A73" s="47" t="s">
        <v>7</v>
      </c>
      <c r="B73" s="47" t="s">
        <v>7</v>
      </c>
      <c r="C73" s="47" t="s">
        <v>7</v>
      </c>
    </row>
    <row r="74" spans="1:3" x14ac:dyDescent="0.25">
      <c r="A74" s="47" t="s">
        <v>7</v>
      </c>
      <c r="B74" s="47" t="s">
        <v>7</v>
      </c>
      <c r="C74" s="47" t="s">
        <v>7</v>
      </c>
    </row>
    <row r="75" spans="1:3" x14ac:dyDescent="0.25">
      <c r="A75" s="47" t="s">
        <v>7</v>
      </c>
      <c r="B75" s="47" t="s">
        <v>7</v>
      </c>
      <c r="C75" s="47" t="s">
        <v>7</v>
      </c>
    </row>
    <row r="76" spans="1:3" ht="30.75" customHeight="1" x14ac:dyDescent="0.25">
      <c r="A76" s="150" t="s">
        <v>42</v>
      </c>
      <c r="B76" s="150"/>
      <c r="C76" s="150"/>
    </row>
    <row r="77" spans="1:3" ht="28.5" customHeight="1" x14ac:dyDescent="0.25">
      <c r="A77" s="147" t="s">
        <v>43</v>
      </c>
      <c r="B77" s="147"/>
      <c r="C77" s="147"/>
    </row>
    <row r="78" spans="1:3" ht="17.25" customHeight="1" x14ac:dyDescent="0.25">
      <c r="A78" s="147" t="s">
        <v>44</v>
      </c>
      <c r="B78" s="147"/>
      <c r="C78" s="147"/>
    </row>
    <row r="79" spans="1:3" ht="23.25" customHeight="1" x14ac:dyDescent="0.25">
      <c r="A79" s="147" t="s">
        <v>45</v>
      </c>
      <c r="B79" s="147"/>
      <c r="C79" s="147"/>
    </row>
    <row r="80" spans="1:3" ht="28.5" customHeight="1" x14ac:dyDescent="0.25">
      <c r="A80" s="148" t="s">
        <v>46</v>
      </c>
      <c r="B80" s="148"/>
      <c r="C80" s="148"/>
    </row>
    <row r="81" spans="1:3" ht="25.5" customHeight="1" x14ac:dyDescent="0.25">
      <c r="A81" s="148" t="s">
        <v>47</v>
      </c>
      <c r="B81" s="148"/>
      <c r="C81" s="148"/>
    </row>
    <row r="82" spans="1:3" x14ac:dyDescent="0.25">
      <c r="A82" s="52" t="s">
        <v>7</v>
      </c>
      <c r="B82" s="47" t="s">
        <v>7</v>
      </c>
      <c r="C82" s="47" t="s">
        <v>7</v>
      </c>
    </row>
    <row r="83" spans="1:3" ht="30.75" customHeight="1" x14ac:dyDescent="0.25">
      <c r="A83" s="150" t="s">
        <v>48</v>
      </c>
      <c r="B83" s="150"/>
      <c r="C83" s="150"/>
    </row>
    <row r="84" spans="1:3" ht="27.75" customHeight="1" x14ac:dyDescent="0.25">
      <c r="A84" s="148" t="s">
        <v>49</v>
      </c>
      <c r="B84" s="148"/>
      <c r="C84" s="148"/>
    </row>
    <row r="85" spans="1:3" x14ac:dyDescent="0.25">
      <c r="A85" s="147" t="s">
        <v>50</v>
      </c>
      <c r="B85" s="147"/>
      <c r="C85" s="147"/>
    </row>
    <row r="86" spans="1:3" x14ac:dyDescent="0.25">
      <c r="A86" s="148" t="s">
        <v>51</v>
      </c>
      <c r="B86" s="148"/>
      <c r="C86" s="148"/>
    </row>
    <row r="87" spans="1:3" ht="28.5" customHeight="1" x14ac:dyDescent="0.25">
      <c r="A87" s="148" t="s">
        <v>52</v>
      </c>
      <c r="B87" s="148"/>
      <c r="C87" s="148"/>
    </row>
    <row r="88" spans="1:3" x14ac:dyDescent="0.25">
      <c r="A88" s="47" t="s">
        <v>7</v>
      </c>
      <c r="B88" s="47" t="s">
        <v>7</v>
      </c>
      <c r="C88" s="47" t="s">
        <v>7</v>
      </c>
    </row>
    <row r="89" spans="1:3" ht="45.75" customHeight="1" x14ac:dyDescent="0.25">
      <c r="A89" s="150" t="s">
        <v>53</v>
      </c>
      <c r="B89" s="150"/>
      <c r="C89" s="150"/>
    </row>
    <row r="90" spans="1:3" x14ac:dyDescent="0.25">
      <c r="A90" s="147" t="s">
        <v>54</v>
      </c>
      <c r="B90" s="147"/>
      <c r="C90" s="147"/>
    </row>
    <row r="91" spans="1:3" x14ac:dyDescent="0.25">
      <c r="A91" s="147" t="s">
        <v>55</v>
      </c>
      <c r="B91" s="147"/>
      <c r="C91" s="147"/>
    </row>
    <row r="92" spans="1:3" x14ac:dyDescent="0.25">
      <c r="A92" s="147" t="s">
        <v>56</v>
      </c>
      <c r="B92" s="147"/>
      <c r="C92" s="147"/>
    </row>
    <row r="93" spans="1:3" x14ac:dyDescent="0.25">
      <c r="A93" s="147" t="s">
        <v>57</v>
      </c>
      <c r="B93" s="147"/>
      <c r="C93" s="147"/>
    </row>
    <row r="94" spans="1:3" x14ac:dyDescent="0.25">
      <c r="A94" s="147" t="s">
        <v>58</v>
      </c>
      <c r="B94" s="147"/>
      <c r="C94" s="147"/>
    </row>
    <row r="95" spans="1:3" ht="24.75" customHeight="1" x14ac:dyDescent="0.25">
      <c r="A95" s="146" t="s">
        <v>59</v>
      </c>
      <c r="B95" s="146"/>
      <c r="C95" s="146"/>
    </row>
    <row r="96" spans="1:3" x14ac:dyDescent="0.25">
      <c r="A96" s="147" t="s">
        <v>7</v>
      </c>
      <c r="B96" s="147"/>
      <c r="C96" s="147"/>
    </row>
    <row r="97" spans="1:3" ht="15.5" x14ac:dyDescent="0.25">
      <c r="A97" s="150" t="s">
        <v>60</v>
      </c>
      <c r="B97" s="150"/>
      <c r="C97" s="150"/>
    </row>
    <row r="98" spans="1:3" x14ac:dyDescent="0.25">
      <c r="A98" s="147" t="s">
        <v>61</v>
      </c>
      <c r="B98" s="147"/>
      <c r="C98" s="147"/>
    </row>
    <row r="99" spans="1:3" x14ac:dyDescent="0.25">
      <c r="A99" s="148" t="s">
        <v>62</v>
      </c>
      <c r="B99" s="148"/>
      <c r="C99" s="148"/>
    </row>
    <row r="100" spans="1:3" ht="18" customHeight="1" x14ac:dyDescent="0.25">
      <c r="A100" s="148" t="s">
        <v>63</v>
      </c>
      <c r="B100" s="148"/>
      <c r="C100" s="148"/>
    </row>
    <row r="101" spans="1:3" ht="17.25" customHeight="1" x14ac:dyDescent="0.25">
      <c r="A101" s="147" t="s">
        <v>64</v>
      </c>
      <c r="B101" s="147"/>
      <c r="C101" s="147"/>
    </row>
    <row r="102" spans="1:3" ht="26.25" customHeight="1" x14ac:dyDescent="0.25">
      <c r="A102" s="148" t="s">
        <v>65</v>
      </c>
      <c r="B102" s="148"/>
      <c r="C102" s="148"/>
    </row>
    <row r="103" spans="1:3" ht="24" customHeight="1" x14ac:dyDescent="0.25">
      <c r="A103" s="149" t="s">
        <v>66</v>
      </c>
      <c r="B103" s="149"/>
      <c r="C103" s="149"/>
    </row>
    <row r="104" spans="1:3" x14ac:dyDescent="0.25">
      <c r="A104" s="47" t="s">
        <v>7</v>
      </c>
      <c r="B104" s="47" t="s">
        <v>7</v>
      </c>
      <c r="C104" s="47" t="s">
        <v>7</v>
      </c>
    </row>
    <row r="105" spans="1:3" ht="45.75" customHeight="1" x14ac:dyDescent="0.25">
      <c r="A105" s="150" t="s">
        <v>67</v>
      </c>
      <c r="B105" s="150"/>
      <c r="C105" s="150"/>
    </row>
    <row r="106" spans="1:3" ht="33" customHeight="1" x14ac:dyDescent="0.25">
      <c r="A106" s="147" t="s">
        <v>68</v>
      </c>
      <c r="B106" s="147"/>
      <c r="C106" s="147"/>
    </row>
    <row r="107" spans="1:3" x14ac:dyDescent="0.25">
      <c r="A107" s="147" t="s">
        <v>7</v>
      </c>
      <c r="B107" s="147"/>
      <c r="C107" s="147"/>
    </row>
    <row r="108" spans="1:3" ht="15.5" x14ac:dyDescent="0.25">
      <c r="A108" s="150" t="s">
        <v>69</v>
      </c>
      <c r="B108" s="150"/>
      <c r="C108" s="150"/>
    </row>
    <row r="109" spans="1:3" ht="26.25" customHeight="1" x14ac:dyDescent="0.25">
      <c r="A109" s="147" t="s">
        <v>70</v>
      </c>
      <c r="B109" s="147"/>
      <c r="C109" s="147"/>
    </row>
    <row r="110" spans="1:3" ht="25.5" customHeight="1" x14ac:dyDescent="0.25">
      <c r="A110" s="147" t="s">
        <v>71</v>
      </c>
      <c r="B110" s="147"/>
      <c r="C110" s="147"/>
    </row>
    <row r="111" spans="1:3" ht="25.5" customHeight="1" x14ac:dyDescent="0.25">
      <c r="A111" s="147" t="s">
        <v>72</v>
      </c>
      <c r="B111" s="147"/>
      <c r="C111" s="147"/>
    </row>
    <row r="112" spans="1:3" ht="13" x14ac:dyDescent="0.25">
      <c r="A112" s="146" t="s">
        <v>73</v>
      </c>
      <c r="B112" s="146"/>
      <c r="C112" s="146"/>
    </row>
    <row r="113" spans="1:3" ht="13" x14ac:dyDescent="0.25">
      <c r="A113" s="146" t="s">
        <v>74</v>
      </c>
      <c r="B113" s="146"/>
      <c r="C113" s="146"/>
    </row>
    <row r="114" spans="1:3" ht="13" x14ac:dyDescent="0.25">
      <c r="A114" s="146" t="s">
        <v>75</v>
      </c>
      <c r="B114" s="146"/>
      <c r="C114" s="146"/>
    </row>
    <row r="115" spans="1:3" ht="13" x14ac:dyDescent="0.25">
      <c r="A115" s="146" t="s">
        <v>76</v>
      </c>
      <c r="B115" s="146"/>
      <c r="C115" s="146"/>
    </row>
    <row r="116" spans="1:3" ht="10.5" customHeight="1" x14ac:dyDescent="0.25">
      <c r="A116" s="146" t="s">
        <v>77</v>
      </c>
      <c r="B116" s="146"/>
      <c r="C116" s="146"/>
    </row>
    <row r="117" spans="1:3" x14ac:dyDescent="0.25">
      <c r="A117" s="147" t="s">
        <v>78</v>
      </c>
      <c r="B117" s="147"/>
      <c r="C117" s="147"/>
    </row>
  </sheetData>
  <mergeCells count="65">
    <mergeCell ref="A19:C19"/>
    <mergeCell ref="A4:C4"/>
    <mergeCell ref="A6:C6"/>
    <mergeCell ref="A7:C8"/>
    <mergeCell ref="A9:C9"/>
    <mergeCell ref="A10:C10"/>
    <mergeCell ref="A11:C11"/>
    <mergeCell ref="A13:C13"/>
    <mergeCell ref="A14:C14"/>
    <mergeCell ref="A15:C15"/>
    <mergeCell ref="A17:C17"/>
    <mergeCell ref="A18:C18"/>
    <mergeCell ref="A44:C44"/>
    <mergeCell ref="A20:C20"/>
    <mergeCell ref="A24:C24"/>
    <mergeCell ref="A25:C25"/>
    <mergeCell ref="A26:C26"/>
    <mergeCell ref="A27:C27"/>
    <mergeCell ref="A28:C28"/>
    <mergeCell ref="A29:C29"/>
    <mergeCell ref="A30:C30"/>
    <mergeCell ref="A32:C32"/>
    <mergeCell ref="B42:C42"/>
    <mergeCell ref="A43:C43"/>
    <mergeCell ref="A86:C86"/>
    <mergeCell ref="A45:C45"/>
    <mergeCell ref="A47:C47"/>
    <mergeCell ref="A76:C76"/>
    <mergeCell ref="A77:C77"/>
    <mergeCell ref="A78:C78"/>
    <mergeCell ref="A79:C79"/>
    <mergeCell ref="A80:C80"/>
    <mergeCell ref="A81:C81"/>
    <mergeCell ref="A83:C83"/>
    <mergeCell ref="A84:C84"/>
    <mergeCell ref="A85:C85"/>
    <mergeCell ref="A99:C99"/>
    <mergeCell ref="A87:C87"/>
    <mergeCell ref="A89:C89"/>
    <mergeCell ref="A90:C90"/>
    <mergeCell ref="A91:C91"/>
    <mergeCell ref="A92:C92"/>
    <mergeCell ref="A93:C93"/>
    <mergeCell ref="A94:C94"/>
    <mergeCell ref="A95:C95"/>
    <mergeCell ref="A96:C96"/>
    <mergeCell ref="A97:C97"/>
    <mergeCell ref="A98:C98"/>
    <mergeCell ref="A112:C112"/>
    <mergeCell ref="A100:C100"/>
    <mergeCell ref="A101:C101"/>
    <mergeCell ref="A102:C102"/>
    <mergeCell ref="A103:C103"/>
    <mergeCell ref="A105:C105"/>
    <mergeCell ref="A106:C106"/>
    <mergeCell ref="A107:C107"/>
    <mergeCell ref="A108:C108"/>
    <mergeCell ref="A109:C109"/>
    <mergeCell ref="A110:C110"/>
    <mergeCell ref="A111:C111"/>
    <mergeCell ref="A113:C113"/>
    <mergeCell ref="A114:C114"/>
    <mergeCell ref="A115:C115"/>
    <mergeCell ref="A116:C116"/>
    <mergeCell ref="A117:C117"/>
  </mergeCells>
  <hyperlinks>
    <hyperlink ref="A103" r:id="rId1" display="Top Tip - Before using a data source, assess its quality and seek assurances from data providers where needed ie consider its validity, reliability and availability. Use the Data Quality Prof Guide to help you consider the quality of your data." xr:uid="{DBB3E944-CD95-4B97-BAA8-5E116B036DD9}"/>
  </hyperlinks>
  <pageMargins left="0.7" right="0.7" top="0.75" bottom="0.75" header="0.3" footer="0.3"/>
  <pageSetup paperSize="9" orientation="portrait" r:id="rId2"/>
  <headerFooter>
    <oddHeader>&amp;L&amp;"Calibri"&amp;10&amp;K000000OFFICIAL&amp;1#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26D"/>
    <pageSetUpPr fitToPage="1"/>
  </sheetPr>
  <dimension ref="A1:Y205"/>
  <sheetViews>
    <sheetView showGridLines="0" tabSelected="1" topLeftCell="A72" zoomScale="50" zoomScaleNormal="50" workbookViewId="0">
      <selection activeCell="H79" sqref="H79"/>
    </sheetView>
  </sheetViews>
  <sheetFormatPr defaultColWidth="8.81640625" defaultRowHeight="12.5" x14ac:dyDescent="0.25"/>
  <cols>
    <col min="1" max="1" width="30.81640625" customWidth="1"/>
    <col min="2" max="2" width="24.1796875" customWidth="1"/>
    <col min="3" max="3" width="0.1796875" customWidth="1"/>
    <col min="4" max="4" width="20.81640625" hidden="1" customWidth="1"/>
    <col min="5" max="5" width="15" hidden="1" customWidth="1"/>
    <col min="6" max="6" width="44.36328125" customWidth="1"/>
    <col min="7" max="7" width="54.26953125" customWidth="1"/>
    <col min="8" max="8" width="70.1796875" customWidth="1"/>
    <col min="9" max="9" width="42.453125" customWidth="1"/>
    <col min="10" max="10" width="56.453125" customWidth="1"/>
    <col min="11" max="11" width="70.81640625" customWidth="1"/>
    <col min="12" max="12" width="23.1796875" customWidth="1"/>
    <col min="13" max="13" width="57.453125" customWidth="1"/>
    <col min="14" max="14" width="10" customWidth="1"/>
    <col min="15" max="15" width="10.453125" customWidth="1"/>
    <col min="16" max="16" width="11.1796875" customWidth="1"/>
    <col min="17" max="17" width="11.81640625" customWidth="1"/>
    <col min="18" max="18" width="11.453125" customWidth="1"/>
    <col min="19" max="19" width="11.1796875" customWidth="1"/>
    <col min="20" max="20" width="10.453125" customWidth="1"/>
    <col min="21" max="21" width="13.81640625" customWidth="1"/>
    <col min="25" max="25" width="10.453125" bestFit="1" customWidth="1"/>
  </cols>
  <sheetData>
    <row r="1" spans="1:25" s="102" customFormat="1" ht="20" x14ac:dyDescent="0.25">
      <c r="A1" s="101" t="s">
        <v>0</v>
      </c>
      <c r="B1" s="128" t="s">
        <v>1</v>
      </c>
      <c r="C1" s="128"/>
      <c r="D1" s="128"/>
      <c r="E1" s="128"/>
      <c r="F1" s="128"/>
      <c r="G1" s="128"/>
      <c r="H1" s="128"/>
      <c r="I1" s="128"/>
      <c r="J1" s="128"/>
    </row>
    <row r="2" spans="1:25" s="3" customFormat="1" ht="16" thickBot="1" x14ac:dyDescent="0.4">
      <c r="A2" s="13" t="s">
        <v>79</v>
      </c>
      <c r="B2" s="13"/>
      <c r="C2" s="13"/>
      <c r="D2" s="13"/>
      <c r="E2" s="13"/>
      <c r="F2" s="13"/>
      <c r="G2" s="13"/>
      <c r="H2" s="13"/>
      <c r="I2" s="13"/>
      <c r="J2" s="13"/>
    </row>
    <row r="3" spans="1:25" s="63" customFormat="1" ht="61.5" thickBot="1" x14ac:dyDescent="0.3">
      <c r="A3" s="71" t="s">
        <v>80</v>
      </c>
      <c r="B3" s="72" t="s">
        <v>81</v>
      </c>
      <c r="C3" s="72"/>
      <c r="D3" s="73" t="s">
        <v>82</v>
      </c>
      <c r="E3" s="73" t="s">
        <v>83</v>
      </c>
      <c r="F3" s="74" t="s">
        <v>84</v>
      </c>
      <c r="G3" s="73" t="s">
        <v>85</v>
      </c>
      <c r="H3" s="73" t="s">
        <v>325</v>
      </c>
      <c r="I3" s="73" t="s">
        <v>327</v>
      </c>
      <c r="J3" s="75" t="s">
        <v>86</v>
      </c>
      <c r="K3" s="83" t="s">
        <v>87</v>
      </c>
      <c r="M3" s="64" t="s">
        <v>88</v>
      </c>
      <c r="N3" s="65"/>
      <c r="O3" s="66" t="s">
        <v>89</v>
      </c>
      <c r="P3" s="67" t="s">
        <v>90</v>
      </c>
      <c r="Q3" s="68" t="s">
        <v>91</v>
      </c>
      <c r="R3" s="68" t="s">
        <v>92</v>
      </c>
      <c r="S3" s="65"/>
      <c r="T3" s="69"/>
      <c r="U3" s="70"/>
    </row>
    <row r="4" spans="1:25" ht="80.5" x14ac:dyDescent="0.25">
      <c r="A4" s="121" t="s">
        <v>93</v>
      </c>
      <c r="B4" s="129" t="s">
        <v>94</v>
      </c>
      <c r="C4" s="76" t="s">
        <v>95</v>
      </c>
      <c r="D4" s="77" t="s">
        <v>96</v>
      </c>
      <c r="E4" s="77" t="s">
        <v>97</v>
      </c>
      <c r="F4" s="77" t="s">
        <v>98</v>
      </c>
      <c r="G4" s="77" t="s">
        <v>99</v>
      </c>
      <c r="H4" s="77" t="s">
        <v>100</v>
      </c>
      <c r="I4" s="77" t="s">
        <v>100</v>
      </c>
      <c r="J4" s="131" t="s">
        <v>101</v>
      </c>
      <c r="K4" s="131" t="s">
        <v>102</v>
      </c>
      <c r="M4" s="6"/>
      <c r="N4" s="7" t="s">
        <v>103</v>
      </c>
      <c r="O4" s="7" t="s">
        <v>104</v>
      </c>
      <c r="P4" s="7" t="s">
        <v>105</v>
      </c>
      <c r="Q4" s="7" t="s">
        <v>106</v>
      </c>
      <c r="R4" s="7" t="s">
        <v>107</v>
      </c>
      <c r="S4" s="7" t="s">
        <v>108</v>
      </c>
      <c r="T4" s="11" t="s">
        <v>109</v>
      </c>
      <c r="U4" s="12" t="s">
        <v>110</v>
      </c>
      <c r="V4" s="12" t="s">
        <v>111</v>
      </c>
    </row>
    <row r="5" spans="1:25" ht="92" x14ac:dyDescent="0.25">
      <c r="A5" s="121"/>
      <c r="B5" s="130"/>
      <c r="C5" s="76" t="s">
        <v>112</v>
      </c>
      <c r="D5" s="79"/>
      <c r="E5" s="80"/>
      <c r="F5" s="109" t="s">
        <v>113</v>
      </c>
      <c r="G5" s="109" t="s">
        <v>113</v>
      </c>
      <c r="H5" s="80"/>
      <c r="I5" s="80"/>
      <c r="J5" s="132"/>
      <c r="K5" s="132"/>
      <c r="M5" s="6" t="s">
        <v>114</v>
      </c>
      <c r="N5" s="8">
        <v>186</v>
      </c>
      <c r="O5" s="8">
        <f>N5-(U5*4)</f>
        <v>143.81818181818181</v>
      </c>
      <c r="P5" s="8">
        <f>O5-$U$5</f>
        <v>133.27272727272728</v>
      </c>
      <c r="Q5" s="8">
        <f>P5-$U$5</f>
        <v>122.72727272727273</v>
      </c>
      <c r="R5" s="8">
        <f>Q5-$U$5</f>
        <v>112.18181818181819</v>
      </c>
      <c r="S5" s="8">
        <f>R5-$U$5</f>
        <v>101.63636363636364</v>
      </c>
      <c r="T5" s="9">
        <v>70</v>
      </c>
      <c r="U5" s="10">
        <f>(N5-T5)/(2030-2019)</f>
        <v>10.545454545454545</v>
      </c>
      <c r="V5" s="34">
        <v>6.9000000000000006E-2</v>
      </c>
    </row>
    <row r="6" spans="1:25" ht="13" x14ac:dyDescent="0.25">
      <c r="A6" s="121"/>
      <c r="B6" s="130"/>
      <c r="C6" s="124"/>
      <c r="D6" s="133" t="s">
        <v>115</v>
      </c>
      <c r="E6" s="133"/>
      <c r="F6" s="133"/>
      <c r="G6" s="133"/>
      <c r="H6" s="133"/>
      <c r="I6" s="133"/>
      <c r="J6" s="132"/>
      <c r="K6" s="132"/>
      <c r="M6" s="30" t="s">
        <v>116</v>
      </c>
      <c r="N6" s="8">
        <v>165</v>
      </c>
      <c r="O6" s="8">
        <v>123.9</v>
      </c>
      <c r="P6" s="8">
        <f t="shared" ref="P6:S7" si="0">O6-(O6*$V$5)</f>
        <v>115.35090000000001</v>
      </c>
      <c r="Q6" s="8">
        <f t="shared" si="0"/>
        <v>107.39168790000001</v>
      </c>
      <c r="R6" s="8">
        <f t="shared" si="0"/>
        <v>99.981661434900005</v>
      </c>
      <c r="S6" s="8">
        <f t="shared" si="0"/>
        <v>93.082926795891908</v>
      </c>
      <c r="T6" s="9"/>
      <c r="U6" s="10"/>
      <c r="V6" s="33"/>
    </row>
    <row r="7" spans="1:25" ht="42" customHeight="1" x14ac:dyDescent="0.25">
      <c r="A7" s="121"/>
      <c r="B7" s="130"/>
      <c r="C7" s="124"/>
      <c r="D7" s="131" t="s">
        <v>117</v>
      </c>
      <c r="E7" s="131"/>
      <c r="F7" s="131"/>
      <c r="G7" s="131"/>
      <c r="H7" s="131"/>
      <c r="I7" s="131"/>
      <c r="J7" s="132"/>
      <c r="K7" s="132"/>
      <c r="M7" s="30" t="s">
        <v>118</v>
      </c>
      <c r="N7" s="8">
        <v>157</v>
      </c>
      <c r="O7" s="8">
        <v>117.9</v>
      </c>
      <c r="P7" s="8">
        <f t="shared" si="0"/>
        <v>109.76490000000001</v>
      </c>
      <c r="Q7" s="8">
        <f t="shared" si="0"/>
        <v>102.19112190000001</v>
      </c>
      <c r="R7" s="8">
        <f t="shared" si="0"/>
        <v>95.13993448890001</v>
      </c>
      <c r="S7" s="8">
        <f t="shared" si="0"/>
        <v>88.575279009165911</v>
      </c>
      <c r="T7" s="9"/>
      <c r="U7" s="10"/>
      <c r="V7" s="33"/>
    </row>
    <row r="8" spans="1:25" s="63" customFormat="1" ht="34.5" x14ac:dyDescent="0.25">
      <c r="A8" s="121"/>
      <c r="B8" s="72" t="s">
        <v>119</v>
      </c>
      <c r="C8" s="72"/>
      <c r="D8" s="73" t="s">
        <v>120</v>
      </c>
      <c r="E8" s="73" t="s">
        <v>83</v>
      </c>
      <c r="F8" s="74" t="s">
        <v>84</v>
      </c>
      <c r="G8" s="73" t="s">
        <v>85</v>
      </c>
      <c r="H8" s="73" t="s">
        <v>325</v>
      </c>
      <c r="I8" s="73" t="s">
        <v>327</v>
      </c>
      <c r="J8" s="131" t="s">
        <v>121</v>
      </c>
      <c r="K8" s="131" t="s">
        <v>122</v>
      </c>
      <c r="M8" s="89" t="s">
        <v>123</v>
      </c>
      <c r="N8" s="90">
        <v>74</v>
      </c>
      <c r="O8" s="90">
        <f>N8-(U8*4)</f>
        <v>58.32</v>
      </c>
      <c r="P8" s="90">
        <f>O8-$U$8</f>
        <v>54.4</v>
      </c>
      <c r="Q8" s="90">
        <f>P8-$U$8</f>
        <v>50.48</v>
      </c>
      <c r="R8" s="90">
        <f>Q8-$U$8</f>
        <v>46.559999999999995</v>
      </c>
      <c r="S8" s="90">
        <f>R8-$U$8</f>
        <v>42.639999999999993</v>
      </c>
      <c r="T8" s="91">
        <v>25</v>
      </c>
      <c r="U8" s="92">
        <f>(N8-T8)/(2030-2017.5)</f>
        <v>3.92</v>
      </c>
      <c r="V8" s="93">
        <v>6.6000000000000003E-2</v>
      </c>
    </row>
    <row r="9" spans="1:25" ht="80.5" x14ac:dyDescent="0.25">
      <c r="A9" s="121"/>
      <c r="B9" s="121" t="s">
        <v>124</v>
      </c>
      <c r="C9" s="76" t="s">
        <v>95</v>
      </c>
      <c r="D9" s="81" t="s">
        <v>125</v>
      </c>
      <c r="E9" s="77" t="s">
        <v>126</v>
      </c>
      <c r="F9" s="77" t="s">
        <v>127</v>
      </c>
      <c r="G9" s="77" t="s">
        <v>128</v>
      </c>
      <c r="H9" s="77" t="s">
        <v>129</v>
      </c>
      <c r="I9" s="77" t="s">
        <v>129</v>
      </c>
      <c r="J9" s="131"/>
      <c r="K9" s="131"/>
      <c r="M9" s="30" t="s">
        <v>116</v>
      </c>
      <c r="N9" s="8">
        <v>64</v>
      </c>
      <c r="O9" s="8">
        <v>48.2</v>
      </c>
      <c r="P9" s="8">
        <f>O9-(O9*$V$8)</f>
        <v>45.018799999999999</v>
      </c>
      <c r="Q9" s="8">
        <f t="shared" ref="Q9:S10" si="1">P9-(P9*$V$8)</f>
        <v>42.047559200000002</v>
      </c>
      <c r="R9" s="8">
        <f t="shared" si="1"/>
        <v>39.2724202928</v>
      </c>
      <c r="S9" s="8">
        <f t="shared" si="1"/>
        <v>36.680440553475201</v>
      </c>
      <c r="T9" s="9"/>
      <c r="U9" s="10"/>
      <c r="V9" s="33"/>
    </row>
    <row r="10" spans="1:25" ht="92" x14ac:dyDescent="0.25">
      <c r="A10" s="121"/>
      <c r="B10" s="121"/>
      <c r="C10" s="76" t="s">
        <v>112</v>
      </c>
      <c r="D10" s="79"/>
      <c r="E10" s="80"/>
      <c r="F10" s="109" t="s">
        <v>322</v>
      </c>
      <c r="G10" s="109" t="s">
        <v>323</v>
      </c>
      <c r="H10" s="80"/>
      <c r="I10" s="80"/>
      <c r="J10" s="131"/>
      <c r="K10" s="131"/>
      <c r="M10" s="30" t="s">
        <v>118</v>
      </c>
      <c r="N10" s="8">
        <v>85</v>
      </c>
      <c r="O10" s="8">
        <v>64.099999999999994</v>
      </c>
      <c r="P10" s="8">
        <f>O10-(O10*$V$8)</f>
        <v>59.869399999999992</v>
      </c>
      <c r="Q10" s="8">
        <f t="shared" si="1"/>
        <v>55.918019599999994</v>
      </c>
      <c r="R10" s="8">
        <f t="shared" si="1"/>
        <v>52.227430306399995</v>
      </c>
      <c r="S10" s="8">
        <f t="shared" si="1"/>
        <v>48.780419906177599</v>
      </c>
      <c r="T10" s="9"/>
      <c r="U10" s="10"/>
      <c r="V10" s="33"/>
    </row>
    <row r="11" spans="1:25" x14ac:dyDescent="0.25">
      <c r="A11" s="121"/>
      <c r="B11" s="121"/>
      <c r="C11" s="124"/>
      <c r="D11" s="133" t="s">
        <v>115</v>
      </c>
      <c r="E11" s="133"/>
      <c r="F11" s="133"/>
      <c r="G11" s="133"/>
      <c r="H11" s="133"/>
      <c r="I11" s="133"/>
      <c r="J11" s="131"/>
      <c r="K11" s="131"/>
    </row>
    <row r="12" spans="1:25" ht="39.75" customHeight="1" thickBot="1" x14ac:dyDescent="0.3">
      <c r="A12" s="121"/>
      <c r="B12" s="121"/>
      <c r="C12" s="124"/>
      <c r="D12" s="131" t="s">
        <v>130</v>
      </c>
      <c r="E12" s="131"/>
      <c r="F12" s="131"/>
      <c r="G12" s="131"/>
      <c r="H12" s="131"/>
      <c r="I12" s="131"/>
      <c r="J12" s="131"/>
      <c r="K12" s="131"/>
      <c r="M12" s="5" t="s">
        <v>131</v>
      </c>
      <c r="N12" s="14"/>
      <c r="O12" s="14"/>
      <c r="P12" s="14"/>
      <c r="Q12" s="14"/>
      <c r="R12" s="14"/>
      <c r="S12" s="14"/>
      <c r="T12" s="15"/>
      <c r="U12" s="16"/>
    </row>
    <row r="13" spans="1:25" s="63" customFormat="1" ht="51.5" thickBot="1" x14ac:dyDescent="0.3">
      <c r="A13" s="121"/>
      <c r="B13" s="72" t="s">
        <v>132</v>
      </c>
      <c r="C13" s="72"/>
      <c r="D13" s="73" t="s">
        <v>133</v>
      </c>
      <c r="E13" s="73" t="s">
        <v>83</v>
      </c>
      <c r="F13" s="74" t="s">
        <v>84</v>
      </c>
      <c r="G13" s="73" t="s">
        <v>85</v>
      </c>
      <c r="H13" s="73" t="s">
        <v>325</v>
      </c>
      <c r="I13" s="73" t="s">
        <v>327</v>
      </c>
      <c r="J13" s="131" t="s">
        <v>134</v>
      </c>
      <c r="K13" s="131" t="s">
        <v>135</v>
      </c>
      <c r="M13" s="94" t="s">
        <v>136</v>
      </c>
      <c r="N13" s="65"/>
      <c r="O13" s="65"/>
      <c r="P13" s="65"/>
      <c r="Q13" s="66" t="s">
        <v>89</v>
      </c>
      <c r="R13" s="67" t="s">
        <v>90</v>
      </c>
      <c r="S13" s="68" t="s">
        <v>91</v>
      </c>
      <c r="T13" s="68" t="s">
        <v>92</v>
      </c>
    </row>
    <row r="14" spans="1:25" ht="102" customHeight="1" x14ac:dyDescent="0.25">
      <c r="A14" s="121"/>
      <c r="B14" s="121" t="s">
        <v>137</v>
      </c>
      <c r="C14" s="76" t="s">
        <v>95</v>
      </c>
      <c r="D14" s="81" t="s">
        <v>138</v>
      </c>
      <c r="E14" s="81" t="s">
        <v>139</v>
      </c>
      <c r="F14" s="81" t="s">
        <v>140</v>
      </c>
      <c r="G14" s="81" t="s">
        <v>334</v>
      </c>
      <c r="H14" s="81" t="s">
        <v>141</v>
      </c>
      <c r="I14" s="81" t="s">
        <v>141</v>
      </c>
      <c r="J14" s="131"/>
      <c r="K14" s="131"/>
      <c r="M14" s="6"/>
      <c r="N14" s="7">
        <v>2010</v>
      </c>
      <c r="O14" s="7">
        <v>2015</v>
      </c>
      <c r="P14" s="7" t="s">
        <v>142</v>
      </c>
      <c r="Q14" s="7" t="s">
        <v>104</v>
      </c>
      <c r="R14" s="7" t="s">
        <v>105</v>
      </c>
      <c r="S14" s="7" t="s">
        <v>106</v>
      </c>
      <c r="T14" s="7" t="s">
        <v>107</v>
      </c>
      <c r="U14" s="7" t="s">
        <v>108</v>
      </c>
      <c r="V14" s="12" t="s">
        <v>143</v>
      </c>
      <c r="W14" s="12" t="s">
        <v>111</v>
      </c>
    </row>
    <row r="15" spans="1:25" ht="92" x14ac:dyDescent="0.25">
      <c r="A15" s="121"/>
      <c r="B15" s="121"/>
      <c r="C15" s="76" t="s">
        <v>112</v>
      </c>
      <c r="D15" s="79"/>
      <c r="E15" s="80"/>
      <c r="F15" s="80"/>
      <c r="G15" s="112" t="s">
        <v>333</v>
      </c>
      <c r="H15" s="80"/>
      <c r="I15" s="80"/>
      <c r="J15" s="131"/>
      <c r="K15" s="131"/>
      <c r="M15" s="6" t="s">
        <v>144</v>
      </c>
      <c r="N15" s="17">
        <v>29675.84</v>
      </c>
      <c r="O15" s="17">
        <v>25164.79</v>
      </c>
      <c r="P15" s="35">
        <v>22564</v>
      </c>
      <c r="Q15" s="36">
        <f>P15-(V15*3)</f>
        <v>20624.407272727272</v>
      </c>
      <c r="R15" s="36">
        <f>Q15-$V$15</f>
        <v>19977.876363636362</v>
      </c>
      <c r="S15" s="36">
        <f>R15-$V$15</f>
        <v>19331.345454545452</v>
      </c>
      <c r="T15" s="36">
        <f>S15-$V$15</f>
        <v>18684.814545454541</v>
      </c>
      <c r="U15" s="36">
        <f>T15-$V$15</f>
        <v>18038.283636363631</v>
      </c>
      <c r="V15" s="10">
        <f>(N15-P15)/11</f>
        <v>646.53090909090906</v>
      </c>
      <c r="W15" s="93">
        <v>3.1300000000000001E-2</v>
      </c>
      <c r="Y15" s="111"/>
    </row>
    <row r="16" spans="1:25" ht="13" x14ac:dyDescent="0.25">
      <c r="A16" s="121"/>
      <c r="B16" s="121"/>
      <c r="C16" s="124"/>
      <c r="D16" s="133" t="s">
        <v>115</v>
      </c>
      <c r="E16" s="133"/>
      <c r="F16" s="133"/>
      <c r="G16" s="133"/>
      <c r="H16" s="133"/>
      <c r="I16" s="133"/>
      <c r="J16" s="131"/>
      <c r="K16" s="131"/>
      <c r="M16" s="30" t="s">
        <v>116</v>
      </c>
      <c r="N16" s="33"/>
      <c r="O16" s="33"/>
      <c r="P16" s="37">
        <v>21895</v>
      </c>
      <c r="Q16" s="37">
        <v>20545</v>
      </c>
      <c r="R16" s="37">
        <f>Q16-(Q16*$W$15)</f>
        <v>19901.941500000001</v>
      </c>
      <c r="S16" s="37">
        <f t="shared" ref="S16:U17" si="2">R16-(R16*$W$15)</f>
        <v>19279.010731050003</v>
      </c>
      <c r="T16" s="37">
        <f t="shared" si="2"/>
        <v>18675.577695168136</v>
      </c>
      <c r="U16" s="37">
        <f t="shared" si="2"/>
        <v>18091.032113309375</v>
      </c>
      <c r="V16" s="9"/>
      <c r="W16" s="10"/>
      <c r="Y16" s="111"/>
    </row>
    <row r="17" spans="1:25" ht="52.5" customHeight="1" x14ac:dyDescent="0.25">
      <c r="A17" s="121"/>
      <c r="B17" s="121"/>
      <c r="C17" s="124"/>
      <c r="D17" s="131" t="s">
        <v>335</v>
      </c>
      <c r="E17" s="131"/>
      <c r="F17" s="131"/>
      <c r="G17" s="131"/>
      <c r="H17" s="131"/>
      <c r="I17" s="131"/>
      <c r="J17" s="131"/>
      <c r="K17" s="131"/>
      <c r="M17" s="30" t="s">
        <v>118</v>
      </c>
      <c r="N17" s="33"/>
      <c r="O17" s="33"/>
      <c r="P17" s="37">
        <v>22939</v>
      </c>
      <c r="Q17" s="37">
        <v>21525</v>
      </c>
      <c r="R17" s="37">
        <f>Q17-(Q17*$W$15)</f>
        <v>20851.267500000002</v>
      </c>
      <c r="S17" s="37">
        <f>R17-(R17*$W$15)</f>
        <v>20198.622827250001</v>
      </c>
      <c r="T17" s="37">
        <f t="shared" si="2"/>
        <v>19566.405932757076</v>
      </c>
      <c r="U17" s="37">
        <f t="shared" si="2"/>
        <v>18953.977427061778</v>
      </c>
      <c r="V17" s="33"/>
      <c r="W17" s="33"/>
      <c r="Y17" s="111"/>
    </row>
    <row r="18" spans="1:25" ht="13" x14ac:dyDescent="0.25">
      <c r="A18" s="1"/>
      <c r="B18" s="1"/>
      <c r="C18" s="1"/>
      <c r="D18" s="1"/>
      <c r="E18" s="1"/>
      <c r="F18" s="1"/>
      <c r="G18" s="1"/>
      <c r="H18" s="1"/>
      <c r="I18" s="1"/>
      <c r="J18" s="1"/>
      <c r="M18" s="5"/>
    </row>
    <row r="19" spans="1:25" ht="13" thickBot="1" x14ac:dyDescent="0.3">
      <c r="A19" s="1"/>
      <c r="B19" s="1"/>
      <c r="C19" s="1"/>
      <c r="D19" s="1"/>
      <c r="E19" s="1"/>
      <c r="F19" s="1"/>
      <c r="G19" s="1"/>
      <c r="H19" s="1"/>
      <c r="I19" s="1"/>
      <c r="J19" s="1"/>
      <c r="Q19" s="38"/>
      <c r="R19" s="38"/>
      <c r="S19" s="38"/>
      <c r="T19" s="38"/>
      <c r="U19" s="38"/>
    </row>
    <row r="20" spans="1:25" ht="51.5" thickBot="1" x14ac:dyDescent="0.35">
      <c r="A20" s="71" t="s">
        <v>145</v>
      </c>
      <c r="B20" s="72" t="s">
        <v>146</v>
      </c>
      <c r="C20" s="72"/>
      <c r="D20" s="74" t="s">
        <v>147</v>
      </c>
      <c r="E20" s="73" t="s">
        <v>83</v>
      </c>
      <c r="F20" s="74" t="s">
        <v>84</v>
      </c>
      <c r="G20" s="73" t="s">
        <v>85</v>
      </c>
      <c r="H20" s="73" t="s">
        <v>325</v>
      </c>
      <c r="I20" s="73" t="s">
        <v>327</v>
      </c>
      <c r="J20" s="75" t="s">
        <v>86</v>
      </c>
      <c r="K20" s="84" t="s">
        <v>87</v>
      </c>
      <c r="M20" s="18" t="s">
        <v>148</v>
      </c>
      <c r="N20" s="5"/>
      <c r="O20" s="5"/>
      <c r="P20" s="31" t="s">
        <v>90</v>
      </c>
      <c r="Q20" s="32" t="s">
        <v>91</v>
      </c>
      <c r="R20" s="32" t="s">
        <v>92</v>
      </c>
      <c r="S20" s="5"/>
      <c r="T20" s="5"/>
      <c r="U20" s="5"/>
    </row>
    <row r="21" spans="1:25" ht="80.5" x14ac:dyDescent="0.25">
      <c r="A21" s="134" t="s">
        <v>149</v>
      </c>
      <c r="B21" s="121" t="s">
        <v>150</v>
      </c>
      <c r="C21" s="76" t="s">
        <v>95</v>
      </c>
      <c r="D21" s="81" t="s">
        <v>151</v>
      </c>
      <c r="E21" s="81" t="s">
        <v>152</v>
      </c>
      <c r="F21" s="81" t="s">
        <v>153</v>
      </c>
      <c r="G21" s="81" t="s">
        <v>154</v>
      </c>
      <c r="H21" s="81" t="s">
        <v>155</v>
      </c>
      <c r="I21" s="81" t="s">
        <v>155</v>
      </c>
      <c r="J21" s="140" t="s">
        <v>156</v>
      </c>
      <c r="K21" s="131" t="s">
        <v>157</v>
      </c>
      <c r="M21" s="6"/>
      <c r="N21" s="7" t="s">
        <v>158</v>
      </c>
      <c r="O21" s="7"/>
      <c r="P21" s="7" t="s">
        <v>105</v>
      </c>
      <c r="Q21" s="7" t="s">
        <v>106</v>
      </c>
      <c r="R21" s="7" t="s">
        <v>107</v>
      </c>
      <c r="S21" s="7" t="s">
        <v>108</v>
      </c>
      <c r="T21" s="11" t="s">
        <v>159</v>
      </c>
      <c r="U21" s="12" t="s">
        <v>160</v>
      </c>
    </row>
    <row r="22" spans="1:25" ht="124.5" customHeight="1" x14ac:dyDescent="0.25">
      <c r="A22" s="134"/>
      <c r="B22" s="121"/>
      <c r="C22" s="76" t="s">
        <v>112</v>
      </c>
      <c r="D22" s="79"/>
      <c r="E22" s="80"/>
      <c r="F22" s="107" t="s">
        <v>161</v>
      </c>
      <c r="G22" s="109" t="s">
        <v>324</v>
      </c>
      <c r="H22" s="80"/>
      <c r="I22" s="80"/>
      <c r="J22" s="131"/>
      <c r="K22" s="132"/>
      <c r="M22" s="6" t="s">
        <v>162</v>
      </c>
      <c r="N22" s="8">
        <v>42.7</v>
      </c>
      <c r="O22" s="8"/>
      <c r="P22" s="8">
        <f>N22+$U$22</f>
        <v>48.466666666666669</v>
      </c>
      <c r="Q22" s="8">
        <f t="shared" ref="Q22:S24" si="3">P22+$U$22</f>
        <v>54.233333333333334</v>
      </c>
      <c r="R22" s="8">
        <f t="shared" si="3"/>
        <v>60</v>
      </c>
      <c r="S22" s="8">
        <f t="shared" si="3"/>
        <v>65.766666666666666</v>
      </c>
      <c r="T22" s="9">
        <v>60</v>
      </c>
      <c r="U22" s="10">
        <f>(T22-N22)/(2026-2023)</f>
        <v>5.7666666666666657</v>
      </c>
    </row>
    <row r="23" spans="1:25" ht="13" x14ac:dyDescent="0.25">
      <c r="A23" s="134"/>
      <c r="B23" s="121"/>
      <c r="C23" s="124"/>
      <c r="D23" s="133" t="s">
        <v>115</v>
      </c>
      <c r="E23" s="133"/>
      <c r="F23" s="133"/>
      <c r="G23" s="133"/>
      <c r="H23" s="133"/>
      <c r="I23" s="133"/>
      <c r="J23" s="131"/>
      <c r="K23" s="132"/>
      <c r="M23" s="6" t="s">
        <v>116</v>
      </c>
      <c r="N23" s="8">
        <v>40.4</v>
      </c>
      <c r="O23" s="8"/>
      <c r="P23" s="8">
        <f>N23+$U$22</f>
        <v>46.166666666666664</v>
      </c>
      <c r="Q23" s="8">
        <f t="shared" si="3"/>
        <v>51.93333333333333</v>
      </c>
      <c r="R23" s="8">
        <f t="shared" si="3"/>
        <v>57.699999999999996</v>
      </c>
      <c r="S23" s="8">
        <f t="shared" si="3"/>
        <v>63.466666666666661</v>
      </c>
      <c r="T23" s="9"/>
      <c r="U23" s="10"/>
    </row>
    <row r="24" spans="1:25" ht="57.75" customHeight="1" x14ac:dyDescent="0.25">
      <c r="A24" s="134"/>
      <c r="B24" s="121"/>
      <c r="C24" s="124"/>
      <c r="D24" s="131" t="s">
        <v>383</v>
      </c>
      <c r="E24" s="131"/>
      <c r="F24" s="131"/>
      <c r="G24" s="131"/>
      <c r="H24" s="131"/>
      <c r="I24" s="131"/>
      <c r="J24" s="131"/>
      <c r="K24" s="132"/>
      <c r="M24" s="6" t="s">
        <v>118</v>
      </c>
      <c r="N24" s="8">
        <v>43.2</v>
      </c>
      <c r="O24" s="33"/>
      <c r="P24" s="8">
        <f>N24+$U$22</f>
        <v>48.966666666666669</v>
      </c>
      <c r="Q24" s="8">
        <f t="shared" si="3"/>
        <v>54.733333333333334</v>
      </c>
      <c r="R24" s="8">
        <f t="shared" si="3"/>
        <v>60.5</v>
      </c>
      <c r="S24" s="8">
        <f t="shared" si="3"/>
        <v>66.266666666666666</v>
      </c>
      <c r="T24" s="33"/>
      <c r="U24" s="33"/>
    </row>
    <row r="25" spans="1:25" s="63" customFormat="1" ht="34.5" x14ac:dyDescent="0.25">
      <c r="A25" s="134"/>
      <c r="B25" s="72" t="s">
        <v>163</v>
      </c>
      <c r="C25" s="72"/>
      <c r="D25" s="74" t="s">
        <v>133</v>
      </c>
      <c r="E25" s="73" t="s">
        <v>83</v>
      </c>
      <c r="F25" s="74" t="s">
        <v>84</v>
      </c>
      <c r="G25" s="73" t="s">
        <v>85</v>
      </c>
      <c r="H25" s="73" t="s">
        <v>325</v>
      </c>
      <c r="I25" s="73" t="s">
        <v>327</v>
      </c>
      <c r="J25" s="131" t="s">
        <v>164</v>
      </c>
      <c r="K25" s="131" t="s">
        <v>165</v>
      </c>
      <c r="M25" s="64" t="s">
        <v>166</v>
      </c>
      <c r="N25" s="65"/>
      <c r="O25" s="65"/>
      <c r="P25" s="95"/>
      <c r="Q25" s="95"/>
      <c r="R25" s="95"/>
      <c r="S25" s="95"/>
      <c r="T25" s="65"/>
      <c r="U25" s="65"/>
    </row>
    <row r="26" spans="1:25" ht="80.5" x14ac:dyDescent="0.25">
      <c r="A26" s="134"/>
      <c r="B26" s="134" t="s">
        <v>167</v>
      </c>
      <c r="C26" s="76" t="s">
        <v>95</v>
      </c>
      <c r="D26" s="81" t="s">
        <v>168</v>
      </c>
      <c r="E26" s="81" t="s">
        <v>152</v>
      </c>
      <c r="F26" s="109" t="s">
        <v>169</v>
      </c>
      <c r="G26" s="109" t="s">
        <v>170</v>
      </c>
      <c r="H26" s="109" t="s">
        <v>171</v>
      </c>
      <c r="I26" s="109" t="s">
        <v>171</v>
      </c>
      <c r="J26" s="131"/>
      <c r="K26" s="131"/>
      <c r="M26" s="6"/>
      <c r="N26" s="7" t="s">
        <v>172</v>
      </c>
      <c r="O26" s="7" t="s">
        <v>173</v>
      </c>
      <c r="P26" s="7" t="s">
        <v>105</v>
      </c>
      <c r="Q26" s="7" t="s">
        <v>106</v>
      </c>
      <c r="R26" s="7" t="s">
        <v>107</v>
      </c>
      <c r="S26" s="7" t="s">
        <v>108</v>
      </c>
      <c r="T26" s="11" t="s">
        <v>159</v>
      </c>
      <c r="U26" s="12" t="s">
        <v>160</v>
      </c>
    </row>
    <row r="27" spans="1:25" ht="92" x14ac:dyDescent="0.25">
      <c r="A27" s="134"/>
      <c r="B27" s="134"/>
      <c r="C27" s="76" t="s">
        <v>112</v>
      </c>
      <c r="D27" s="79"/>
      <c r="E27" s="80"/>
      <c r="F27" s="109" t="s">
        <v>174</v>
      </c>
      <c r="G27" s="109" t="s">
        <v>321</v>
      </c>
      <c r="H27" s="110"/>
      <c r="I27" s="110"/>
      <c r="J27" s="131"/>
      <c r="K27" s="131"/>
      <c r="M27" s="6" t="s">
        <v>162</v>
      </c>
      <c r="N27" s="8">
        <v>52.02</v>
      </c>
      <c r="O27" s="8">
        <f>N27+(U27*2)</f>
        <v>54.411999999999999</v>
      </c>
      <c r="P27" s="8">
        <f t="shared" ref="P27:S29" si="4">O27+$U$27</f>
        <v>55.607999999999997</v>
      </c>
      <c r="Q27" s="8">
        <f t="shared" si="4"/>
        <v>56.803999999999995</v>
      </c>
      <c r="R27" s="8">
        <f t="shared" si="4"/>
        <v>57.999999999999993</v>
      </c>
      <c r="S27" s="8">
        <f t="shared" si="4"/>
        <v>59.195999999999991</v>
      </c>
      <c r="T27" s="10">
        <v>58</v>
      </c>
      <c r="U27" s="10">
        <f>(T27-N27)/(2026-2021)</f>
        <v>1.1959999999999993</v>
      </c>
    </row>
    <row r="28" spans="1:25" ht="13" x14ac:dyDescent="0.25">
      <c r="A28" s="134"/>
      <c r="B28" s="134"/>
      <c r="C28" s="124"/>
      <c r="D28" s="82" t="s">
        <v>115</v>
      </c>
      <c r="E28" s="82"/>
      <c r="F28" s="82"/>
      <c r="G28" s="82"/>
      <c r="H28" s="82"/>
      <c r="I28" s="82"/>
      <c r="J28" s="131"/>
      <c r="K28" s="131"/>
      <c r="M28" s="6" t="s">
        <v>116</v>
      </c>
      <c r="N28" s="8">
        <v>49.82</v>
      </c>
      <c r="O28" s="8">
        <f>N28+($U$27*2)</f>
        <v>52.211999999999996</v>
      </c>
      <c r="P28" s="8">
        <f t="shared" si="4"/>
        <v>53.407999999999994</v>
      </c>
      <c r="Q28" s="8">
        <f t="shared" si="4"/>
        <v>54.603999999999992</v>
      </c>
      <c r="R28" s="8">
        <f t="shared" si="4"/>
        <v>55.79999999999999</v>
      </c>
      <c r="S28" s="8">
        <f t="shared" si="4"/>
        <v>56.995999999999988</v>
      </c>
      <c r="T28" s="9"/>
      <c r="U28" s="10"/>
    </row>
    <row r="29" spans="1:25" ht="49.5" customHeight="1" x14ac:dyDescent="0.25">
      <c r="A29" s="134"/>
      <c r="B29" s="134"/>
      <c r="C29" s="124"/>
      <c r="D29" s="131" t="s">
        <v>384</v>
      </c>
      <c r="E29" s="131"/>
      <c r="F29" s="131"/>
      <c r="G29" s="131"/>
      <c r="H29" s="131"/>
      <c r="I29" s="131"/>
      <c r="J29" s="131"/>
      <c r="K29" s="131"/>
      <c r="M29" s="6" t="s">
        <v>118</v>
      </c>
      <c r="N29" s="8">
        <v>53.8</v>
      </c>
      <c r="O29" s="8">
        <f>N29+($U$27*2)</f>
        <v>56.191999999999993</v>
      </c>
      <c r="P29" s="8">
        <f t="shared" si="4"/>
        <v>57.387999999999991</v>
      </c>
      <c r="Q29" s="8">
        <f t="shared" si="4"/>
        <v>58.583999999999989</v>
      </c>
      <c r="R29" s="8">
        <f t="shared" si="4"/>
        <v>59.779999999999987</v>
      </c>
      <c r="S29" s="8">
        <f t="shared" si="4"/>
        <v>60.975999999999985</v>
      </c>
      <c r="T29" s="33"/>
      <c r="U29" s="33"/>
    </row>
    <row r="30" spans="1:25" x14ac:dyDescent="0.25">
      <c r="A30" s="1"/>
      <c r="B30" s="4"/>
      <c r="C30" s="1"/>
      <c r="D30" s="1"/>
      <c r="E30" s="1"/>
      <c r="F30" s="1"/>
      <c r="G30" s="1"/>
      <c r="H30" s="1"/>
      <c r="I30" s="1"/>
      <c r="J30" s="1"/>
      <c r="P30" s="38"/>
      <c r="Q30" s="38"/>
      <c r="R30" s="38"/>
      <c r="S30" s="38"/>
    </row>
    <row r="31" spans="1:25" x14ac:dyDescent="0.25">
      <c r="A31" s="1"/>
      <c r="B31" s="4"/>
      <c r="C31" s="1"/>
      <c r="D31" s="1"/>
      <c r="E31" s="1"/>
      <c r="F31" s="1"/>
      <c r="G31" s="1"/>
      <c r="H31" s="1"/>
      <c r="I31" s="1"/>
      <c r="J31" s="1"/>
    </row>
    <row r="32" spans="1:25" x14ac:dyDescent="0.25">
      <c r="A32" s="1"/>
      <c r="B32" s="1"/>
      <c r="C32" s="1"/>
      <c r="D32" s="1"/>
      <c r="E32" s="1"/>
      <c r="F32" s="1"/>
      <c r="G32" s="1"/>
      <c r="H32" s="1"/>
      <c r="I32" s="1"/>
      <c r="J32" s="1"/>
    </row>
    <row r="33" spans="1:13" s="63" customFormat="1" ht="34.5" x14ac:dyDescent="0.25">
      <c r="A33" s="71" t="s">
        <v>175</v>
      </c>
      <c r="B33" s="72" t="s">
        <v>176</v>
      </c>
      <c r="C33" s="72"/>
      <c r="D33" s="85" t="s">
        <v>103</v>
      </c>
      <c r="E33" s="73" t="s">
        <v>83</v>
      </c>
      <c r="F33" s="74" t="s">
        <v>84</v>
      </c>
      <c r="G33" s="73" t="s">
        <v>85</v>
      </c>
      <c r="H33" s="73" t="s">
        <v>325</v>
      </c>
      <c r="I33" s="73" t="s">
        <v>327</v>
      </c>
      <c r="J33" s="75" t="s">
        <v>177</v>
      </c>
      <c r="K33" s="96"/>
      <c r="L33" s="97"/>
      <c r="M33" s="98"/>
    </row>
    <row r="34" spans="1:13" ht="80.5" x14ac:dyDescent="0.25">
      <c r="A34" s="134" t="s">
        <v>178</v>
      </c>
      <c r="B34" s="121" t="s">
        <v>179</v>
      </c>
      <c r="C34" s="76" t="s">
        <v>95</v>
      </c>
      <c r="D34" s="86">
        <v>0</v>
      </c>
      <c r="E34" s="78" t="s">
        <v>180</v>
      </c>
      <c r="F34" s="86" t="s">
        <v>181</v>
      </c>
      <c r="G34" s="108" t="s">
        <v>182</v>
      </c>
      <c r="H34" s="158" t="s">
        <v>409</v>
      </c>
      <c r="I34" s="108"/>
      <c r="J34" s="131" t="s">
        <v>382</v>
      </c>
      <c r="K34" s="141"/>
      <c r="L34" s="20"/>
      <c r="M34" s="19"/>
    </row>
    <row r="35" spans="1:13" ht="161" x14ac:dyDescent="0.25">
      <c r="A35" s="134"/>
      <c r="B35" s="121"/>
      <c r="C35" s="76" t="s">
        <v>112</v>
      </c>
      <c r="D35" s="79"/>
      <c r="E35" s="78" t="s">
        <v>183</v>
      </c>
      <c r="F35" s="109" t="s">
        <v>184</v>
      </c>
      <c r="G35" s="109" t="s">
        <v>392</v>
      </c>
      <c r="H35" s="80"/>
      <c r="I35" s="80"/>
      <c r="J35" s="131"/>
      <c r="K35" s="142"/>
      <c r="L35" s="20"/>
      <c r="M35" s="19"/>
    </row>
    <row r="36" spans="1:13" x14ac:dyDescent="0.25">
      <c r="A36" s="134"/>
      <c r="B36" s="121"/>
      <c r="C36" s="122" t="s">
        <v>115</v>
      </c>
      <c r="D36" s="122"/>
      <c r="E36" s="122"/>
      <c r="F36" s="122"/>
      <c r="G36" s="122"/>
      <c r="H36" s="122"/>
      <c r="I36" s="122"/>
      <c r="J36" s="131"/>
      <c r="K36" s="142"/>
      <c r="L36" s="20"/>
    </row>
    <row r="37" spans="1:13" ht="41.5" customHeight="1" x14ac:dyDescent="0.25">
      <c r="A37" s="134"/>
      <c r="B37" s="121"/>
      <c r="C37" s="123" t="s">
        <v>206</v>
      </c>
      <c r="D37" s="123"/>
      <c r="E37" s="123"/>
      <c r="F37" s="123"/>
      <c r="G37" s="123"/>
      <c r="H37" s="123"/>
      <c r="I37" s="123"/>
      <c r="J37" s="131"/>
      <c r="K37" s="142"/>
      <c r="L37" s="20"/>
    </row>
    <row r="38" spans="1:13" s="63" customFormat="1" ht="34.5" x14ac:dyDescent="0.25">
      <c r="A38" s="134"/>
      <c r="B38" s="72" t="s">
        <v>185</v>
      </c>
      <c r="C38" s="72"/>
      <c r="D38" s="85" t="s">
        <v>103</v>
      </c>
      <c r="E38" s="73" t="s">
        <v>83</v>
      </c>
      <c r="F38" s="74" t="s">
        <v>84</v>
      </c>
      <c r="G38" s="73" t="s">
        <v>85</v>
      </c>
      <c r="H38" s="73" t="s">
        <v>325</v>
      </c>
      <c r="I38" s="73" t="s">
        <v>327</v>
      </c>
      <c r="J38" s="75" t="s">
        <v>177</v>
      </c>
      <c r="K38" s="96"/>
      <c r="L38" s="99"/>
      <c r="M38" s="97"/>
    </row>
    <row r="39" spans="1:13" ht="184" customHeight="1" x14ac:dyDescent="0.25">
      <c r="A39" s="134"/>
      <c r="B39" s="121" t="s">
        <v>186</v>
      </c>
      <c r="C39" s="76" t="s">
        <v>95</v>
      </c>
      <c r="D39" s="87" t="s">
        <v>187</v>
      </c>
      <c r="E39" s="87" t="s">
        <v>188</v>
      </c>
      <c r="F39" s="78" t="s">
        <v>341</v>
      </c>
      <c r="G39" s="105" t="s">
        <v>342</v>
      </c>
      <c r="H39" s="113" t="s">
        <v>408</v>
      </c>
      <c r="I39" s="78" t="s">
        <v>189</v>
      </c>
      <c r="J39" s="131" t="s">
        <v>328</v>
      </c>
      <c r="K39" s="141"/>
      <c r="L39" s="20"/>
      <c r="M39" s="20"/>
    </row>
    <row r="40" spans="1:13" ht="135.5" customHeight="1" x14ac:dyDescent="0.25">
      <c r="A40" s="134"/>
      <c r="B40" s="121"/>
      <c r="C40" s="76" t="s">
        <v>112</v>
      </c>
      <c r="D40" s="79"/>
      <c r="E40" s="80"/>
      <c r="F40" s="80" t="s">
        <v>340</v>
      </c>
      <c r="G40" s="80" t="s">
        <v>343</v>
      </c>
      <c r="H40" s="78"/>
      <c r="I40" s="80"/>
      <c r="J40" s="131"/>
      <c r="K40" s="142"/>
      <c r="L40" s="20"/>
      <c r="M40" s="20"/>
    </row>
    <row r="41" spans="1:13" x14ac:dyDescent="0.25">
      <c r="A41" s="134"/>
      <c r="B41" s="121"/>
      <c r="C41" s="122" t="s">
        <v>115</v>
      </c>
      <c r="D41" s="122"/>
      <c r="E41" s="122"/>
      <c r="F41" s="122"/>
      <c r="G41" s="122"/>
      <c r="H41" s="122"/>
      <c r="I41" s="122"/>
      <c r="J41" s="131"/>
      <c r="K41" s="142"/>
      <c r="L41" s="20"/>
      <c r="M41" s="20"/>
    </row>
    <row r="42" spans="1:13" ht="31.5" customHeight="1" x14ac:dyDescent="0.25">
      <c r="A42" s="134"/>
      <c r="B42" s="121"/>
      <c r="C42" s="123" t="s">
        <v>190</v>
      </c>
      <c r="D42" s="123"/>
      <c r="E42" s="123"/>
      <c r="F42" s="123"/>
      <c r="G42" s="123"/>
      <c r="H42" s="123"/>
      <c r="I42" s="123"/>
      <c r="J42" s="131"/>
      <c r="K42" s="142"/>
      <c r="L42" s="20"/>
      <c r="M42" s="20"/>
    </row>
    <row r="43" spans="1:13" s="63" customFormat="1" ht="34.5" x14ac:dyDescent="0.25">
      <c r="A43" s="134"/>
      <c r="B43" s="72" t="s">
        <v>191</v>
      </c>
      <c r="C43" s="72"/>
      <c r="D43" s="85" t="s">
        <v>103</v>
      </c>
      <c r="E43" s="73" t="s">
        <v>83</v>
      </c>
      <c r="F43" s="74" t="s">
        <v>84</v>
      </c>
      <c r="G43" s="73" t="s">
        <v>85</v>
      </c>
      <c r="H43" s="73" t="s">
        <v>325</v>
      </c>
      <c r="I43" s="73" t="s">
        <v>327</v>
      </c>
      <c r="J43" s="75" t="s">
        <v>177</v>
      </c>
      <c r="K43" s="96"/>
      <c r="L43" s="99"/>
      <c r="M43" s="99"/>
    </row>
    <row r="44" spans="1:13" ht="238" customHeight="1" x14ac:dyDescent="0.25">
      <c r="A44" s="134"/>
      <c r="B44" s="121" t="s">
        <v>192</v>
      </c>
      <c r="C44" s="76" t="s">
        <v>95</v>
      </c>
      <c r="D44" s="87" t="s">
        <v>193</v>
      </c>
      <c r="E44" s="87" t="s">
        <v>344</v>
      </c>
      <c r="F44" s="78" t="s">
        <v>345</v>
      </c>
      <c r="G44" s="105" t="s">
        <v>346</v>
      </c>
      <c r="H44" s="78" t="s">
        <v>407</v>
      </c>
      <c r="I44" s="78" t="s">
        <v>194</v>
      </c>
      <c r="J44" s="131" t="s">
        <v>329</v>
      </c>
      <c r="K44" s="141"/>
      <c r="L44" s="20"/>
      <c r="M44" s="20"/>
    </row>
    <row r="45" spans="1:13" ht="185.5" customHeight="1" x14ac:dyDescent="0.25">
      <c r="A45" s="134"/>
      <c r="B45" s="121"/>
      <c r="C45" s="76" t="s">
        <v>112</v>
      </c>
      <c r="D45" s="79"/>
      <c r="E45" s="80"/>
      <c r="F45" s="80" t="s">
        <v>339</v>
      </c>
      <c r="G45" s="80" t="s">
        <v>347</v>
      </c>
      <c r="H45" s="80"/>
      <c r="I45" s="80"/>
      <c r="J45" s="131"/>
      <c r="K45" s="142"/>
      <c r="L45" s="20"/>
      <c r="M45" s="20"/>
    </row>
    <row r="46" spans="1:13" x14ac:dyDescent="0.25">
      <c r="A46" s="134"/>
      <c r="B46" s="121"/>
      <c r="C46" s="122" t="s">
        <v>115</v>
      </c>
      <c r="D46" s="122"/>
      <c r="E46" s="122"/>
      <c r="F46" s="122"/>
      <c r="G46" s="122"/>
      <c r="H46" s="122"/>
      <c r="I46" s="122"/>
      <c r="J46" s="131"/>
      <c r="K46" s="142"/>
      <c r="L46" s="20"/>
      <c r="M46" s="20"/>
    </row>
    <row r="47" spans="1:13" x14ac:dyDescent="0.25">
      <c r="A47" s="134"/>
      <c r="B47" s="121"/>
      <c r="C47" s="124" t="s">
        <v>190</v>
      </c>
      <c r="D47" s="124"/>
      <c r="E47" s="124"/>
      <c r="F47" s="124"/>
      <c r="G47" s="124"/>
      <c r="H47" s="124"/>
      <c r="I47" s="124"/>
      <c r="J47" s="131"/>
      <c r="K47" s="142"/>
      <c r="L47" s="20"/>
      <c r="M47" s="20"/>
    </row>
    <row r="48" spans="1:13" s="63" customFormat="1" ht="34.5" x14ac:dyDescent="0.25">
      <c r="A48" s="71" t="s">
        <v>195</v>
      </c>
      <c r="B48" s="72" t="s">
        <v>196</v>
      </c>
      <c r="C48" s="72"/>
      <c r="D48" s="85" t="s">
        <v>103</v>
      </c>
      <c r="E48" s="73" t="s">
        <v>83</v>
      </c>
      <c r="F48" s="74" t="s">
        <v>84</v>
      </c>
      <c r="G48" s="73" t="s">
        <v>85</v>
      </c>
      <c r="H48" s="73" t="s">
        <v>325</v>
      </c>
      <c r="I48" s="73" t="s">
        <v>327</v>
      </c>
      <c r="J48" s="75" t="s">
        <v>177</v>
      </c>
      <c r="K48" s="96"/>
      <c r="L48" s="100"/>
      <c r="M48" s="99"/>
    </row>
    <row r="49" spans="1:13" ht="241.5" x14ac:dyDescent="0.25">
      <c r="A49" s="118">
        <v>0.4</v>
      </c>
      <c r="B49" s="135" t="s">
        <v>197</v>
      </c>
      <c r="C49" s="76" t="s">
        <v>95</v>
      </c>
      <c r="D49" s="87" t="s">
        <v>198</v>
      </c>
      <c r="E49" s="87" t="s">
        <v>188</v>
      </c>
      <c r="F49" s="78" t="s">
        <v>349</v>
      </c>
      <c r="G49" s="105" t="s">
        <v>348</v>
      </c>
      <c r="H49" s="78" t="s">
        <v>406</v>
      </c>
      <c r="I49" s="78" t="s">
        <v>199</v>
      </c>
      <c r="J49" s="131" t="s">
        <v>330</v>
      </c>
      <c r="K49" s="141"/>
      <c r="L49" s="20"/>
      <c r="M49" s="20"/>
    </row>
    <row r="50" spans="1:13" ht="177" customHeight="1" x14ac:dyDescent="0.25">
      <c r="A50" s="119"/>
      <c r="B50" s="135"/>
      <c r="C50" s="76" t="s">
        <v>112</v>
      </c>
      <c r="D50" s="79"/>
      <c r="E50" s="80"/>
      <c r="F50" s="80" t="s">
        <v>338</v>
      </c>
      <c r="G50" s="80" t="s">
        <v>350</v>
      </c>
      <c r="H50" s="80"/>
      <c r="I50" s="80"/>
      <c r="J50" s="131"/>
      <c r="K50" s="142"/>
      <c r="L50" s="20"/>
      <c r="M50" s="20"/>
    </row>
    <row r="51" spans="1:13" x14ac:dyDescent="0.25">
      <c r="A51" s="119"/>
      <c r="B51" s="135"/>
      <c r="C51" s="122" t="s">
        <v>115</v>
      </c>
      <c r="D51" s="122"/>
      <c r="E51" s="122"/>
      <c r="F51" s="122"/>
      <c r="G51" s="122"/>
      <c r="H51" s="122"/>
      <c r="I51" s="122"/>
      <c r="J51" s="131"/>
      <c r="K51" s="142"/>
      <c r="L51" s="20"/>
      <c r="M51" s="20"/>
    </row>
    <row r="52" spans="1:13" x14ac:dyDescent="0.25">
      <c r="A52" s="119"/>
      <c r="B52" s="135"/>
      <c r="C52" s="124" t="s">
        <v>190</v>
      </c>
      <c r="D52" s="124"/>
      <c r="E52" s="124"/>
      <c r="F52" s="124"/>
      <c r="G52" s="124"/>
      <c r="H52" s="124"/>
      <c r="I52" s="124"/>
      <c r="J52" s="131"/>
      <c r="K52" s="142"/>
      <c r="L52" s="20"/>
      <c r="M52" s="20"/>
    </row>
    <row r="53" spans="1:13" x14ac:dyDescent="0.25">
      <c r="A53" s="1"/>
      <c r="B53" s="1"/>
      <c r="J53" s="1"/>
      <c r="M53" s="20"/>
    </row>
    <row r="54" spans="1:13" x14ac:dyDescent="0.25">
      <c r="A54" s="1"/>
      <c r="B54" s="1"/>
      <c r="C54" s="1"/>
      <c r="D54" s="1"/>
      <c r="E54" s="1"/>
      <c r="F54" s="1"/>
      <c r="G54" s="1"/>
      <c r="H54" s="1"/>
      <c r="I54" s="1"/>
      <c r="J54" s="1"/>
      <c r="M54" s="20"/>
    </row>
    <row r="55" spans="1:13" s="63" customFormat="1" ht="34.5" x14ac:dyDescent="0.25">
      <c r="A55" s="71" t="s">
        <v>200</v>
      </c>
      <c r="B55" s="72" t="s">
        <v>201</v>
      </c>
      <c r="C55" s="72"/>
      <c r="D55" s="85" t="s">
        <v>103</v>
      </c>
      <c r="E55" s="73" t="s">
        <v>83</v>
      </c>
      <c r="F55" s="74" t="s">
        <v>84</v>
      </c>
      <c r="G55" s="73" t="s">
        <v>85</v>
      </c>
      <c r="H55" s="73" t="s">
        <v>325</v>
      </c>
      <c r="I55" s="73" t="s">
        <v>327</v>
      </c>
      <c r="J55" s="75" t="s">
        <v>86</v>
      </c>
      <c r="K55" s="96"/>
      <c r="M55" s="99"/>
    </row>
    <row r="56" spans="1:13" ht="80.5" x14ac:dyDescent="0.25">
      <c r="A56" s="136" t="s">
        <v>202</v>
      </c>
      <c r="B56" s="121" t="s">
        <v>179</v>
      </c>
      <c r="C56" s="76" t="s">
        <v>95</v>
      </c>
      <c r="D56" s="86">
        <v>0</v>
      </c>
      <c r="E56" s="78" t="s">
        <v>203</v>
      </c>
      <c r="F56" s="108" t="s">
        <v>181</v>
      </c>
      <c r="G56" s="114" t="s">
        <v>182</v>
      </c>
      <c r="H56" s="108" t="s">
        <v>409</v>
      </c>
      <c r="I56" s="86"/>
      <c r="J56" s="131" t="s">
        <v>381</v>
      </c>
      <c r="K56" s="141"/>
      <c r="M56" s="20"/>
    </row>
    <row r="57" spans="1:13" ht="104.25" customHeight="1" x14ac:dyDescent="0.25">
      <c r="A57" s="137"/>
      <c r="B57" s="121"/>
      <c r="C57" s="76" t="s">
        <v>112</v>
      </c>
      <c r="D57" s="79"/>
      <c r="E57" s="78" t="s">
        <v>204</v>
      </c>
      <c r="F57" s="109" t="s">
        <v>205</v>
      </c>
      <c r="G57" s="117" t="s">
        <v>390</v>
      </c>
      <c r="H57" s="80"/>
      <c r="I57" s="80"/>
      <c r="J57" s="131"/>
      <c r="K57" s="142"/>
      <c r="M57" s="20"/>
    </row>
    <row r="58" spans="1:13" x14ac:dyDescent="0.25">
      <c r="A58" s="137"/>
      <c r="B58" s="121"/>
      <c r="C58" s="122" t="s">
        <v>115</v>
      </c>
      <c r="D58" s="122"/>
      <c r="E58" s="122"/>
      <c r="F58" s="122"/>
      <c r="G58" s="122"/>
      <c r="H58" s="122"/>
      <c r="I58" s="122"/>
      <c r="J58" s="131"/>
      <c r="K58" s="142"/>
    </row>
    <row r="59" spans="1:13" ht="41.5" customHeight="1" x14ac:dyDescent="0.25">
      <c r="A59" s="137"/>
      <c r="B59" s="121"/>
      <c r="C59" s="123" t="s">
        <v>206</v>
      </c>
      <c r="D59" s="123"/>
      <c r="E59" s="123"/>
      <c r="F59" s="123"/>
      <c r="G59" s="123"/>
      <c r="H59" s="123"/>
      <c r="I59" s="123"/>
      <c r="J59" s="131"/>
      <c r="K59" s="142"/>
    </row>
    <row r="60" spans="1:13" s="63" customFormat="1" ht="34.5" x14ac:dyDescent="0.25">
      <c r="A60" s="137"/>
      <c r="B60" s="72" t="s">
        <v>207</v>
      </c>
      <c r="C60" s="72"/>
      <c r="D60" s="85" t="s">
        <v>103</v>
      </c>
      <c r="E60" s="73" t="s">
        <v>83</v>
      </c>
      <c r="F60" s="74" t="s">
        <v>84</v>
      </c>
      <c r="G60" s="73" t="s">
        <v>85</v>
      </c>
      <c r="H60" s="73" t="s">
        <v>325</v>
      </c>
      <c r="I60" s="73" t="s">
        <v>327</v>
      </c>
      <c r="J60" s="75" t="s">
        <v>177</v>
      </c>
      <c r="K60" s="96"/>
    </row>
    <row r="61" spans="1:13" ht="207" x14ac:dyDescent="0.25">
      <c r="A61" s="137"/>
      <c r="B61" s="121" t="s">
        <v>208</v>
      </c>
      <c r="C61" s="76" t="s">
        <v>95</v>
      </c>
      <c r="D61" s="87" t="s">
        <v>209</v>
      </c>
      <c r="E61" s="87" t="s">
        <v>188</v>
      </c>
      <c r="F61" s="78" t="s">
        <v>352</v>
      </c>
      <c r="G61" s="105" t="s">
        <v>351</v>
      </c>
      <c r="H61" s="78" t="s">
        <v>405</v>
      </c>
      <c r="I61" s="78" t="s">
        <v>331</v>
      </c>
      <c r="J61" s="131" t="s">
        <v>399</v>
      </c>
      <c r="K61" s="141"/>
    </row>
    <row r="62" spans="1:13" ht="114.5" customHeight="1" x14ac:dyDescent="0.25">
      <c r="A62" s="137"/>
      <c r="B62" s="121"/>
      <c r="C62" s="76" t="s">
        <v>112</v>
      </c>
      <c r="D62" s="79"/>
      <c r="E62" s="80"/>
      <c r="F62" s="80" t="s">
        <v>372</v>
      </c>
      <c r="G62" s="80" t="s">
        <v>371</v>
      </c>
      <c r="H62" s="80"/>
      <c r="I62" s="80"/>
      <c r="J62" s="131"/>
      <c r="K62" s="142"/>
    </row>
    <row r="63" spans="1:13" x14ac:dyDescent="0.25">
      <c r="A63" s="137"/>
      <c r="B63" s="121"/>
      <c r="C63" s="122" t="s">
        <v>115</v>
      </c>
      <c r="D63" s="122"/>
      <c r="E63" s="122"/>
      <c r="F63" s="122"/>
      <c r="G63" s="122"/>
      <c r="H63" s="122"/>
      <c r="I63" s="122"/>
      <c r="J63" s="131"/>
      <c r="K63" s="142"/>
    </row>
    <row r="64" spans="1:13" x14ac:dyDescent="0.25">
      <c r="A64" s="137"/>
      <c r="B64" s="121"/>
      <c r="C64" s="124" t="s">
        <v>190</v>
      </c>
      <c r="D64" s="124"/>
      <c r="E64" s="124"/>
      <c r="F64" s="124"/>
      <c r="G64" s="124"/>
      <c r="H64" s="124"/>
      <c r="I64" s="124"/>
      <c r="J64" s="131"/>
      <c r="K64" s="142"/>
    </row>
    <row r="65" spans="1:11" s="63" customFormat="1" ht="34.5" x14ac:dyDescent="0.25">
      <c r="A65" s="137"/>
      <c r="B65" s="72" t="s">
        <v>210</v>
      </c>
      <c r="C65" s="72"/>
      <c r="D65" s="85" t="s">
        <v>103</v>
      </c>
      <c r="E65" s="73" t="s">
        <v>83</v>
      </c>
      <c r="F65" s="74" t="s">
        <v>84</v>
      </c>
      <c r="G65" s="73" t="s">
        <v>85</v>
      </c>
      <c r="H65" s="73" t="s">
        <v>325</v>
      </c>
      <c r="I65" s="73" t="s">
        <v>327</v>
      </c>
      <c r="J65" s="75" t="s">
        <v>177</v>
      </c>
      <c r="K65" s="96"/>
    </row>
    <row r="66" spans="1:11" ht="192" customHeight="1" x14ac:dyDescent="0.25">
      <c r="A66" s="137"/>
      <c r="B66" s="121" t="s">
        <v>211</v>
      </c>
      <c r="C66" s="76" t="s">
        <v>95</v>
      </c>
      <c r="D66" s="88" t="s">
        <v>212</v>
      </c>
      <c r="E66" s="87" t="s">
        <v>188</v>
      </c>
      <c r="F66" s="78" t="s">
        <v>370</v>
      </c>
      <c r="G66" s="105" t="s">
        <v>353</v>
      </c>
      <c r="H66" s="113" t="s">
        <v>404</v>
      </c>
      <c r="I66" s="78" t="s">
        <v>332</v>
      </c>
      <c r="J66" s="131" t="s">
        <v>375</v>
      </c>
      <c r="K66" s="141"/>
    </row>
    <row r="67" spans="1:11" ht="124.5" customHeight="1" x14ac:dyDescent="0.25">
      <c r="A67" s="137"/>
      <c r="B67" s="121"/>
      <c r="C67" s="76" t="s">
        <v>112</v>
      </c>
      <c r="D67" s="79"/>
      <c r="E67" s="80"/>
      <c r="F67" s="80" t="s">
        <v>369</v>
      </c>
      <c r="G67" s="80" t="s">
        <v>368</v>
      </c>
      <c r="H67" s="80"/>
      <c r="I67" s="80"/>
      <c r="J67" s="131"/>
      <c r="K67" s="142"/>
    </row>
    <row r="68" spans="1:11" x14ac:dyDescent="0.25">
      <c r="A68" s="137"/>
      <c r="B68" s="121"/>
      <c r="C68" s="122" t="s">
        <v>115</v>
      </c>
      <c r="D68" s="122"/>
      <c r="E68" s="122"/>
      <c r="F68" s="122"/>
      <c r="G68" s="122"/>
      <c r="H68" s="122"/>
      <c r="I68" s="122"/>
      <c r="J68" s="131"/>
      <c r="K68" s="142"/>
    </row>
    <row r="69" spans="1:11" x14ac:dyDescent="0.25">
      <c r="A69" s="138"/>
      <c r="B69" s="121"/>
      <c r="C69" s="124" t="s">
        <v>190</v>
      </c>
      <c r="D69" s="124"/>
      <c r="E69" s="124"/>
      <c r="F69" s="124"/>
      <c r="G69" s="124"/>
      <c r="H69" s="124"/>
      <c r="I69" s="124"/>
      <c r="J69" s="131"/>
      <c r="K69" s="142"/>
    </row>
    <row r="70" spans="1:11" s="63" customFormat="1" ht="34.5" x14ac:dyDescent="0.25">
      <c r="A70" s="71" t="s">
        <v>213</v>
      </c>
      <c r="B70" s="72" t="s">
        <v>214</v>
      </c>
      <c r="C70" s="72"/>
      <c r="D70" s="85" t="s">
        <v>103</v>
      </c>
      <c r="E70" s="73" t="s">
        <v>83</v>
      </c>
      <c r="F70" s="74" t="s">
        <v>84</v>
      </c>
      <c r="G70" s="73" t="s">
        <v>85</v>
      </c>
      <c r="H70" s="73" t="s">
        <v>325</v>
      </c>
      <c r="I70" s="73" t="s">
        <v>327</v>
      </c>
      <c r="J70" s="75" t="s">
        <v>177</v>
      </c>
      <c r="K70" s="96"/>
    </row>
    <row r="71" spans="1:11" ht="221" customHeight="1" x14ac:dyDescent="0.25">
      <c r="A71" s="118">
        <v>0.2</v>
      </c>
      <c r="B71" s="139" t="s">
        <v>215</v>
      </c>
      <c r="C71" s="76" t="s">
        <v>95</v>
      </c>
      <c r="D71" s="88" t="s">
        <v>216</v>
      </c>
      <c r="E71" s="87" t="s">
        <v>188</v>
      </c>
      <c r="F71" s="78" t="s">
        <v>336</v>
      </c>
      <c r="G71" s="105" t="s">
        <v>337</v>
      </c>
      <c r="H71" s="78" t="s">
        <v>410</v>
      </c>
      <c r="I71" s="78" t="s">
        <v>411</v>
      </c>
      <c r="J71" s="131" t="s">
        <v>376</v>
      </c>
      <c r="K71" s="141"/>
    </row>
    <row r="72" spans="1:11" ht="165.5" customHeight="1" x14ac:dyDescent="0.25">
      <c r="A72" s="119"/>
      <c r="B72" s="135"/>
      <c r="C72" s="76" t="s">
        <v>112</v>
      </c>
      <c r="D72" s="79"/>
      <c r="E72" s="80"/>
      <c r="F72" s="80" t="s">
        <v>367</v>
      </c>
      <c r="G72" s="80" t="s">
        <v>366</v>
      </c>
      <c r="H72" s="80"/>
      <c r="I72" s="80"/>
      <c r="J72" s="131"/>
      <c r="K72" s="142"/>
    </row>
    <row r="73" spans="1:11" x14ac:dyDescent="0.25">
      <c r="A73" s="119"/>
      <c r="B73" s="135"/>
      <c r="C73" s="122" t="s">
        <v>115</v>
      </c>
      <c r="D73" s="122"/>
      <c r="E73" s="122"/>
      <c r="F73" s="122"/>
      <c r="G73" s="122"/>
      <c r="H73" s="122"/>
      <c r="I73" s="122"/>
      <c r="J73" s="131"/>
      <c r="K73" s="142"/>
    </row>
    <row r="74" spans="1:11" x14ac:dyDescent="0.25">
      <c r="A74" s="119"/>
      <c r="B74" s="135"/>
      <c r="C74" s="124" t="s">
        <v>190</v>
      </c>
      <c r="D74" s="124"/>
      <c r="E74" s="124"/>
      <c r="F74" s="124"/>
      <c r="G74" s="124"/>
      <c r="H74" s="124"/>
      <c r="I74" s="124"/>
      <c r="J74" s="131"/>
      <c r="K74" s="142"/>
    </row>
    <row r="77" spans="1:11" s="63" customFormat="1" ht="34.5" x14ac:dyDescent="0.25">
      <c r="A77" s="71" t="s">
        <v>217</v>
      </c>
      <c r="B77" s="72" t="s">
        <v>218</v>
      </c>
      <c r="C77" s="72"/>
      <c r="D77" s="85" t="s">
        <v>103</v>
      </c>
      <c r="E77" s="73" t="s">
        <v>83</v>
      </c>
      <c r="F77" s="74" t="s">
        <v>84</v>
      </c>
      <c r="G77" s="73" t="s">
        <v>85</v>
      </c>
      <c r="H77" s="73" t="s">
        <v>325</v>
      </c>
      <c r="I77" s="73" t="s">
        <v>327</v>
      </c>
      <c r="J77" s="75" t="s">
        <v>177</v>
      </c>
      <c r="K77" s="96"/>
    </row>
    <row r="78" spans="1:11" ht="80.5" x14ac:dyDescent="0.25">
      <c r="A78" s="125" t="s">
        <v>219</v>
      </c>
      <c r="B78" s="121" t="s">
        <v>179</v>
      </c>
      <c r="C78" s="76" t="s">
        <v>95</v>
      </c>
      <c r="D78" s="86">
        <v>0</v>
      </c>
      <c r="E78" s="78" t="s">
        <v>180</v>
      </c>
      <c r="F78" s="108" t="s">
        <v>181</v>
      </c>
      <c r="G78" s="108" t="s">
        <v>220</v>
      </c>
      <c r="H78" s="158" t="s">
        <v>409</v>
      </c>
      <c r="I78" s="86"/>
      <c r="J78" s="131" t="s">
        <v>377</v>
      </c>
      <c r="K78" s="141"/>
    </row>
    <row r="79" spans="1:11" ht="195.5" x14ac:dyDescent="0.25">
      <c r="A79" s="126"/>
      <c r="B79" s="121"/>
      <c r="C79" s="76" t="s">
        <v>112</v>
      </c>
      <c r="D79" s="79"/>
      <c r="E79" s="78" t="s">
        <v>221</v>
      </c>
      <c r="F79" s="109" t="s">
        <v>222</v>
      </c>
      <c r="G79" s="109" t="s">
        <v>391</v>
      </c>
      <c r="H79" s="80"/>
      <c r="I79" s="80"/>
      <c r="J79" s="131"/>
      <c r="K79" s="142"/>
    </row>
    <row r="80" spans="1:11" x14ac:dyDescent="0.25">
      <c r="A80" s="126"/>
      <c r="B80" s="121"/>
      <c r="C80" s="122" t="s">
        <v>115</v>
      </c>
      <c r="D80" s="122"/>
      <c r="E80" s="122"/>
      <c r="F80" s="122"/>
      <c r="G80" s="122"/>
      <c r="H80" s="122"/>
      <c r="I80" s="122"/>
      <c r="J80" s="131"/>
      <c r="K80" s="142"/>
    </row>
    <row r="81" spans="1:11" ht="23.25" customHeight="1" x14ac:dyDescent="0.25">
      <c r="A81" s="126"/>
      <c r="B81" s="121"/>
      <c r="C81" s="123" t="s">
        <v>206</v>
      </c>
      <c r="D81" s="123"/>
      <c r="E81" s="123"/>
      <c r="F81" s="123"/>
      <c r="G81" s="123"/>
      <c r="H81" s="123"/>
      <c r="I81" s="123"/>
      <c r="J81" s="131"/>
      <c r="K81" s="142"/>
    </row>
    <row r="82" spans="1:11" s="63" customFormat="1" ht="34.5" x14ac:dyDescent="0.25">
      <c r="A82" s="126"/>
      <c r="B82" s="72" t="s">
        <v>223</v>
      </c>
      <c r="C82" s="72"/>
      <c r="D82" s="85" t="s">
        <v>103</v>
      </c>
      <c r="E82" s="73" t="s">
        <v>83</v>
      </c>
      <c r="F82" s="74" t="s">
        <v>84</v>
      </c>
      <c r="G82" s="73" t="s">
        <v>85</v>
      </c>
      <c r="H82" s="73" t="s">
        <v>326</v>
      </c>
      <c r="I82" s="73" t="s">
        <v>327</v>
      </c>
      <c r="J82" s="75" t="s">
        <v>177</v>
      </c>
      <c r="K82" s="96"/>
    </row>
    <row r="83" spans="1:11" ht="209.5" customHeight="1" x14ac:dyDescent="0.25">
      <c r="A83" s="126"/>
      <c r="B83" s="121" t="s">
        <v>224</v>
      </c>
      <c r="C83" s="76" t="s">
        <v>95</v>
      </c>
      <c r="D83" s="88" t="s">
        <v>225</v>
      </c>
      <c r="E83" s="87" t="s">
        <v>188</v>
      </c>
      <c r="F83" s="78" t="s">
        <v>355</v>
      </c>
      <c r="G83" s="105" t="s">
        <v>354</v>
      </c>
      <c r="H83" s="113" t="s">
        <v>412</v>
      </c>
      <c r="I83" s="78" t="s">
        <v>226</v>
      </c>
      <c r="J83" s="131" t="s">
        <v>378</v>
      </c>
      <c r="K83" s="141"/>
    </row>
    <row r="84" spans="1:11" ht="135.5" customHeight="1" x14ac:dyDescent="0.25">
      <c r="A84" s="126"/>
      <c r="B84" s="121"/>
      <c r="C84" s="76" t="s">
        <v>112</v>
      </c>
      <c r="D84" s="79"/>
      <c r="E84" s="80"/>
      <c r="F84" s="80" t="s">
        <v>357</v>
      </c>
      <c r="G84" s="80" t="s">
        <v>356</v>
      </c>
      <c r="H84" s="80"/>
      <c r="I84" s="80"/>
      <c r="J84" s="131"/>
      <c r="K84" s="142"/>
    </row>
    <row r="85" spans="1:11" x14ac:dyDescent="0.25">
      <c r="A85" s="126"/>
      <c r="B85" s="121"/>
      <c r="C85" s="122" t="s">
        <v>115</v>
      </c>
      <c r="D85" s="122"/>
      <c r="E85" s="122"/>
      <c r="F85" s="122"/>
      <c r="G85" s="122"/>
      <c r="H85" s="122"/>
      <c r="I85" s="122"/>
      <c r="J85" s="131"/>
      <c r="K85" s="142"/>
    </row>
    <row r="86" spans="1:11" x14ac:dyDescent="0.25">
      <c r="A86" s="126"/>
      <c r="B86" s="121"/>
      <c r="C86" s="124" t="s">
        <v>190</v>
      </c>
      <c r="D86" s="124"/>
      <c r="E86" s="124"/>
      <c r="F86" s="124"/>
      <c r="G86" s="124"/>
      <c r="H86" s="124"/>
      <c r="I86" s="124"/>
      <c r="J86" s="131"/>
      <c r="K86" s="142"/>
    </row>
    <row r="87" spans="1:11" s="63" customFormat="1" ht="34.5" x14ac:dyDescent="0.25">
      <c r="A87" s="126"/>
      <c r="B87" s="72" t="s">
        <v>227</v>
      </c>
      <c r="C87" s="72"/>
      <c r="D87" s="85" t="s">
        <v>103</v>
      </c>
      <c r="E87" s="73" t="s">
        <v>83</v>
      </c>
      <c r="F87" s="74" t="s">
        <v>84</v>
      </c>
      <c r="G87" s="73" t="s">
        <v>85</v>
      </c>
      <c r="H87" s="73" t="s">
        <v>326</v>
      </c>
      <c r="I87" s="73" t="s">
        <v>327</v>
      </c>
      <c r="J87" s="75" t="s">
        <v>177</v>
      </c>
      <c r="K87" s="96"/>
    </row>
    <row r="88" spans="1:11" ht="218" customHeight="1" x14ac:dyDescent="0.25">
      <c r="A88" s="126"/>
      <c r="B88" s="121" t="s">
        <v>228</v>
      </c>
      <c r="C88" s="76" t="s">
        <v>95</v>
      </c>
      <c r="D88" s="88" t="s">
        <v>229</v>
      </c>
      <c r="E88" s="87" t="s">
        <v>188</v>
      </c>
      <c r="F88" s="78" t="s">
        <v>359</v>
      </c>
      <c r="G88" s="106" t="s">
        <v>358</v>
      </c>
      <c r="H88" s="113" t="s">
        <v>403</v>
      </c>
      <c r="I88" s="78" t="s">
        <v>374</v>
      </c>
      <c r="J88" s="131" t="s">
        <v>379</v>
      </c>
      <c r="K88" s="141"/>
    </row>
    <row r="89" spans="1:11" ht="138.5" customHeight="1" x14ac:dyDescent="0.25">
      <c r="A89" s="126"/>
      <c r="B89" s="121"/>
      <c r="C89" s="76" t="s">
        <v>112</v>
      </c>
      <c r="D89" s="79"/>
      <c r="E89" s="80"/>
      <c r="F89" s="80" t="s">
        <v>361</v>
      </c>
      <c r="G89" s="80" t="s">
        <v>360</v>
      </c>
      <c r="H89" s="80"/>
      <c r="I89" s="80"/>
      <c r="J89" s="131"/>
      <c r="K89" s="142"/>
    </row>
    <row r="90" spans="1:11" x14ac:dyDescent="0.25">
      <c r="A90" s="126"/>
      <c r="B90" s="121"/>
      <c r="C90" s="122" t="s">
        <v>115</v>
      </c>
      <c r="D90" s="122"/>
      <c r="E90" s="122"/>
      <c r="F90" s="122"/>
      <c r="G90" s="122"/>
      <c r="H90" s="122"/>
      <c r="I90" s="122"/>
      <c r="J90" s="131"/>
      <c r="K90" s="142"/>
    </row>
    <row r="91" spans="1:11" x14ac:dyDescent="0.25">
      <c r="A91" s="127"/>
      <c r="B91" s="121"/>
      <c r="C91" s="124" t="s">
        <v>190</v>
      </c>
      <c r="D91" s="124"/>
      <c r="E91" s="124"/>
      <c r="F91" s="124"/>
      <c r="G91" s="124"/>
      <c r="H91" s="124"/>
      <c r="I91" s="124"/>
      <c r="J91" s="131"/>
      <c r="K91" s="142"/>
    </row>
    <row r="92" spans="1:11" s="63" customFormat="1" ht="34.5" x14ac:dyDescent="0.25">
      <c r="A92" s="71" t="s">
        <v>213</v>
      </c>
      <c r="B92" s="72" t="s">
        <v>230</v>
      </c>
      <c r="C92" s="72"/>
      <c r="D92" s="85" t="s">
        <v>103</v>
      </c>
      <c r="E92" s="73" t="s">
        <v>83</v>
      </c>
      <c r="F92" s="74" t="s">
        <v>84</v>
      </c>
      <c r="G92" s="73" t="s">
        <v>85</v>
      </c>
      <c r="H92" s="73" t="s">
        <v>325</v>
      </c>
      <c r="I92" s="73" t="s">
        <v>327</v>
      </c>
      <c r="J92" s="75" t="s">
        <v>177</v>
      </c>
      <c r="K92" s="96"/>
    </row>
    <row r="93" spans="1:11" ht="203.5" customHeight="1" x14ac:dyDescent="0.25">
      <c r="A93" s="118">
        <v>0.4</v>
      </c>
      <c r="B93" s="121" t="s">
        <v>231</v>
      </c>
      <c r="C93" s="76" t="s">
        <v>95</v>
      </c>
      <c r="D93" s="88" t="s">
        <v>232</v>
      </c>
      <c r="E93" s="87" t="s">
        <v>188</v>
      </c>
      <c r="F93" s="78" t="s">
        <v>362</v>
      </c>
      <c r="G93" s="105" t="s">
        <v>363</v>
      </c>
      <c r="H93" s="113" t="s">
        <v>413</v>
      </c>
      <c r="I93" s="78" t="s">
        <v>373</v>
      </c>
      <c r="J93" s="131" t="s">
        <v>380</v>
      </c>
      <c r="K93" s="141"/>
    </row>
    <row r="94" spans="1:11" ht="142.5" customHeight="1" x14ac:dyDescent="0.25">
      <c r="A94" s="119"/>
      <c r="B94" s="121"/>
      <c r="C94" s="76" t="s">
        <v>112</v>
      </c>
      <c r="D94" s="79"/>
      <c r="E94" s="80"/>
      <c r="F94" s="80" t="s">
        <v>365</v>
      </c>
      <c r="G94" s="80" t="s">
        <v>364</v>
      </c>
      <c r="H94" s="80"/>
      <c r="I94" s="80"/>
      <c r="J94" s="131"/>
      <c r="K94" s="142"/>
    </row>
    <row r="95" spans="1:11" x14ac:dyDescent="0.25">
      <c r="A95" s="119"/>
      <c r="B95" s="121"/>
      <c r="C95" s="122" t="s">
        <v>115</v>
      </c>
      <c r="D95" s="122"/>
      <c r="E95" s="122"/>
      <c r="F95" s="122"/>
      <c r="G95" s="122"/>
      <c r="H95" s="122"/>
      <c r="I95" s="122"/>
      <c r="J95" s="131"/>
      <c r="K95" s="142"/>
    </row>
    <row r="96" spans="1:11" ht="18.5" customHeight="1" x14ac:dyDescent="0.25">
      <c r="A96" s="119"/>
      <c r="B96" s="121"/>
      <c r="C96" s="120" t="s">
        <v>190</v>
      </c>
      <c r="D96" s="120"/>
      <c r="E96" s="120"/>
      <c r="F96" s="120"/>
      <c r="G96" s="120"/>
      <c r="H96" s="120"/>
      <c r="I96" s="120"/>
      <c r="J96" s="131"/>
      <c r="K96" s="142"/>
    </row>
    <row r="97" spans="1:4" x14ac:dyDescent="0.25">
      <c r="A97" s="21"/>
      <c r="B97" s="21"/>
      <c r="C97" s="21"/>
      <c r="D97" s="21"/>
    </row>
    <row r="98" spans="1:4" x14ac:dyDescent="0.25">
      <c r="A98" s="21"/>
      <c r="B98" s="21"/>
      <c r="C98" s="21"/>
      <c r="D98" s="21"/>
    </row>
    <row r="99" spans="1:4" x14ac:dyDescent="0.25">
      <c r="A99" s="21"/>
      <c r="B99" s="21"/>
      <c r="C99" s="21"/>
      <c r="D99" s="21"/>
    </row>
    <row r="100" spans="1:4" x14ac:dyDescent="0.25">
      <c r="A100" s="21"/>
      <c r="B100" s="21"/>
      <c r="C100" s="21"/>
      <c r="D100" s="21"/>
    </row>
    <row r="101" spans="1:4" x14ac:dyDescent="0.25">
      <c r="A101" s="21"/>
      <c r="B101" s="21"/>
      <c r="C101" s="21"/>
      <c r="D101" s="21"/>
    </row>
    <row r="102" spans="1:4" x14ac:dyDescent="0.25">
      <c r="A102" s="21"/>
      <c r="B102" s="21"/>
      <c r="C102" s="21"/>
      <c r="D102" s="21"/>
    </row>
    <row r="103" spans="1:4" x14ac:dyDescent="0.25">
      <c r="A103" s="21"/>
      <c r="B103" s="21"/>
      <c r="C103" s="21"/>
      <c r="D103" s="21"/>
    </row>
    <row r="104" spans="1:4" x14ac:dyDescent="0.25">
      <c r="A104" s="21"/>
      <c r="B104" s="21"/>
      <c r="C104" s="21"/>
      <c r="D104" s="21"/>
    </row>
    <row r="105" spans="1:4" x14ac:dyDescent="0.25">
      <c r="A105" s="21"/>
      <c r="B105" s="21"/>
      <c r="C105" s="21"/>
      <c r="D105" s="21"/>
    </row>
    <row r="106" spans="1:4" x14ac:dyDescent="0.25">
      <c r="A106" s="21"/>
      <c r="B106" s="21"/>
      <c r="C106" s="21"/>
      <c r="D106" s="21"/>
    </row>
    <row r="107" spans="1:4" x14ac:dyDescent="0.25">
      <c r="A107" s="21"/>
      <c r="B107" s="21"/>
      <c r="C107" s="21"/>
      <c r="D107" s="21"/>
    </row>
    <row r="108" spans="1:4" x14ac:dyDescent="0.25">
      <c r="A108" s="21"/>
      <c r="B108" s="21"/>
      <c r="C108" s="21"/>
      <c r="D108" s="21"/>
    </row>
    <row r="109" spans="1:4" x14ac:dyDescent="0.25">
      <c r="A109" s="21"/>
      <c r="B109" s="21"/>
      <c r="C109" s="21"/>
      <c r="D109" s="21"/>
    </row>
    <row r="110" spans="1:4" x14ac:dyDescent="0.25">
      <c r="A110" s="21"/>
      <c r="B110" s="21"/>
      <c r="C110" s="21"/>
      <c r="D110" s="21"/>
    </row>
    <row r="111" spans="1:4" x14ac:dyDescent="0.25">
      <c r="A111" s="21"/>
      <c r="B111" s="21"/>
      <c r="C111" s="21"/>
      <c r="D111" s="21"/>
    </row>
    <row r="112" spans="1:4" x14ac:dyDescent="0.25">
      <c r="A112" s="21"/>
      <c r="B112" s="21"/>
      <c r="C112" s="21"/>
      <c r="D112" s="21"/>
    </row>
    <row r="113" spans="1:4" x14ac:dyDescent="0.25">
      <c r="A113" s="21"/>
      <c r="B113" s="21"/>
      <c r="C113" s="21"/>
      <c r="D113" s="21"/>
    </row>
    <row r="114" spans="1:4" x14ac:dyDescent="0.25">
      <c r="A114" s="21"/>
      <c r="B114" s="21"/>
      <c r="C114" s="21"/>
      <c r="D114" s="21"/>
    </row>
    <row r="115" spans="1:4" x14ac:dyDescent="0.25">
      <c r="A115" s="21"/>
      <c r="B115" s="21"/>
      <c r="C115" s="21"/>
      <c r="D115" s="21"/>
    </row>
    <row r="116" spans="1:4" x14ac:dyDescent="0.25">
      <c r="A116" s="21"/>
      <c r="B116" s="21"/>
      <c r="C116" s="21"/>
      <c r="D116" s="21"/>
    </row>
    <row r="117" spans="1:4" x14ac:dyDescent="0.25">
      <c r="A117" s="21"/>
      <c r="B117" s="21"/>
      <c r="C117" s="21"/>
      <c r="D117" s="21"/>
    </row>
    <row r="118" spans="1:4" x14ac:dyDescent="0.25">
      <c r="A118" s="21"/>
      <c r="B118" s="21"/>
      <c r="C118" s="21"/>
      <c r="D118" s="21"/>
    </row>
    <row r="119" spans="1:4" x14ac:dyDescent="0.25">
      <c r="A119" s="21"/>
      <c r="B119" s="21"/>
      <c r="C119" s="21"/>
      <c r="D119" s="21"/>
    </row>
    <row r="120" spans="1:4" x14ac:dyDescent="0.25">
      <c r="A120" s="21"/>
      <c r="B120" s="21"/>
      <c r="C120" s="21"/>
      <c r="D120" s="21"/>
    </row>
    <row r="121" spans="1:4" x14ac:dyDescent="0.25">
      <c r="A121" s="21"/>
      <c r="B121" s="21"/>
      <c r="C121" s="21"/>
      <c r="D121" s="21"/>
    </row>
    <row r="122" spans="1:4" x14ac:dyDescent="0.25">
      <c r="A122" s="21"/>
      <c r="B122" s="21"/>
      <c r="C122" s="21"/>
      <c r="D122" s="21"/>
    </row>
    <row r="123" spans="1:4" x14ac:dyDescent="0.25">
      <c r="A123" s="21"/>
      <c r="B123" s="21"/>
      <c r="C123" s="21"/>
      <c r="D123" s="21"/>
    </row>
    <row r="124" spans="1:4" x14ac:dyDescent="0.25">
      <c r="A124" s="21"/>
      <c r="B124" s="21"/>
      <c r="C124" s="21"/>
      <c r="D124" s="21"/>
    </row>
    <row r="125" spans="1:4" x14ac:dyDescent="0.25">
      <c r="A125" s="21"/>
      <c r="B125" s="21"/>
      <c r="C125" s="21"/>
      <c r="D125" s="21"/>
    </row>
    <row r="126" spans="1:4" x14ac:dyDescent="0.25">
      <c r="A126" s="21"/>
      <c r="B126" s="21"/>
      <c r="C126" s="21"/>
      <c r="D126" s="21"/>
    </row>
    <row r="127" spans="1:4" x14ac:dyDescent="0.25">
      <c r="A127" s="21"/>
      <c r="B127" s="21"/>
      <c r="C127" s="21"/>
      <c r="D127" s="21"/>
    </row>
    <row r="128" spans="1:4" x14ac:dyDescent="0.25">
      <c r="A128" s="21"/>
      <c r="B128" s="21"/>
      <c r="C128" s="21"/>
      <c r="D128" s="21"/>
    </row>
    <row r="129" spans="1:4" x14ac:dyDescent="0.25">
      <c r="A129" s="21"/>
      <c r="B129" s="21"/>
      <c r="C129" s="21"/>
      <c r="D129" s="21"/>
    </row>
    <row r="130" spans="1:4" x14ac:dyDescent="0.25">
      <c r="A130" s="21"/>
      <c r="B130" s="21"/>
      <c r="C130" s="21"/>
      <c r="D130" s="21"/>
    </row>
    <row r="131" spans="1:4" x14ac:dyDescent="0.25">
      <c r="A131" s="21"/>
      <c r="B131" s="21"/>
      <c r="C131" s="21"/>
      <c r="D131" s="21"/>
    </row>
    <row r="132" spans="1:4" x14ac:dyDescent="0.25">
      <c r="A132" s="21"/>
      <c r="B132" s="21"/>
      <c r="C132" s="21"/>
      <c r="D132" s="21"/>
    </row>
    <row r="133" spans="1:4" x14ac:dyDescent="0.25">
      <c r="A133" s="21"/>
      <c r="B133" s="21"/>
      <c r="C133" s="21"/>
      <c r="D133" s="21"/>
    </row>
    <row r="134" spans="1:4" x14ac:dyDescent="0.25">
      <c r="A134" s="21"/>
      <c r="B134" s="21"/>
      <c r="C134" s="21"/>
      <c r="D134" s="21"/>
    </row>
    <row r="135" spans="1:4" x14ac:dyDescent="0.25">
      <c r="A135" s="21"/>
      <c r="B135" s="21"/>
      <c r="C135" s="21"/>
      <c r="D135" s="21"/>
    </row>
    <row r="136" spans="1:4" x14ac:dyDescent="0.25">
      <c r="A136" s="21"/>
      <c r="B136" s="21"/>
      <c r="C136" s="21"/>
      <c r="D136" s="21"/>
    </row>
    <row r="137" spans="1:4" x14ac:dyDescent="0.25">
      <c r="A137" s="21"/>
      <c r="B137" s="21"/>
      <c r="C137" s="21"/>
      <c r="D137" s="21"/>
    </row>
    <row r="138" spans="1:4" x14ac:dyDescent="0.25">
      <c r="A138" s="21"/>
      <c r="B138" s="21"/>
      <c r="C138" s="21"/>
      <c r="D138" s="21"/>
    </row>
    <row r="139" spans="1:4" x14ac:dyDescent="0.25">
      <c r="A139" s="21"/>
      <c r="B139" s="21"/>
      <c r="C139" s="21"/>
      <c r="D139" s="21"/>
    </row>
    <row r="140" spans="1:4" x14ac:dyDescent="0.25">
      <c r="A140" s="21"/>
      <c r="B140" s="21"/>
      <c r="C140" s="21"/>
      <c r="D140" s="21"/>
    </row>
    <row r="141" spans="1:4" x14ac:dyDescent="0.25">
      <c r="A141" s="21"/>
      <c r="B141" s="21"/>
      <c r="C141" s="21"/>
      <c r="D141" s="21"/>
    </row>
    <row r="142" spans="1:4" x14ac:dyDescent="0.25">
      <c r="A142" s="21"/>
      <c r="B142" s="21"/>
      <c r="C142" s="21"/>
      <c r="D142" s="21"/>
    </row>
    <row r="143" spans="1:4" x14ac:dyDescent="0.25">
      <c r="A143" s="21"/>
      <c r="B143" s="21"/>
      <c r="C143" s="21"/>
      <c r="D143" s="21"/>
    </row>
    <row r="144" spans="1:4" x14ac:dyDescent="0.25">
      <c r="A144" s="21"/>
      <c r="B144" s="21"/>
      <c r="C144" s="21"/>
      <c r="D144" s="21"/>
    </row>
    <row r="145" spans="1:4" x14ac:dyDescent="0.25">
      <c r="A145" s="21"/>
      <c r="B145" s="21"/>
      <c r="C145" s="21"/>
      <c r="D145" s="21"/>
    </row>
    <row r="146" spans="1:4" x14ac:dyDescent="0.25">
      <c r="A146" s="21"/>
      <c r="B146" s="21"/>
      <c r="C146" s="21"/>
      <c r="D146" s="21"/>
    </row>
    <row r="147" spans="1:4" x14ac:dyDescent="0.25">
      <c r="A147" s="21"/>
      <c r="B147" s="21"/>
      <c r="C147" s="21"/>
      <c r="D147" s="21"/>
    </row>
    <row r="148" spans="1:4" x14ac:dyDescent="0.25">
      <c r="A148" s="21"/>
      <c r="B148" s="21"/>
      <c r="C148" s="21"/>
      <c r="D148" s="21"/>
    </row>
    <row r="149" spans="1:4" x14ac:dyDescent="0.25">
      <c r="A149" s="21"/>
      <c r="B149" s="21"/>
      <c r="C149" s="21"/>
      <c r="D149" s="21"/>
    </row>
    <row r="150" spans="1:4" x14ac:dyDescent="0.25">
      <c r="A150" s="21"/>
      <c r="B150" s="21"/>
      <c r="C150" s="21"/>
      <c r="D150" s="21"/>
    </row>
    <row r="151" spans="1:4" x14ac:dyDescent="0.25">
      <c r="A151" s="21"/>
      <c r="B151" s="21"/>
      <c r="C151" s="21"/>
      <c r="D151" s="21"/>
    </row>
    <row r="152" spans="1:4" x14ac:dyDescent="0.25">
      <c r="A152" s="21"/>
      <c r="B152" s="21"/>
      <c r="C152" s="21"/>
      <c r="D152" s="21"/>
    </row>
    <row r="153" spans="1:4" x14ac:dyDescent="0.25">
      <c r="A153" s="21"/>
      <c r="B153" s="21"/>
      <c r="C153" s="21"/>
      <c r="D153" s="21"/>
    </row>
    <row r="154" spans="1:4" x14ac:dyDescent="0.25">
      <c r="A154" s="21"/>
      <c r="B154" s="21"/>
      <c r="C154" s="21"/>
      <c r="D154" s="21"/>
    </row>
    <row r="155" spans="1:4" x14ac:dyDescent="0.25">
      <c r="A155" s="21"/>
      <c r="B155" s="21"/>
      <c r="C155" s="21"/>
      <c r="D155" s="21"/>
    </row>
    <row r="156" spans="1:4" x14ac:dyDescent="0.25">
      <c r="A156" s="21"/>
      <c r="B156" s="21"/>
      <c r="C156" s="21"/>
      <c r="D156" s="21"/>
    </row>
    <row r="157" spans="1:4" x14ac:dyDescent="0.25">
      <c r="A157" s="21"/>
      <c r="B157" s="21"/>
      <c r="C157" s="21"/>
      <c r="D157" s="21"/>
    </row>
    <row r="158" spans="1:4" x14ac:dyDescent="0.25">
      <c r="A158" s="21"/>
      <c r="B158" s="21"/>
      <c r="C158" s="21"/>
      <c r="D158" s="21"/>
    </row>
    <row r="159" spans="1:4" x14ac:dyDescent="0.25">
      <c r="A159" s="21"/>
      <c r="B159" s="21"/>
      <c r="C159" s="21"/>
      <c r="D159" s="21"/>
    </row>
    <row r="160" spans="1:4" x14ac:dyDescent="0.25">
      <c r="A160" s="21"/>
      <c r="B160" s="21"/>
      <c r="C160" s="21"/>
      <c r="D160" s="21"/>
    </row>
    <row r="161" spans="1:4" x14ac:dyDescent="0.25">
      <c r="A161" s="21"/>
      <c r="B161" s="21"/>
      <c r="C161" s="21"/>
      <c r="D161" s="21"/>
    </row>
    <row r="162" spans="1:4" x14ac:dyDescent="0.25">
      <c r="A162" s="21"/>
      <c r="B162" s="21"/>
      <c r="C162" s="21"/>
      <c r="D162" s="21"/>
    </row>
    <row r="163" spans="1:4" x14ac:dyDescent="0.25">
      <c r="A163" s="21"/>
      <c r="B163" s="21"/>
      <c r="C163" s="21"/>
      <c r="D163" s="21"/>
    </row>
    <row r="164" spans="1:4" x14ac:dyDescent="0.25">
      <c r="A164" s="21"/>
      <c r="B164" s="21"/>
      <c r="C164" s="21"/>
      <c r="D164" s="21"/>
    </row>
    <row r="165" spans="1:4" x14ac:dyDescent="0.25">
      <c r="A165" s="21"/>
      <c r="B165" s="21"/>
      <c r="C165" s="21"/>
      <c r="D165" s="21"/>
    </row>
    <row r="166" spans="1:4" x14ac:dyDescent="0.25">
      <c r="A166" s="21"/>
      <c r="B166" s="21"/>
      <c r="C166" s="21"/>
      <c r="D166" s="21"/>
    </row>
    <row r="167" spans="1:4" x14ac:dyDescent="0.25">
      <c r="A167" s="21"/>
      <c r="B167" s="21"/>
      <c r="C167" s="21"/>
      <c r="D167" s="21"/>
    </row>
    <row r="168" spans="1:4" x14ac:dyDescent="0.25">
      <c r="A168" s="21"/>
      <c r="B168" s="21"/>
      <c r="C168" s="21"/>
      <c r="D168" s="21"/>
    </row>
    <row r="169" spans="1:4" x14ac:dyDescent="0.25">
      <c r="A169" s="21"/>
      <c r="B169" s="21"/>
      <c r="C169" s="21"/>
      <c r="D169" s="21"/>
    </row>
    <row r="170" spans="1:4" x14ac:dyDescent="0.25">
      <c r="A170" s="21"/>
      <c r="B170" s="21"/>
      <c r="C170" s="21"/>
      <c r="D170" s="21"/>
    </row>
    <row r="171" spans="1:4" x14ac:dyDescent="0.25">
      <c r="A171" s="21"/>
      <c r="B171" s="21"/>
      <c r="C171" s="21"/>
      <c r="D171" s="21"/>
    </row>
    <row r="172" spans="1:4" x14ac:dyDescent="0.25">
      <c r="A172" s="21"/>
      <c r="B172" s="21"/>
      <c r="C172" s="21"/>
      <c r="D172" s="21"/>
    </row>
    <row r="173" spans="1:4" x14ac:dyDescent="0.25">
      <c r="A173" s="21"/>
      <c r="B173" s="21"/>
      <c r="C173" s="21"/>
      <c r="D173" s="21"/>
    </row>
    <row r="174" spans="1:4" x14ac:dyDescent="0.25">
      <c r="A174" s="21"/>
      <c r="B174" s="21"/>
      <c r="C174" s="21"/>
      <c r="D174" s="21"/>
    </row>
    <row r="175" spans="1:4" x14ac:dyDescent="0.25">
      <c r="A175" s="21"/>
      <c r="B175" s="21"/>
      <c r="C175" s="21"/>
      <c r="D175" s="21"/>
    </row>
    <row r="176" spans="1:4" x14ac:dyDescent="0.25">
      <c r="A176" s="21"/>
      <c r="B176" s="21"/>
      <c r="C176" s="21"/>
      <c r="D176" s="21"/>
    </row>
    <row r="177" spans="1:4" x14ac:dyDescent="0.25">
      <c r="A177" s="21"/>
      <c r="B177" s="21"/>
      <c r="C177" s="21"/>
      <c r="D177" s="21"/>
    </row>
    <row r="178" spans="1:4" x14ac:dyDescent="0.25">
      <c r="A178" s="21"/>
      <c r="B178" s="21"/>
      <c r="C178" s="21"/>
      <c r="D178" s="21"/>
    </row>
    <row r="179" spans="1:4" x14ac:dyDescent="0.25">
      <c r="A179" s="21"/>
      <c r="B179" s="21"/>
      <c r="C179" s="21"/>
      <c r="D179" s="21"/>
    </row>
    <row r="180" spans="1:4" x14ac:dyDescent="0.25">
      <c r="A180" s="21"/>
      <c r="B180" s="21"/>
      <c r="C180" s="21"/>
      <c r="D180" s="21"/>
    </row>
    <row r="181" spans="1:4" x14ac:dyDescent="0.25">
      <c r="A181" s="21"/>
      <c r="B181" s="21"/>
      <c r="C181" s="21"/>
      <c r="D181" s="21"/>
    </row>
    <row r="182" spans="1:4" x14ac:dyDescent="0.25">
      <c r="A182" s="21"/>
      <c r="B182" s="21"/>
      <c r="C182" s="21"/>
      <c r="D182" s="21"/>
    </row>
    <row r="183" spans="1:4" x14ac:dyDescent="0.25">
      <c r="A183" s="21"/>
      <c r="B183" s="21"/>
      <c r="C183" s="21"/>
      <c r="D183" s="21"/>
    </row>
    <row r="184" spans="1:4" x14ac:dyDescent="0.25">
      <c r="A184" s="21"/>
      <c r="B184" s="21"/>
      <c r="C184" s="21"/>
      <c r="D184" s="21"/>
    </row>
    <row r="185" spans="1:4" x14ac:dyDescent="0.25">
      <c r="A185" s="21"/>
      <c r="B185" s="21"/>
      <c r="C185" s="21"/>
      <c r="D185" s="21"/>
    </row>
    <row r="186" spans="1:4" x14ac:dyDescent="0.25">
      <c r="A186" s="21"/>
      <c r="B186" s="21"/>
      <c r="C186" s="21"/>
      <c r="D186" s="21"/>
    </row>
    <row r="187" spans="1:4" x14ac:dyDescent="0.25">
      <c r="A187" s="21"/>
      <c r="B187" s="21"/>
      <c r="C187" s="21"/>
      <c r="D187" s="21"/>
    </row>
    <row r="188" spans="1:4" x14ac:dyDescent="0.25">
      <c r="A188" s="21"/>
      <c r="B188" s="21"/>
      <c r="C188" s="21"/>
      <c r="D188" s="21"/>
    </row>
    <row r="189" spans="1:4" x14ac:dyDescent="0.25">
      <c r="A189" s="21"/>
      <c r="B189" s="21"/>
      <c r="C189" s="21"/>
      <c r="D189" s="21"/>
    </row>
    <row r="190" spans="1:4" x14ac:dyDescent="0.25">
      <c r="A190" s="21"/>
      <c r="B190" s="21"/>
      <c r="C190" s="21"/>
      <c r="D190" s="21"/>
    </row>
    <row r="191" spans="1:4" x14ac:dyDescent="0.25">
      <c r="A191" s="21"/>
      <c r="B191" s="21"/>
      <c r="C191" s="21"/>
      <c r="D191" s="21"/>
    </row>
    <row r="192" spans="1:4" x14ac:dyDescent="0.25">
      <c r="A192" s="21"/>
      <c r="B192" s="21"/>
      <c r="C192" s="21"/>
      <c r="D192" s="21"/>
    </row>
    <row r="193" spans="1:4" x14ac:dyDescent="0.25">
      <c r="A193" s="21"/>
      <c r="B193" s="21"/>
      <c r="C193" s="21"/>
      <c r="D193" s="21"/>
    </row>
    <row r="194" spans="1:4" x14ac:dyDescent="0.25">
      <c r="A194" s="21"/>
      <c r="B194" s="21"/>
      <c r="C194" s="21"/>
      <c r="D194" s="21"/>
    </row>
    <row r="195" spans="1:4" x14ac:dyDescent="0.25">
      <c r="A195" s="21"/>
      <c r="B195" s="21"/>
      <c r="C195" s="21"/>
      <c r="D195" s="21"/>
    </row>
    <row r="196" spans="1:4" x14ac:dyDescent="0.25">
      <c r="A196" s="21"/>
      <c r="B196" s="21"/>
      <c r="C196" s="21"/>
      <c r="D196" s="21"/>
    </row>
    <row r="197" spans="1:4" x14ac:dyDescent="0.25">
      <c r="A197" s="21"/>
      <c r="B197" s="21"/>
      <c r="C197" s="21"/>
      <c r="D197" s="21"/>
    </row>
    <row r="198" spans="1:4" x14ac:dyDescent="0.25">
      <c r="A198" s="21"/>
      <c r="B198" s="21"/>
      <c r="C198" s="21"/>
      <c r="D198" s="21"/>
    </row>
    <row r="199" spans="1:4" x14ac:dyDescent="0.25">
      <c r="A199" s="21"/>
      <c r="B199" s="21"/>
      <c r="C199" s="21"/>
      <c r="D199" s="21"/>
    </row>
    <row r="200" spans="1:4" x14ac:dyDescent="0.25">
      <c r="A200" s="21"/>
      <c r="B200" s="21"/>
      <c r="C200" s="21"/>
      <c r="D200" s="21"/>
    </row>
    <row r="201" spans="1:4" x14ac:dyDescent="0.25">
      <c r="A201" s="21"/>
      <c r="B201" s="21"/>
      <c r="C201" s="21"/>
      <c r="D201" s="21"/>
    </row>
    <row r="202" spans="1:4" x14ac:dyDescent="0.25">
      <c r="A202" s="21"/>
      <c r="B202" s="21"/>
      <c r="C202" s="21"/>
      <c r="D202" s="21"/>
    </row>
    <row r="203" spans="1:4" x14ac:dyDescent="0.25">
      <c r="A203" s="21"/>
      <c r="B203" s="21"/>
      <c r="C203" s="21"/>
      <c r="D203" s="21"/>
    </row>
    <row r="204" spans="1:4" x14ac:dyDescent="0.25">
      <c r="A204" s="21"/>
      <c r="B204" s="21"/>
      <c r="C204" s="21"/>
      <c r="D204" s="21"/>
    </row>
    <row r="205" spans="1:4" x14ac:dyDescent="0.25">
      <c r="A205" s="21"/>
      <c r="B205" s="21"/>
      <c r="C205" s="21"/>
      <c r="D205" s="21"/>
    </row>
  </sheetData>
  <mergeCells count="98">
    <mergeCell ref="J93:J96"/>
    <mergeCell ref="J78:J81"/>
    <mergeCell ref="K78:K81"/>
    <mergeCell ref="K88:K91"/>
    <mergeCell ref="J83:J86"/>
    <mergeCell ref="K83:K86"/>
    <mergeCell ref="J88:J91"/>
    <mergeCell ref="K4:K7"/>
    <mergeCell ref="K8:K12"/>
    <mergeCell ref="K13:K17"/>
    <mergeCell ref="K21:K24"/>
    <mergeCell ref="K93:K96"/>
    <mergeCell ref="K71:K74"/>
    <mergeCell ref="K61:K64"/>
    <mergeCell ref="K66:K69"/>
    <mergeCell ref="J61:J64"/>
    <mergeCell ref="J21:J24"/>
    <mergeCell ref="K34:K37"/>
    <mergeCell ref="K56:K59"/>
    <mergeCell ref="K49:K52"/>
    <mergeCell ref="K39:K42"/>
    <mergeCell ref="K44:K47"/>
    <mergeCell ref="J34:J37"/>
    <mergeCell ref="J39:J42"/>
    <mergeCell ref="K25:K29"/>
    <mergeCell ref="J44:J47"/>
    <mergeCell ref="C37:I37"/>
    <mergeCell ref="C36:I36"/>
    <mergeCell ref="J56:J59"/>
    <mergeCell ref="B61:B64"/>
    <mergeCell ref="C63:I63"/>
    <mergeCell ref="C64:I64"/>
    <mergeCell ref="B39:B42"/>
    <mergeCell ref="C41:I41"/>
    <mergeCell ref="C42:I42"/>
    <mergeCell ref="C46:I46"/>
    <mergeCell ref="C47:I47"/>
    <mergeCell ref="C52:I52"/>
    <mergeCell ref="C59:I59"/>
    <mergeCell ref="C51:I51"/>
    <mergeCell ref="C58:I58"/>
    <mergeCell ref="J49:J52"/>
    <mergeCell ref="A71:A74"/>
    <mergeCell ref="B56:B59"/>
    <mergeCell ref="B49:B52"/>
    <mergeCell ref="A56:A69"/>
    <mergeCell ref="B66:B69"/>
    <mergeCell ref="B71:B74"/>
    <mergeCell ref="C68:I68"/>
    <mergeCell ref="C69:I69"/>
    <mergeCell ref="J71:J74"/>
    <mergeCell ref="C73:I73"/>
    <mergeCell ref="C74:I74"/>
    <mergeCell ref="J66:J69"/>
    <mergeCell ref="A21:A29"/>
    <mergeCell ref="B21:B24"/>
    <mergeCell ref="B26:B29"/>
    <mergeCell ref="B34:B37"/>
    <mergeCell ref="A49:A52"/>
    <mergeCell ref="A34:A47"/>
    <mergeCell ref="B44:B47"/>
    <mergeCell ref="D16:I16"/>
    <mergeCell ref="C23:C24"/>
    <mergeCell ref="D23:I23"/>
    <mergeCell ref="D24:I24"/>
    <mergeCell ref="J25:J29"/>
    <mergeCell ref="C28:C29"/>
    <mergeCell ref="D29:I29"/>
    <mergeCell ref="B1:J1"/>
    <mergeCell ref="A4:A17"/>
    <mergeCell ref="B4:B7"/>
    <mergeCell ref="J4:J7"/>
    <mergeCell ref="C6:C7"/>
    <mergeCell ref="D6:I6"/>
    <mergeCell ref="D7:I7"/>
    <mergeCell ref="J8:J12"/>
    <mergeCell ref="B9:B12"/>
    <mergeCell ref="C11:C12"/>
    <mergeCell ref="D11:I11"/>
    <mergeCell ref="D12:I12"/>
    <mergeCell ref="J13:J17"/>
    <mergeCell ref="D17:I17"/>
    <mergeCell ref="B14:B17"/>
    <mergeCell ref="C16:C17"/>
    <mergeCell ref="A93:A96"/>
    <mergeCell ref="C96:I96"/>
    <mergeCell ref="B78:B81"/>
    <mergeCell ref="B88:B91"/>
    <mergeCell ref="C80:I80"/>
    <mergeCell ref="C81:I81"/>
    <mergeCell ref="C90:I90"/>
    <mergeCell ref="C91:I91"/>
    <mergeCell ref="B83:B86"/>
    <mergeCell ref="A78:A91"/>
    <mergeCell ref="C85:I85"/>
    <mergeCell ref="C86:I86"/>
    <mergeCell ref="B93:B96"/>
    <mergeCell ref="C95:I95"/>
  </mergeCells>
  <phoneticPr fontId="0" type="noConversion"/>
  <pageMargins left="0.75" right="0.75" top="1" bottom="1" header="0.5" footer="0.5"/>
  <pageSetup paperSize="9" scale="49" orientation="landscape" r:id="rId1"/>
  <headerFooter alignWithMargins="0">
    <oddFooter>&amp;LUpdated January 2011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6D709-C960-4E3C-8E2E-76B4D2E539F0}">
  <sheetPr>
    <tabColor theme="1"/>
  </sheetPr>
  <dimension ref="A1:K41"/>
  <sheetViews>
    <sheetView showGridLines="0" topLeftCell="A33" zoomScale="70" zoomScaleNormal="70" workbookViewId="0">
      <selection activeCell="C46" sqref="C46"/>
    </sheetView>
  </sheetViews>
  <sheetFormatPr defaultColWidth="8.81640625" defaultRowHeight="12.5" x14ac:dyDescent="0.25"/>
  <cols>
    <col min="1" max="1" width="5.1796875" style="29" customWidth="1"/>
    <col min="2" max="2" width="26.90625" style="29" customWidth="1"/>
    <col min="3" max="3" width="57.453125" style="22" customWidth="1"/>
    <col min="4" max="5" width="16.81640625" style="21" customWidth="1"/>
    <col min="6" max="6" width="8.81640625" style="21"/>
    <col min="7" max="7" width="4.81640625" style="21" customWidth="1"/>
    <col min="8" max="8" width="19.81640625" style="21" customWidth="1"/>
    <col min="9" max="9" width="52.81640625" style="21" customWidth="1"/>
    <col min="10" max="10" width="14.81640625" style="21" customWidth="1"/>
    <col min="11" max="11" width="13.81640625" style="21" customWidth="1"/>
    <col min="12" max="16384" width="8.81640625" style="21"/>
  </cols>
  <sheetData>
    <row r="1" spans="1:11" ht="25.5" customHeight="1" x14ac:dyDescent="0.25">
      <c r="A1" s="157" t="s">
        <v>233</v>
      </c>
      <c r="B1" s="157"/>
      <c r="C1" s="157"/>
      <c r="D1" s="157"/>
      <c r="E1" s="157"/>
    </row>
    <row r="2" spans="1:11" ht="13" x14ac:dyDescent="0.25">
      <c r="A2" s="153" t="s">
        <v>234</v>
      </c>
      <c r="B2" s="153"/>
      <c r="C2" s="153"/>
      <c r="D2" s="153"/>
      <c r="E2" s="153"/>
      <c r="G2" s="153" t="s">
        <v>235</v>
      </c>
      <c r="H2" s="153"/>
      <c r="I2" s="153"/>
      <c r="J2" s="153"/>
      <c r="K2" s="153"/>
    </row>
    <row r="3" spans="1:11" ht="13" x14ac:dyDescent="0.25">
      <c r="A3" s="23" t="s">
        <v>236</v>
      </c>
      <c r="B3" s="24" t="s">
        <v>237</v>
      </c>
      <c r="C3" s="25" t="s">
        <v>238</v>
      </c>
      <c r="D3" s="24" t="s">
        <v>239</v>
      </c>
      <c r="E3" s="24" t="s">
        <v>240</v>
      </c>
      <c r="G3" s="23" t="s">
        <v>236</v>
      </c>
      <c r="H3" s="24" t="s">
        <v>241</v>
      </c>
      <c r="I3" s="25" t="s">
        <v>238</v>
      </c>
      <c r="J3" s="24" t="s">
        <v>239</v>
      </c>
      <c r="K3" s="24" t="s">
        <v>240</v>
      </c>
    </row>
    <row r="4" spans="1:11" s="26" customFormat="1" ht="13" x14ac:dyDescent="0.25">
      <c r="A4" s="154" t="s">
        <v>242</v>
      </c>
      <c r="B4" s="155"/>
      <c r="C4" s="155"/>
      <c r="D4" s="155"/>
      <c r="E4" s="156"/>
      <c r="G4" s="154" t="s">
        <v>243</v>
      </c>
      <c r="H4" s="155"/>
      <c r="I4" s="155"/>
      <c r="J4" s="155"/>
      <c r="K4" s="156"/>
    </row>
    <row r="5" spans="1:11" ht="37.5" x14ac:dyDescent="0.25">
      <c r="A5" s="43">
        <v>0</v>
      </c>
      <c r="B5" s="28" t="s">
        <v>244</v>
      </c>
      <c r="C5" s="28" t="s">
        <v>245</v>
      </c>
      <c r="D5" s="27" t="s">
        <v>246</v>
      </c>
      <c r="E5" s="27" t="s">
        <v>247</v>
      </c>
      <c r="G5" s="43">
        <v>1</v>
      </c>
      <c r="H5" s="28" t="s">
        <v>248</v>
      </c>
      <c r="I5" s="28" t="s">
        <v>249</v>
      </c>
      <c r="J5" s="27" t="s">
        <v>246</v>
      </c>
      <c r="K5" s="27" t="s">
        <v>247</v>
      </c>
    </row>
    <row r="6" spans="1:11" ht="27.75" customHeight="1" x14ac:dyDescent="0.25">
      <c r="A6" s="43">
        <v>1</v>
      </c>
      <c r="B6" s="28" t="s">
        <v>250</v>
      </c>
      <c r="C6" s="28" t="s">
        <v>251</v>
      </c>
      <c r="D6" s="27" t="s">
        <v>246</v>
      </c>
      <c r="E6" s="27" t="s">
        <v>247</v>
      </c>
      <c r="G6" s="43">
        <f>G5+1</f>
        <v>2</v>
      </c>
      <c r="H6" s="28" t="s">
        <v>252</v>
      </c>
      <c r="I6" s="28" t="s">
        <v>253</v>
      </c>
      <c r="J6" s="27" t="s">
        <v>246</v>
      </c>
      <c r="K6" s="27" t="s">
        <v>247</v>
      </c>
    </row>
    <row r="7" spans="1:11" ht="27.75" customHeight="1" x14ac:dyDescent="0.25">
      <c r="A7" s="43">
        <f>A6+1</f>
        <v>2</v>
      </c>
      <c r="B7" s="28" t="s">
        <v>254</v>
      </c>
      <c r="C7" s="28" t="s">
        <v>255</v>
      </c>
      <c r="D7" s="27" t="s">
        <v>246</v>
      </c>
      <c r="E7" s="27" t="s">
        <v>247</v>
      </c>
      <c r="G7" s="43">
        <f>G6+1</f>
        <v>3</v>
      </c>
      <c r="H7" s="28" t="s">
        <v>256</v>
      </c>
      <c r="I7" s="28" t="s">
        <v>257</v>
      </c>
      <c r="J7" s="27" t="s">
        <v>246</v>
      </c>
      <c r="K7" s="27" t="s">
        <v>247</v>
      </c>
    </row>
    <row r="8" spans="1:11" ht="62.5" x14ac:dyDescent="0.25">
      <c r="A8" s="41">
        <f t="shared" ref="A8:A15" si="0">A7+1</f>
        <v>3</v>
      </c>
      <c r="B8" s="56" t="s">
        <v>132</v>
      </c>
      <c r="C8" s="56" t="s">
        <v>258</v>
      </c>
      <c r="D8" s="57" t="s">
        <v>246</v>
      </c>
      <c r="E8" s="57" t="s">
        <v>247</v>
      </c>
      <c r="G8" s="41">
        <f>G7+1</f>
        <v>4</v>
      </c>
      <c r="H8" s="42" t="s">
        <v>86</v>
      </c>
      <c r="I8" s="42" t="s">
        <v>259</v>
      </c>
      <c r="J8" s="59" t="s">
        <v>246</v>
      </c>
      <c r="K8" s="59" t="s">
        <v>247</v>
      </c>
    </row>
    <row r="9" spans="1:11" ht="25" x14ac:dyDescent="0.25">
      <c r="A9" s="43">
        <f t="shared" si="0"/>
        <v>4</v>
      </c>
      <c r="B9" s="28" t="s">
        <v>260</v>
      </c>
      <c r="C9" s="28" t="s">
        <v>261</v>
      </c>
      <c r="D9" s="27" t="s">
        <v>246</v>
      </c>
      <c r="E9" s="27" t="s">
        <v>247</v>
      </c>
      <c r="G9" s="41">
        <v>5</v>
      </c>
      <c r="H9" s="42" t="s">
        <v>256</v>
      </c>
      <c r="I9" s="42" t="s">
        <v>262</v>
      </c>
      <c r="J9" s="59" t="s">
        <v>246</v>
      </c>
      <c r="K9" s="62">
        <v>45356</v>
      </c>
    </row>
    <row r="10" spans="1:11" ht="25" x14ac:dyDescent="0.25">
      <c r="A10" s="43">
        <f t="shared" si="0"/>
        <v>5</v>
      </c>
      <c r="B10" s="28" t="s">
        <v>263</v>
      </c>
      <c r="C10" s="28" t="s">
        <v>264</v>
      </c>
      <c r="D10" s="27" t="s">
        <v>246</v>
      </c>
      <c r="E10" s="27" t="s">
        <v>247</v>
      </c>
      <c r="G10" s="41">
        <v>6</v>
      </c>
      <c r="H10" s="42" t="s">
        <v>265</v>
      </c>
      <c r="I10" s="42" t="s">
        <v>266</v>
      </c>
      <c r="J10" s="59" t="s">
        <v>267</v>
      </c>
      <c r="K10" s="62" t="s">
        <v>268</v>
      </c>
    </row>
    <row r="11" spans="1:11" ht="38" x14ac:dyDescent="0.25">
      <c r="A11" s="43">
        <f t="shared" si="0"/>
        <v>6</v>
      </c>
      <c r="B11" s="42" t="s">
        <v>146</v>
      </c>
      <c r="C11" s="42" t="s">
        <v>269</v>
      </c>
      <c r="D11" s="27" t="s">
        <v>246</v>
      </c>
      <c r="E11" s="27" t="s">
        <v>247</v>
      </c>
      <c r="G11" s="29"/>
      <c r="H11" s="55"/>
      <c r="I11" s="55"/>
      <c r="J11" s="39"/>
      <c r="K11" s="39"/>
    </row>
    <row r="12" spans="1:11" x14ac:dyDescent="0.25">
      <c r="A12" s="43">
        <f t="shared" si="0"/>
        <v>7</v>
      </c>
      <c r="B12" s="42" t="s">
        <v>163</v>
      </c>
      <c r="C12" s="42" t="s">
        <v>270</v>
      </c>
      <c r="D12" s="27" t="s">
        <v>246</v>
      </c>
      <c r="E12" s="27" t="s">
        <v>247</v>
      </c>
      <c r="G12" s="29"/>
      <c r="H12" s="55"/>
      <c r="I12" s="55"/>
      <c r="J12" s="39"/>
      <c r="K12" s="39"/>
    </row>
    <row r="13" spans="1:11" ht="25" x14ac:dyDescent="0.25">
      <c r="A13" s="43">
        <f t="shared" si="0"/>
        <v>8</v>
      </c>
      <c r="B13" s="42" t="s">
        <v>271</v>
      </c>
      <c r="C13" s="42" t="s">
        <v>272</v>
      </c>
      <c r="D13" s="27" t="s">
        <v>246</v>
      </c>
      <c r="E13" s="60" t="s">
        <v>247</v>
      </c>
      <c r="G13" s="29"/>
      <c r="H13" s="55"/>
      <c r="I13" s="55"/>
      <c r="J13" s="39"/>
      <c r="K13" s="39"/>
    </row>
    <row r="14" spans="1:11" ht="25" x14ac:dyDescent="0.25">
      <c r="A14" s="43">
        <f t="shared" si="0"/>
        <v>9</v>
      </c>
      <c r="B14" s="42" t="s">
        <v>273</v>
      </c>
      <c r="C14" s="42" t="s">
        <v>274</v>
      </c>
      <c r="D14" s="27" t="s">
        <v>246</v>
      </c>
      <c r="E14" s="60" t="s">
        <v>247</v>
      </c>
      <c r="G14" s="29"/>
      <c r="H14" s="55"/>
      <c r="I14" s="55"/>
      <c r="J14" s="39"/>
      <c r="K14" s="39"/>
    </row>
    <row r="15" spans="1:11" ht="50" x14ac:dyDescent="0.25">
      <c r="A15" s="41">
        <f t="shared" si="0"/>
        <v>10</v>
      </c>
      <c r="B15" s="42" t="s">
        <v>275</v>
      </c>
      <c r="C15" s="42" t="s">
        <v>276</v>
      </c>
      <c r="D15" s="59" t="s">
        <v>246</v>
      </c>
      <c r="E15" s="61" t="s">
        <v>247</v>
      </c>
    </row>
    <row r="16" spans="1:11" ht="25" x14ac:dyDescent="0.25">
      <c r="A16" s="41">
        <v>11</v>
      </c>
      <c r="B16" s="42" t="s">
        <v>277</v>
      </c>
      <c r="C16" s="42" t="s">
        <v>278</v>
      </c>
      <c r="D16" s="59" t="s">
        <v>246</v>
      </c>
      <c r="E16" s="62">
        <v>45356</v>
      </c>
    </row>
    <row r="17" spans="1:5" ht="32.25" customHeight="1" x14ac:dyDescent="0.25">
      <c r="A17" s="41">
        <v>12</v>
      </c>
      <c r="B17" s="42" t="s">
        <v>279</v>
      </c>
      <c r="C17" s="42" t="s">
        <v>280</v>
      </c>
      <c r="D17" s="59" t="s">
        <v>246</v>
      </c>
      <c r="E17" s="62">
        <v>45356</v>
      </c>
    </row>
    <row r="18" spans="1:5" ht="50" x14ac:dyDescent="0.25">
      <c r="A18" s="41">
        <v>13</v>
      </c>
      <c r="B18" s="42" t="s">
        <v>281</v>
      </c>
      <c r="C18" s="42" t="s">
        <v>282</v>
      </c>
      <c r="D18" s="59" t="s">
        <v>246</v>
      </c>
      <c r="E18" s="62">
        <v>45356</v>
      </c>
    </row>
    <row r="19" spans="1:5" ht="75" x14ac:dyDescent="0.25">
      <c r="A19" s="41">
        <v>14</v>
      </c>
      <c r="B19" s="42" t="s">
        <v>283</v>
      </c>
      <c r="C19" s="42" t="s">
        <v>284</v>
      </c>
      <c r="D19" s="59" t="s">
        <v>246</v>
      </c>
      <c r="E19" s="62">
        <v>45356</v>
      </c>
    </row>
    <row r="20" spans="1:5" ht="37.5" x14ac:dyDescent="0.25">
      <c r="A20" s="41">
        <v>15</v>
      </c>
      <c r="B20" s="42" t="s">
        <v>285</v>
      </c>
      <c r="C20" s="42" t="s">
        <v>286</v>
      </c>
      <c r="D20" s="59" t="s">
        <v>246</v>
      </c>
      <c r="E20" s="62">
        <v>45356</v>
      </c>
    </row>
    <row r="21" spans="1:5" ht="75" x14ac:dyDescent="0.25">
      <c r="A21" s="41">
        <v>16</v>
      </c>
      <c r="B21" s="42" t="s">
        <v>287</v>
      </c>
      <c r="C21" s="42" t="s">
        <v>288</v>
      </c>
      <c r="D21" s="59" t="s">
        <v>267</v>
      </c>
      <c r="E21" s="62" t="s">
        <v>268</v>
      </c>
    </row>
    <row r="22" spans="1:5" ht="25" x14ac:dyDescent="0.25">
      <c r="A22" s="41">
        <v>17</v>
      </c>
      <c r="B22" s="42" t="s">
        <v>289</v>
      </c>
      <c r="C22" s="42" t="s">
        <v>290</v>
      </c>
      <c r="D22" s="59" t="s">
        <v>267</v>
      </c>
      <c r="E22" s="62" t="s">
        <v>268</v>
      </c>
    </row>
    <row r="23" spans="1:5" ht="25" x14ac:dyDescent="0.25">
      <c r="A23" s="41">
        <v>18</v>
      </c>
      <c r="B23" s="42" t="s">
        <v>291</v>
      </c>
      <c r="C23" s="42" t="s">
        <v>292</v>
      </c>
      <c r="D23" s="59" t="s">
        <v>267</v>
      </c>
      <c r="E23" s="62" t="s">
        <v>268</v>
      </c>
    </row>
    <row r="24" spans="1:5" ht="25" x14ac:dyDescent="0.25">
      <c r="A24" s="41">
        <v>19</v>
      </c>
      <c r="B24" s="44" t="s">
        <v>293</v>
      </c>
      <c r="C24" s="103" t="s">
        <v>294</v>
      </c>
      <c r="D24" s="40" t="s">
        <v>295</v>
      </c>
      <c r="E24" s="40" t="s">
        <v>296</v>
      </c>
    </row>
    <row r="25" spans="1:5" ht="37.5" x14ac:dyDescent="0.25">
      <c r="A25" s="41">
        <v>20</v>
      </c>
      <c r="B25" s="44" t="s">
        <v>297</v>
      </c>
      <c r="C25" s="42" t="s">
        <v>298</v>
      </c>
      <c r="D25" s="42" t="s">
        <v>299</v>
      </c>
      <c r="E25" s="42" t="s">
        <v>300</v>
      </c>
    </row>
    <row r="26" spans="1:5" ht="37.5" x14ac:dyDescent="0.25">
      <c r="A26" s="41">
        <v>21</v>
      </c>
      <c r="B26" s="44" t="s">
        <v>301</v>
      </c>
      <c r="C26" s="104" t="s">
        <v>302</v>
      </c>
      <c r="D26" s="40" t="s">
        <v>246</v>
      </c>
      <c r="E26" s="59" t="s">
        <v>303</v>
      </c>
    </row>
    <row r="27" spans="1:5" ht="25" x14ac:dyDescent="0.25">
      <c r="A27" s="41">
        <v>22</v>
      </c>
      <c r="B27" s="44" t="s">
        <v>304</v>
      </c>
      <c r="C27" s="44" t="s">
        <v>305</v>
      </c>
      <c r="D27" s="104" t="s">
        <v>267</v>
      </c>
      <c r="E27" s="104" t="s">
        <v>306</v>
      </c>
    </row>
    <row r="28" spans="1:5" ht="37.5" x14ac:dyDescent="0.25">
      <c r="A28" s="41">
        <v>23</v>
      </c>
      <c r="B28" s="44" t="s">
        <v>307</v>
      </c>
      <c r="C28" s="44" t="s">
        <v>308</v>
      </c>
      <c r="D28" s="104" t="s">
        <v>267</v>
      </c>
      <c r="E28" s="104" t="s">
        <v>306</v>
      </c>
    </row>
    <row r="29" spans="1:5" ht="29.25" customHeight="1" x14ac:dyDescent="0.25">
      <c r="A29" s="41">
        <v>24</v>
      </c>
      <c r="B29" s="44" t="s">
        <v>309</v>
      </c>
      <c r="C29" s="44" t="s">
        <v>310</v>
      </c>
      <c r="D29" s="104" t="s">
        <v>267</v>
      </c>
      <c r="E29" s="104" t="s">
        <v>306</v>
      </c>
    </row>
    <row r="30" spans="1:5" ht="28.5" customHeight="1" x14ac:dyDescent="0.25">
      <c r="A30" s="41">
        <v>25</v>
      </c>
      <c r="B30" s="44" t="s">
        <v>311</v>
      </c>
      <c r="C30" s="42" t="s">
        <v>312</v>
      </c>
      <c r="D30" s="104" t="s">
        <v>267</v>
      </c>
      <c r="E30" s="104" t="s">
        <v>306</v>
      </c>
    </row>
    <row r="31" spans="1:5" ht="37.5" x14ac:dyDescent="0.25">
      <c r="A31" s="41">
        <v>26</v>
      </c>
      <c r="B31" s="44" t="s">
        <v>313</v>
      </c>
      <c r="C31" s="42" t="s">
        <v>314</v>
      </c>
      <c r="D31" s="104" t="s">
        <v>267</v>
      </c>
      <c r="E31" s="104" t="s">
        <v>306</v>
      </c>
    </row>
    <row r="32" spans="1:5" ht="29.5" customHeight="1" x14ac:dyDescent="0.25">
      <c r="A32" s="41">
        <v>27</v>
      </c>
      <c r="B32" s="44" t="s">
        <v>315</v>
      </c>
      <c r="C32" s="44" t="s">
        <v>316</v>
      </c>
      <c r="D32" s="59" t="s">
        <v>317</v>
      </c>
      <c r="E32" s="44" t="s">
        <v>318</v>
      </c>
    </row>
    <row r="33" spans="1:5" ht="43" customHeight="1" x14ac:dyDescent="0.25">
      <c r="A33" s="41">
        <v>28</v>
      </c>
      <c r="B33" s="44" t="s">
        <v>319</v>
      </c>
      <c r="C33" s="42" t="s">
        <v>320</v>
      </c>
      <c r="D33" s="59" t="s">
        <v>317</v>
      </c>
      <c r="E33" s="44" t="s">
        <v>318</v>
      </c>
    </row>
    <row r="34" spans="1:5" ht="25" x14ac:dyDescent="0.25">
      <c r="A34" s="41">
        <v>29</v>
      </c>
      <c r="B34" s="44" t="s">
        <v>304</v>
      </c>
      <c r="C34" s="44" t="s">
        <v>385</v>
      </c>
      <c r="D34" s="44" t="s">
        <v>317</v>
      </c>
      <c r="E34" s="115">
        <v>46362</v>
      </c>
    </row>
    <row r="35" spans="1:5" ht="32" customHeight="1" x14ac:dyDescent="0.25">
      <c r="A35" s="41">
        <v>30</v>
      </c>
      <c r="B35" s="44" t="s">
        <v>388</v>
      </c>
      <c r="C35" s="42" t="s">
        <v>389</v>
      </c>
      <c r="D35" s="44" t="s">
        <v>317</v>
      </c>
      <c r="E35" s="115">
        <v>46362</v>
      </c>
    </row>
    <row r="36" spans="1:5" ht="32" customHeight="1" x14ac:dyDescent="0.25">
      <c r="A36" s="41">
        <v>31</v>
      </c>
      <c r="B36" s="44" t="s">
        <v>402</v>
      </c>
      <c r="C36" s="44" t="s">
        <v>395</v>
      </c>
      <c r="D36" s="44" t="s">
        <v>317</v>
      </c>
      <c r="E36" s="115">
        <v>46362</v>
      </c>
    </row>
    <row r="37" spans="1:5" ht="30.5" customHeight="1" x14ac:dyDescent="0.25">
      <c r="A37" s="41">
        <v>32</v>
      </c>
      <c r="B37" s="44" t="s">
        <v>386</v>
      </c>
      <c r="C37" s="44" t="s">
        <v>387</v>
      </c>
      <c r="D37" s="44" t="s">
        <v>317</v>
      </c>
      <c r="E37" s="115">
        <v>46362</v>
      </c>
    </row>
    <row r="38" spans="1:5" ht="33" customHeight="1" x14ac:dyDescent="0.25">
      <c r="A38" s="41">
        <v>33</v>
      </c>
      <c r="B38" s="44" t="s">
        <v>293</v>
      </c>
      <c r="C38" s="42" t="s">
        <v>396</v>
      </c>
      <c r="D38" s="44" t="s">
        <v>317</v>
      </c>
      <c r="E38" s="115">
        <v>46362</v>
      </c>
    </row>
    <row r="39" spans="1:5" ht="41" customHeight="1" x14ac:dyDescent="0.25">
      <c r="A39" s="41">
        <v>34</v>
      </c>
      <c r="B39" s="44" t="s">
        <v>397</v>
      </c>
      <c r="C39" s="42" t="s">
        <v>398</v>
      </c>
      <c r="D39" s="44" t="s">
        <v>317</v>
      </c>
      <c r="E39" s="115">
        <v>46362</v>
      </c>
    </row>
    <row r="40" spans="1:5" ht="47.5" customHeight="1" x14ac:dyDescent="0.25">
      <c r="A40" s="41">
        <v>35</v>
      </c>
      <c r="B40" s="44" t="s">
        <v>394</v>
      </c>
      <c r="C40" s="44" t="s">
        <v>393</v>
      </c>
      <c r="D40" s="44" t="s">
        <v>317</v>
      </c>
      <c r="E40" s="116" t="s">
        <v>400</v>
      </c>
    </row>
    <row r="41" spans="1:5" ht="37.5" x14ac:dyDescent="0.25">
      <c r="A41" s="41">
        <v>36</v>
      </c>
      <c r="B41" s="44" t="s">
        <v>401</v>
      </c>
      <c r="C41" s="44" t="s">
        <v>414</v>
      </c>
      <c r="D41" s="44" t="s">
        <v>317</v>
      </c>
      <c r="E41" s="116" t="s">
        <v>400</v>
      </c>
    </row>
  </sheetData>
  <mergeCells count="5">
    <mergeCell ref="G2:K2"/>
    <mergeCell ref="G4:K4"/>
    <mergeCell ref="A1:E1"/>
    <mergeCell ref="A4:E4"/>
    <mergeCell ref="A2:E2"/>
  </mergeCells>
  <phoneticPr fontId="36" type="noConversion"/>
  <pageMargins left="0.7" right="0.7" top="0.75" bottom="0.75" header="0.3" footer="0.3"/>
  <pageSetup paperSize="9" orientation="portrait" r:id="rId1"/>
  <headerFooter>
    <oddHeader>&amp;L&amp;"Calibri"&amp;10&amp;K000000OFFICIAL&amp;1#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300801</AmpProgrammeId>
    <ContentDescription xmlns="1dfeaaf3-78af-4f3c-9a64-5b70949f85ef">Logic Framework revised and approved on 17 August 2026</ContentDescription>
    <ProjectLanguage xmlns="1dfeaaf3-78af-4f3c-9a64-5b70949f85ef">English</ProjectLanguage>
    <DocumentIdentifier xmlns="1dfeaaf3-78af-4f3c-9a64-5b70949f85ef">S30080112</DocumentIdentifier>
    <Exclusion_x0020_Applied xmlns="1dfeaaf3-78af-4f3c-9a64-5b70949f85ef">false</Exclusion_x0020_Applied>
    <PublishingState xmlns="1dfeaaf3-78af-4f3c-9a64-5b70949f85ef">Pending IATI Publishing</PublishingState>
  </documentManagement>
</p:properti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E14AB7436C708347B4B6293710C7A156" ma:contentTypeVersion="5" ma:contentTypeDescription="Logical framework (Logframe) Content Type for Transparency" ma:contentTypeScope="" ma:versionID="666a91376bb00484e6192e78e7c3cf7f">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4A42A8-C11F-47EE-B492-499731A1EF9E}">
  <ds:schemaRefs>
    <ds:schemaRef ds:uri="http://schemas.microsoft.com/office/2006/metadata/properties"/>
    <ds:schemaRef ds:uri="http://schemas.microsoft.com/office/infopath/2007/PartnerControls"/>
    <ds:schemaRef ds:uri="1dfeaaf3-78af-4f3c-9a64-5b70949f85ef"/>
  </ds:schemaRefs>
</ds:datastoreItem>
</file>

<file path=customXml/itemProps2.xml><?xml version="1.0" encoding="utf-8"?>
<ds:datastoreItem xmlns:ds="http://schemas.openxmlformats.org/officeDocument/2006/customXml" ds:itemID="{D511396C-6E40-4185-8F23-8BA67A00ABBB}"/>
</file>

<file path=customXml/itemProps3.xml><?xml version="1.0" encoding="utf-8"?>
<ds:datastoreItem xmlns:ds="http://schemas.openxmlformats.org/officeDocument/2006/customXml" ds:itemID="{BB1165B9-B516-4829-97DC-1AB9CEC4F436}">
  <ds:schemaRefs>
    <ds:schemaRef ds:uri="http://schemas.microsoft.com/sharepoint/v3/contenttype/forms"/>
  </ds:schemaRefs>
</ds:datastoreItem>
</file>

<file path=docMetadata/LabelInfo.xml><?xml version="1.0" encoding="utf-8"?>
<clbl:labelList xmlns:clbl="http://schemas.microsoft.com/office/2020/mipLabelMetadata">
  <clbl:label id="{e15c0bf4-4fcf-490e-a436-5b2e5bba7512}"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Updated TOC</vt:lpstr>
      <vt:lpstr>Guidance Notes</vt:lpstr>
      <vt:lpstr>Logical Framework</vt:lpstr>
      <vt:lpstr>Change Frame</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Logical Framework </dc:title>
  <dc:subject/>
  <dc:creator>DFID</dc:creator>
  <cp:keywords/>
  <dc:description/>
  <cp:lastModifiedBy>Gill, Kaif</cp:lastModifiedBy>
  <cp:revision/>
  <dcterms:created xsi:type="dcterms:W3CDTF">2010-10-26T15:58:14Z</dcterms:created>
  <dcterms:modified xsi:type="dcterms:W3CDTF">2026-08-17T10:45:54Z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MediaServiceImageTags">
    <vt:lpwstr/>
  </property>
  <property fmtid="{D5CDD505-2E9C-101B-9397-08002B2CF9AE}" pid="4" name="ContentTypeId">
    <vt:lpwstr>0x010100A9E804AD2130B047BEB1B1355903FA590300E14AB7436C708347B4B6293710C7A156</vt:lpwstr>
  </property>
  <property fmtid="{D5CDD505-2E9C-101B-9397-08002B2CF9AE}" pid="5" name="MSIP_Label_e15c0bf4-4fcf-490e-a436-5b2e5bba7512_Enabled">
    <vt:lpwstr>true</vt:lpwstr>
  </property>
  <property fmtid="{D5CDD505-2E9C-101B-9397-08002B2CF9AE}" pid="6" name="MSIP_Label_e15c0bf4-4fcf-490e-a436-5b2e5bba7512_SetDate">
    <vt:lpwstr>2023-06-12T08:26:42Z</vt:lpwstr>
  </property>
  <property fmtid="{D5CDD505-2E9C-101B-9397-08002B2CF9AE}" pid="7" name="MSIP_Label_e15c0bf4-4fcf-490e-a436-5b2e5bba7512_Method">
    <vt:lpwstr>Privileged</vt:lpwstr>
  </property>
  <property fmtid="{D5CDD505-2E9C-101B-9397-08002B2CF9AE}" pid="8" name="MSIP_Label_e15c0bf4-4fcf-490e-a436-5b2e5bba7512_Name">
    <vt:lpwstr>NOT PROTECTIVELY MARKED</vt:lpwstr>
  </property>
  <property fmtid="{D5CDD505-2E9C-101B-9397-08002B2CF9AE}" pid="9" name="MSIP_Label_e15c0bf4-4fcf-490e-a436-5b2e5bba7512_SiteId">
    <vt:lpwstr>d3a2d0d3-7cc8-4f52-bbf9-85bd43d94279</vt:lpwstr>
  </property>
  <property fmtid="{D5CDD505-2E9C-101B-9397-08002B2CF9AE}" pid="10" name="MSIP_Label_e15c0bf4-4fcf-490e-a436-5b2e5bba7512_ActionId">
    <vt:lpwstr>a55ca0ff-731a-4bd6-8872-b4a990fe698b</vt:lpwstr>
  </property>
  <property fmtid="{D5CDD505-2E9C-101B-9397-08002B2CF9AE}" pid="11" name="MSIP_Label_e15c0bf4-4fcf-490e-a436-5b2e5bba7512_ContentBits">
    <vt:lpwstr>0</vt:lpwstr>
  </property>
  <property fmtid="{D5CDD505-2E9C-101B-9397-08002B2CF9AE}" pid="12" name="DocumentIdentifier">
    <vt:lpwstr>S30080112</vt:lpwstr>
  </property>
</Properties>
</file>