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30"/>
  <workbookPr filterPrivacy="1" codeName="ThisWorkbook" defaultThemeVersion="124226"/>
  <xr:revisionPtr revIDLastSave="0" documentId="8_{8D32E8E1-74B0-4440-BABD-44BBE34AEF53}" xr6:coauthVersionLast="47" xr6:coauthVersionMax="47" xr10:uidLastSave="{00000000-0000-0000-0000-000000000000}"/>
  <bookViews>
    <workbookView xWindow="28680" yWindow="-120" windowWidth="29040" windowHeight="15720" xr2:uid="{00000000-000D-0000-FFFF-FFFF00000000}"/>
  </bookViews>
  <sheets>
    <sheet name="REDAA Logframe April 2025" sheetId="6" r:id="rId1"/>
    <sheet name="REDAA Logframe" sheetId="1" state="hidden" r:id="rId2"/>
    <sheet name="Notes on Impact indicators" sheetId="5" r:id="rId3"/>
    <sheet name="Changes made" sheetId="3" r:id="rId4"/>
    <sheet name="Glossary" sheetId="7" r:id="rId5"/>
    <sheet name="Guidance note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6" l="1"/>
  <c r="D105" i="6" s="1"/>
  <c r="G105" i="6" s="1"/>
  <c r="B84" i="6"/>
  <c r="D84" i="6" s="1"/>
  <c r="G84" i="6" s="1"/>
  <c r="J84" i="6" s="1"/>
  <c r="B63" i="6"/>
  <c r="D63" i="6" s="1"/>
  <c r="G63" i="6" s="1"/>
  <c r="J63" i="6" s="1"/>
  <c r="F101" i="6"/>
  <c r="F96" i="6"/>
  <c r="F80" i="6"/>
  <c r="F75" i="6"/>
  <c r="F70" i="6"/>
  <c r="F59" i="6"/>
  <c r="F54" i="6"/>
  <c r="F49" i="6"/>
  <c r="D42" i="6"/>
  <c r="G42" i="6" s="1"/>
  <c r="J42" i="6" s="1"/>
  <c r="D106" i="1"/>
  <c r="G106" i="1" s="1"/>
  <c r="J106" i="1" s="1"/>
  <c r="D85" i="1"/>
  <c r="G85" i="1" s="1"/>
  <c r="J85" i="1" s="1"/>
  <c r="D64" i="1"/>
  <c r="G64" i="1" s="1"/>
  <c r="J64" i="1" s="1"/>
  <c r="D43" i="1"/>
  <c r="G43" i="1" s="1"/>
  <c r="J43" i="1" s="1"/>
  <c r="B26" i="1"/>
  <c r="B26" i="6" l="1"/>
  <c r="D26" i="6" s="1"/>
  <c r="G26" i="6" s="1"/>
  <c r="J26" i="6" s="1"/>
  <c r="J105" i="6"/>
  <c r="D26" i="1"/>
  <c r="G26" i="1" s="1"/>
  <c r="J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tc={57F24FB5-00C6-4398-A7D5-7D1C403689BD}</author>
    <author>tc={950BC703-DC84-4149-9465-9341BC0F8BF6}</author>
    <author>tc={88072120-D011-41AA-AF90-A5FF0FB0E15B}</author>
    <author>tc={0EA68841-AA95-4630-800E-C76AC5E41F59}</author>
    <author>tc={56B2FC41-A306-4760-BA84-E91CF37B3366}</author>
    <author>tc={0EA15F02-4757-41E5-905C-2137AD8B4CF2}</author>
    <author>tc={FE6303E9-14CB-47B2-9B31-59E657B2EB49}</author>
    <author>tc={5D0F447B-F11D-456C-9842-DF7F7E516B4A}</author>
  </authors>
  <commentList>
    <comment ref="B3" authorId="0" shapeId="0" xr:uid="{57F24FB5-00C6-4398-A7D5-7D1C403689BD}">
      <text>
        <t xml:space="preserve">[Threaded comment]
Your version of Excel allows you to read this threaded comment; however, any edits to it will get removed if the file is opened in a newer version of Excel. Learn more: https://go.microsoft.com/fwlink/?linkid=870924
Comment:
    See 'Notes on Impact indicators' sheet </t>
      </text>
    </comment>
    <comment ref="B8" authorId="1" shapeId="0" xr:uid="{950BC703-DC84-4149-9465-9341BC0F8BF6}">
      <text>
        <t xml:space="preserve">[Threaded comment]
Your version of Excel allows you to read this threaded comment; however, any edits to it will get removed if the file is opened in a newer version of Excel. Learn more: https://go.microsoft.com/fwlink/?linkid=870924
Comment:
    See 'Notes on Impact indicators' sheet </t>
      </text>
    </comment>
    <comment ref="B16" authorId="2" shapeId="0" xr:uid="{88072120-D011-41AA-AF90-A5FF0FB0E15B}">
      <text>
        <t xml:space="preserve">[Threaded comment]
Your version of Excel allows you to read this threaded comment; however, any edits to it will get removed if the file is opened in a newer version of Excel. Learn more: https://go.microsoft.com/fwlink/?linkid=870924
Comment:
    To develop realistic milestone forecasts for this Outcome Indicator we have used data for similar programmes reporting outcomes </t>
      </text>
    </comment>
    <comment ref="B47" authorId="3" shapeId="0" xr:uid="{0EA68841-AA95-4630-800E-C76AC5E41F59}">
      <text>
        <t>[Threaded comment]
Your version of Excel allows you to read this threaded comment; however, any edits to it will get removed if the file is opened in a newer version of Excel. Learn more: https://go.microsoft.com/fwlink/?linkid=870924
Comment:
    Comment from FCDO: Do / should output indicators 1.1 and 1.2 have any disaggregation or targets for peer reviewed papers? Does the project have a pipeline of generating peer reviewed outputs? (e.g. these indicators could include ‘# of knowledge products that have been peer reviewed) AND/OR should there be indicators related to authorship of the knowledge/comms/evidence products e.g. 5 by early career researchers, % by women to incentivise equity and capability throughout the research process?</t>
      </text>
    </comment>
    <comment ref="B58" authorId="4" shapeId="0" xr:uid="{56B2FC41-A306-4760-BA84-E91CF37B3366}">
      <text>
        <t xml:space="preserve">[Threaded comment]
Your version of Excel allows you to read this threaded comment; however, any edits to it will get removed if the file is opened in a newer version of Excel. Learn more: https://go.microsoft.com/fwlink/?linkid=870924
Comment:
    The number of organisations and groups reporting actions will be monitored through questions about the networks through which they have spread knowledge, which will be cross referenced to the information gathered through outcome harvesting and the annual stakeholders' survey </t>
      </text>
    </comment>
    <comment ref="B69" authorId="5" shapeId="0" xr:uid="{0EA15F02-4757-41E5-905C-2137AD8B4CF2}">
      <text>
        <t>[Threaded comment]
Your version of Excel allows you to read this threaded comment; however, any edits to it will get removed if the file is opened in a newer version of Excel. Learn more: https://go.microsoft.com/fwlink/?linkid=870924
Comment:
    By attribution we understand that REDAA has significantly contributed to the identification of appropriate tools and applications in combination with other inputs and grants received by key institutions</t>
      </text>
    </comment>
    <comment ref="B74" authorId="6" shapeId="0" xr:uid="{FE6303E9-14CB-47B2-9B31-59E657B2EB49}">
      <text>
        <t xml:space="preserve">[Threaded comment]
Your version of Excel allows you to read this threaded comment; however, any edits to it will get removed if the file is opened in a newer version of Excel. Learn more: https://go.microsoft.com/fwlink/?linkid=870924
Comment:
    This indicator will be monitored through responses to specific questions asked of grantees in their reporting, about the number and qualities of tools piloted and field tests conducted. Grantees will be asked to provide evidence to substantiate their responses. </t>
      </text>
    </comment>
    <comment ref="B79" authorId="7" shapeId="0" xr:uid="{5D0F447B-F11D-456C-9842-DF7F7E516B4A}">
      <text>
        <t xml:space="preserve">[Threaded comment]
Your version of Excel allows you to read this threaded comment; however, any edits to it will get removed if the file is opened in a newer version of Excel. Learn more: https://go.microsoft.com/fwlink/?linkid=870924
Comment:
    This indicator will be monitored through specific questions to grantees in their reporting about: a) the organisations they have targeted to share their tools and knowledge; b) the evidence of those organisations applying the innovative technical approaches.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tc={794E10F7-7AE2-4CEB-BA81-248DCCE7B4EB}</author>
    <author>tc={0F34E555-4CE9-4029-B3B2-C8029F3835FA}</author>
    <author>tc={458E0AA7-B900-411D-B967-8DC196766596}</author>
    <author>tc={DDA4F31A-6D9B-492A-A1EE-F87F01715784}</author>
    <author>tc={5EDA3D94-F681-4879-9141-018B79412FBE}</author>
    <author>tc={E63FD122-39F8-44A7-82D1-2D80568882EE}</author>
    <author>tc={6BD85537-7C2E-4A2B-BB47-05B79EDD3492}</author>
    <author>tc={0AA2AA1F-3BB7-4188-92F7-7D124ECCCB4D}</author>
    <author>tc={73D07B49-E4FF-408B-87B2-4EAE6AF83759}</author>
    <author>tc={C9542E47-29CC-40B5-84D0-F6FF01BDFD26}</author>
  </authors>
  <commentList>
    <comment ref="B3" authorId="0" shapeId="0" xr:uid="{794E10F7-7AE2-4CEB-BA81-248DCCE7B4EB}">
      <text>
        <t xml:space="preserve">[Threaded comment]
Your version of Excel allows you to read this threaded comment; however, any edits to it will get removed if the file is opened in a newer version of Excel. Learn more: https://go.microsoft.com/fwlink/?linkid=870924
Comment:
    See 'Notes on Impact indicator 1' sheet </t>
      </text>
    </comment>
    <comment ref="B8" authorId="1" shapeId="0" xr:uid="{0F34E555-4CE9-4029-B3B2-C8029F3835FA}">
      <text>
        <t xml:space="preserve">[Threaded comment]
Your version of Excel allows you to read this threaded comment; however, any edits to it will get removed if the file is opened in a newer version of Excel. Learn more: https://go.microsoft.com/fwlink/?linkid=870924
Comment:
    See 'Notes on Impact indicator 2' sheet </t>
      </text>
    </comment>
    <comment ref="B16" authorId="2" shapeId="0" xr:uid="{458E0AA7-B900-411D-B967-8DC196766596}">
      <text>
        <t>[Threaded comment]
Your version of Excel allows you to read this threaded comment; however, any edits to it will get removed if the file is opened in a newer version of Excel. Learn more: https://go.microsoft.com/fwlink/?linkid=870924
Comment:
    To develop realistic milestone forecasts for this Outcome Indicator we have used data for similar programmes reporting outcomes that are significant but don’t necessarily qualify as transformational and calibrated them against the forecasted spend of REDAA. We assume a ratio of 1 to 3 of transformational changes relative to 'significant' outcomes</t>
      </text>
    </comment>
    <comment ref="G38" authorId="3" shapeId="0" xr:uid="{DDA4F31A-6D9B-492A-A1EE-F87F01715784}">
      <text>
        <t>[Threaded comment]
Your version of Excel allows you to read this threaded comment; however, any edits to it will get removed if the file is opened in a newer version of Excel. Learn more: https://go.microsoft.com/fwlink/?linkid=870924
Comment:
    a) 10 scoping studies completed; b) REDAA strategy developed consulted on and finalised; c) research-to-action call framework completed; d) 3 demonstrator projects completed; Nature Facility set-up completed; 2 demonstrator projects to be completed in FY23/24</t>
      </text>
    </comment>
    <comment ref="B59" authorId="4" shapeId="0" xr:uid="{5EDA3D94-F681-4879-9141-018B79412FBE}">
      <text>
        <t xml:space="preserve">[Threaded comment]
Your version of Excel allows you to read this threaded comment; however, any edits to it will get removed if the file is opened in a newer version of Excel. Learn more: https://go.microsoft.com/fwlink/?linkid=870924
Comment:
    The number of organisations and groups reporting actions will be monitored through questions about the networks through which they have spread knowledge, which will be cross referenced to the information gathered through outcome harvesting and the annual stakeholders' survey </t>
      </text>
    </comment>
    <comment ref="B70" authorId="5" shapeId="0" xr:uid="{E63FD122-39F8-44A7-82D1-2D80568882EE}">
      <text>
        <t>[Threaded comment]
Your version of Excel allows you to read this threaded comment; however, any edits to it will get removed if the file is opened in a newer version of Excel. Learn more: https://go.microsoft.com/fwlink/?linkid=870924
Comment:
    By attribution we understand that REDAA has significantly contributed to the identification of appropriate tools and applications in combination with other inputs and grants received by key institutions</t>
      </text>
    </comment>
    <comment ref="B75" authorId="6" shapeId="0" xr:uid="{6BD85537-7C2E-4A2B-BB47-05B79EDD3492}">
      <text>
        <t xml:space="preserve">[Threaded comment]
Your version of Excel allows you to read this threaded comment; however, any edits to it will get removed if the file is opened in a newer version of Excel. Learn more: https://go.microsoft.com/fwlink/?linkid=870924
Comment:
    This indicator will be monitored through responses to specific questions asked of grantees in their reporting, about the number and qualities of tools piloted and field tests conducted. Grantees will be asked to provide evidence to substantiate their responses. </t>
      </text>
    </comment>
    <comment ref="B80" authorId="7" shapeId="0" xr:uid="{0AA2AA1F-3BB7-4188-92F7-7D124ECCCB4D}">
      <text>
        <t xml:space="preserve">[Threaded comment]
Your version of Excel allows you to read this threaded comment; however, any edits to it will get removed if the file is opened in a newer version of Excel. Learn more: https://go.microsoft.com/fwlink/?linkid=870924
Comment:
    This indicator will be monitored through specific questions to grantees in their reporting about: a) the organisations they have targeted to share their tools and knowledge; b) the evidence of those organisations applying the innovative technical approaches. </t>
      </text>
    </comment>
    <comment ref="B96" authorId="8" shapeId="0" xr:uid="{73D07B49-E4FF-408B-87B2-4EAE6AF83759}">
      <text>
        <t xml:space="preserve">[Threaded comment]
Your version of Excel allows you to read this threaded comment; however, any edits to it will get removed if the file is opened in a newer version of Excel. Learn more: https://go.microsoft.com/fwlink/?linkid=870924
Comment:
    This indicator will be tracked by gathering outcomes substantiating changes related to this indicator through the outcome harvesting methodology </t>
      </text>
    </comment>
    <comment ref="B101" authorId="9" shapeId="0" xr:uid="{C9542E47-29CC-40B5-84D0-F6FF01BDFD26}">
      <text>
        <t>[Threaded comment]
Your version of Excel allows you to read this threaded comment; however, any edits to it will get removed if the file is opened in a newer version of Excel. Learn more: https://go.microsoft.com/fwlink/?linkid=870924
Comment:
    We propose to track the instances of change demonstrating that landscapes are benefiting from the evidence from, and actions by, REDAA-supported initiatives.</t>
      </text>
    </comment>
  </commentList>
</comments>
</file>

<file path=xl/sharedStrings.xml><?xml version="1.0" encoding="utf-8"?>
<sst xmlns="http://schemas.openxmlformats.org/spreadsheetml/2006/main" count="959" uniqueCount="440">
  <si>
    <t>Last Updated: 2 May 2025 by REDAA Scientifc and Management Unit (SMU)</t>
  </si>
  <si>
    <t>PROJECT TITLE</t>
  </si>
  <si>
    <t>Reversing Environmental Degradation in Africa and Asia (REDAA)</t>
  </si>
  <si>
    <t>IMPACT</t>
  </si>
  <si>
    <t>Impact Indicator 1</t>
  </si>
  <si>
    <t>Baseline (Nov 2022)</t>
  </si>
  <si>
    <t>Milest. 1 (Nov 24-Oct 25)</t>
  </si>
  <si>
    <t>Milest. 2 (Nov 25-Oct 26)</t>
  </si>
  <si>
    <t>Milest. 3 (Nov 26-Oct 27)</t>
  </si>
  <si>
    <t>Milest. 4 (Nov 27-Oct 28)</t>
  </si>
  <si>
    <t>Target (29/30)</t>
  </si>
  <si>
    <t>Assumptions</t>
  </si>
  <si>
    <t>Improved understanding and decisions about natural landscapes in Africa and Asia enabling people and nature to thrive together in a changing climate</t>
  </si>
  <si>
    <t>Area (in hectares) of ecosystems under directly implemented sustainable management practices as a result of REDAA supported interventions (contributing to ICF KPI 17)</t>
  </si>
  <si>
    <t>Planned</t>
  </si>
  <si>
    <t>Achieved</t>
  </si>
  <si>
    <t>Source</t>
  </si>
  <si>
    <t>Grantee reports (including annual reports, and quarterly reports and quarterly results using the results reporting tool due end of Apr, Jul, Oct, and Jan of each year). Scientific and Managament Unit (SMU) reports (including annual reviews, quarterly reports and reports of project support visits). Commissioned studies and REDAA programme-wide reviews/evaluations.</t>
  </si>
  <si>
    <t>Impact Indicator 2</t>
  </si>
  <si>
    <t>Milest. 3 (Oct 26-Nov 27)</t>
  </si>
  <si>
    <t>Extent (as a score from 1-5) to which REDAA supported interventions are likely to lead to transformational change (contributing to ICF KPI 15)</t>
  </si>
  <si>
    <t xml:space="preserve">2 - Early stage implementation, partial evidence across six core criteria but not enough for broader change. </t>
  </si>
  <si>
    <t>3 - Mid implementation. Evidence base is growing but remains inconclusive across most criteria</t>
  </si>
  <si>
    <t>4 - Stronger evidence across six core criteria suggests change is likely.</t>
  </si>
  <si>
    <t>4 - Continued progress and deeper institutional shifts but may not fully satisfy all six core criteria</t>
  </si>
  <si>
    <t>5 - Substantial evidence of transformation. Consistent evidence across multiple domains demonstrating sustained transformational change.</t>
  </si>
  <si>
    <t xml:space="preserve"> </t>
  </si>
  <si>
    <t>Grantee reports (including annual reports, and quarterly reports and quarterly results using the results reporting tool due end of Apr, Jul, Oct, and Jan of each year). SMU reports (including annual reviews, quarterly reports and reports of project support visits). Commissioned studies and REDAA programme-wide reviews/evaluations.</t>
  </si>
  <si>
    <t>OUTCOME</t>
  </si>
  <si>
    <t>Outcome Indicator 1</t>
  </si>
  <si>
    <t>Milest. 1 (Nov 22-Oct 23)</t>
  </si>
  <si>
    <t>Milest. 2 (Nov 23-Oct 24)</t>
  </si>
  <si>
    <t>Milest. 3 (Nov 24-Oct 25)</t>
  </si>
  <si>
    <t>Milest. 4 (Nov 25-Oct 26)</t>
  </si>
  <si>
    <t>Milest. 5 (Nov 26-Oct 27)</t>
  </si>
  <si>
    <t>Milest. 6 (Nov 27-Oct 28)</t>
  </si>
  <si>
    <t>Target (Mar 2029)</t>
  </si>
  <si>
    <t xml:space="preserve">Improved governance systems which are informed by evidence and actionable information, adopt innovative and appropriate technical approaches and tools, and foster effective capacity and institutional arrangements for environmental management, and improved livelihoods </t>
  </si>
  <si>
    <t>Number of instances of change in national and subnational development and environmental policies, plans, practice or investments demonstrating influence by, or utilising, REDAA-supported evidence, actionable information, tools and approaches</t>
  </si>
  <si>
    <t xml:space="preserve"> •	 Governments, institutions and groups retain policy priorities for ecosystem management and tackling differential impacts of degradation, and allocate financial and human resources accordingly  •	 Policy, practice and private sector stakeholders take REDAA outputs to scale and sustain positive change  •	 There is sufficient ambition to make and strengthen plans for improved ecosystem management and reduction of the impacts of land degradation</t>
  </si>
  <si>
    <t>Qualitative and quantitative evidence gathered by grantees and provided in grantee reports (including annual reports with results of outcome harvesting, and quarterly reports and quarterly results using the results reporting tool due end of Apr, Jul, Oct, and Jan of each year) and including grant evaluations managed by grantees. SMU reports (including annual reviews, quarterly reports and reports of project support visits). Commissioned studies and REDAA programme-wide reviews/evaluations.</t>
  </si>
  <si>
    <t>Outcome Indicator 2</t>
  </si>
  <si>
    <t>Milest. 3 (Nov 24- Oct 25)</t>
  </si>
  <si>
    <t>Milest. 4 (Nov 25- Oct 26)</t>
  </si>
  <si>
    <t>Milest. 5 (Nov 26- Oct 27)</t>
  </si>
  <si>
    <t>Milest. 6 (Nov 27- Oct 28)</t>
  </si>
  <si>
    <t>Number of landscapes affected by national and subnational development and environmental policies, plans, practice or investments  informed by or utilising REDAA evidence, tools and technical approaches, and improved capacity and institutional arrangements</t>
  </si>
  <si>
    <t>INPUTS (£)</t>
  </si>
  <si>
    <t>FCDO (£)</t>
  </si>
  <si>
    <t>Govt (£)</t>
  </si>
  <si>
    <t>Other (£)</t>
  </si>
  <si>
    <t>Total (£)</t>
  </si>
  <si>
    <t>FCDO SHARE (%)</t>
  </si>
  <si>
    <t>INPUTS (HR)</t>
  </si>
  <si>
    <t>FCDO (FTEs)</t>
  </si>
  <si>
    <t>OUTPUT - SET UP PERIOD (SUP)</t>
  </si>
  <si>
    <t>Output Indicator SUP.1</t>
  </si>
  <si>
    <t>Baseline (FY2020-21)</t>
  </si>
  <si>
    <t>Milestone 1 (FY2021-22)</t>
  </si>
  <si>
    <t>Milestone 2 (FY2022-23)</t>
  </si>
  <si>
    <t>Target (FY2023-24)</t>
  </si>
  <si>
    <t xml:space="preserve">REDAA programme launched and operationalised </t>
  </si>
  <si>
    <t>Development of programme governance and management systems including set-up of governance structure, proposal call and grant facility management, administrative and financial management, fiduciary risk, monitoring and audit.</t>
  </si>
  <si>
    <t>A) Development of delivery workplan; b) due diligence checks completed</t>
  </si>
  <si>
    <t>All programme governance and management systems set-up and operational</t>
  </si>
  <si>
    <t>All programmegovernance and management systems reviewed annually (or as frequently as required) to ensure that they remain relevant to programme operational needs</t>
  </si>
  <si>
    <t xml:space="preserve"> •	 Stakeholders engage in the REDAA strategy development process sufficiently to ensure that local priorities for actions that generate and use evidence are credibly identified, accurate and supportable
 •	 Sufficient resourcing is made available to launch the programme 
</t>
  </si>
  <si>
    <t>A) Developed delivery workplan; b) due diligence checks have been completed</t>
  </si>
  <si>
    <t>All programme governance and management systems are set-up and operational</t>
  </si>
  <si>
    <t xml:space="preserve">REDAA progress reports </t>
  </si>
  <si>
    <t xml:space="preserve">IMPACT WEIGHTING (%) </t>
  </si>
  <si>
    <t>Output Indicator SUP.2</t>
  </si>
  <si>
    <t xml:space="preserve">Design and installation of programme strategy including scoping studies, demonstrator projects, strategy development, consultation, research-to-action priority identification, communications, community of practice development, GESI strategy and MEL. </t>
  </si>
  <si>
    <t xml:space="preserve">a) Terms of reference developed for scoping studies and studies underway; b) scoping underway for nature mainstreaming facility and demonstrator projects; c) demonstrator project criteria completed and projects identified </t>
  </si>
  <si>
    <t>a) Scoping studies completed; b) REDAA strategy developed consulted on and finalised; c) research-to-action call framework completed; d) demonstrator projects underway</t>
  </si>
  <si>
    <t>Strategy reviewed annually to ensure that it remains fit for purpose</t>
  </si>
  <si>
    <t xml:space="preserve">a) 12 scoping studies completed; b) REDAA strategy developed consulted on and finalised; Nature Facility strategy consulted on and completed; c) research-to-action call framework completed (Grant Call 1 in process for completion by February 2024); d) 3 demonstrator projects completed in FY22/23, 2 completed in FY23/24 </t>
  </si>
  <si>
    <t>OUTPUT 1</t>
  </si>
  <si>
    <t>Output Indicator  1.1</t>
  </si>
  <si>
    <t>Evidence on key ecosystems, their status from degradation to restoration, and their links to livelihoods, plus actionable information to improve their restoration and management</t>
  </si>
  <si>
    <t xml:space="preserve">Number of knowledge and communications products with new evidence on the status, challenges and opportunities associated with key ecosystems produced and disseminated by REDAA programme (and identifying number of those products that: have been peer reviewed; include women authors; and include early career researchers)  </t>
  </si>
  <si>
    <t>6 scoping studies developed during the set up period</t>
  </si>
  <si>
    <t>16-25</t>
  </si>
  <si>
    <t>45
Peer reviewed: 1
Incl. women authors: 33
Incl. early career researcher (ECR) authors: 5</t>
  </si>
  <si>
    <t>75
Peer reviewed: 10
Incl. women authors: 56
Incl. ECR authors: 8</t>
  </si>
  <si>
    <t>100
Peer reviewed: 20
Incl. women authors: 75
Incl. ECR authors: 10</t>
  </si>
  <si>
    <t>130
Peer reviewed: 30
Incl. women authors: 100
Incl. ECR authors: 15</t>
  </si>
  <si>
    <t>143
Peer reviewed: 35
Incl. women authors: 120
Incl. early career researcher (ECR) authors: 17</t>
  </si>
  <si>
    <t xml:space="preserve"> •	 Local priorities for actions that generate and use evidence are credibly identified and accurate
 •	 Stakeholders engage with and endorse REDAA’s approach and 'open doors’
</t>
  </si>
  <si>
    <t>Grantee reports (including annual reports, and quarterly reports and quarterly results using the results reporting tool due end of Apr, Jul, Oct, and Jan of each year). SMU reports (including annual reviews, quarterly reports and reports of project support visits). REDAA programme-wide reviews/evaluations.</t>
  </si>
  <si>
    <t>Output Indicator  1.2</t>
  </si>
  <si>
    <t>Number of knowledge and communications products with actionable information for restoration and management of key ecosystems produced and disseminated by REDAA programme</t>
  </si>
  <si>
    <t>9-11</t>
  </si>
  <si>
    <t>28</t>
  </si>
  <si>
    <t xml:space="preserve">33
</t>
  </si>
  <si>
    <t>40</t>
  </si>
  <si>
    <t>50</t>
  </si>
  <si>
    <t>54</t>
  </si>
  <si>
    <t>IMPACT WEIGHTING (%)</t>
  </si>
  <si>
    <t>Output Indicator  1.3</t>
  </si>
  <si>
    <t xml:space="preserve">Number of organisations and groups spreading or using the evidence and actionable information with attribution to REDAA-supported initiatives  </t>
  </si>
  <si>
    <t>3-10</t>
  </si>
  <si>
    <t>30</t>
  </si>
  <si>
    <t>75</t>
  </si>
  <si>
    <t>110</t>
  </si>
  <si>
    <t>125</t>
  </si>
  <si>
    <t>OUTPUT 2</t>
  </si>
  <si>
    <t>Output Indicator  2.1</t>
  </si>
  <si>
    <t>Innovative and appropriate technical approaches and tools for environment management, conservation and restoration that are nature-positive, benefit local livelihoods, and tackle climate change</t>
  </si>
  <si>
    <t>Number of innovative and appropriate technical approaches and tools and applications under research and development identified with attribution to REDAA-supported initiatives</t>
  </si>
  <si>
    <t>2-4</t>
  </si>
  <si>
    <t>9</t>
  </si>
  <si>
    <t>14</t>
  </si>
  <si>
    <t>25</t>
  </si>
  <si>
    <t>37</t>
  </si>
  <si>
    <t>42</t>
  </si>
  <si>
    <t xml:space="preserve"> •	 Operating environments are sufficiently supportive of REDAA projects 
 •	 There is a sufficient ‘ecosystem’ of researchers and stakeholders, and engagement amongst them,  to deliver effective projects 	 </t>
  </si>
  <si>
    <t>Output Indicator 2.2</t>
  </si>
  <si>
    <t xml:space="preserve">Number of pilots and/or field tests of technical approaches and tools and applications developed by REDAA-supported initiatives   </t>
  </si>
  <si>
    <t>10</t>
  </si>
  <si>
    <t>15</t>
  </si>
  <si>
    <t>20</t>
  </si>
  <si>
    <t>27</t>
  </si>
  <si>
    <t>Output Indicator  2.3</t>
  </si>
  <si>
    <t>Number of organisations and groups applying innovative technical approaches, and adopting appropriate tools and applications with attribution to REDAA-supported initiatives</t>
  </si>
  <si>
    <t>4-5</t>
  </si>
  <si>
    <t>21</t>
  </si>
  <si>
    <t>35</t>
  </si>
  <si>
    <t>47</t>
  </si>
  <si>
    <t>52</t>
  </si>
  <si>
    <t>OUTPUT 3</t>
  </si>
  <si>
    <t>Output Indicator  3.1</t>
  </si>
  <si>
    <t>Capacity and institutional arrangements, including finance and support mechanisms, support gender-equal and socially inclusive, long-term decisions and action that are nature-positive, benefit local livelihoods, and tackle climate change</t>
  </si>
  <si>
    <t>Number of people in organisations and groups affecting ecosystems benefiting from initiatives to improve their capability, including capability for achieving gender equality and social inclusion (GESI) in these organisations and groups, with attribution to REDAA-supported initiatives</t>
  </si>
  <si>
    <t xml:space="preserve">190, at least 130 of whom have benefitted from initiatives to improve their capability for achieving GESI </t>
  </si>
  <si>
    <t xml:space="preserve">191-690, at least 131-300 of whom have benefitted from initiatives to improve their capability for achieving GESI </t>
  </si>
  <si>
    <t>850 (at least 290 of whom have benefitted from initiatives to improve their capability for acheiving GESI)</t>
  </si>
  <si>
    <t>1400 (470 incl. improved GESI capability)</t>
  </si>
  <si>
    <t>2000 (670 incl. improved GESI capability)</t>
  </si>
  <si>
    <t>2400 (800 incl. improved GESI capability)</t>
  </si>
  <si>
    <t>2,567 (860 incl. improved GESI capability)</t>
  </si>
  <si>
    <t xml:space="preserve"> •	 Initial REDAA projects have impact and enrich engagement with REDAA strategy and outputs
 •	 Increased capabilities feed into policy and institutional change and action at scale
 •	 Support continues from stakeholders engaged to achieve outcome and impact from outputs</t>
  </si>
  <si>
    <t>190 (130)</t>
  </si>
  <si>
    <t>531 (171)</t>
  </si>
  <si>
    <t>Output Indicator  3.2</t>
  </si>
  <si>
    <t>Number of improved policies and institutional arrangements within and between organisations and groups affecting ecosystems with attribution to REDAA-supported initiatives, including improved policies and institutional arrangements for gender equality and social inclusion</t>
  </si>
  <si>
    <t>3-5</t>
  </si>
  <si>
    <t>8 (at least 4 of which include a focus on improvements for GESI)</t>
  </si>
  <si>
    <t>14 (7 incl. GESI focus)</t>
  </si>
  <si>
    <t>20 (14 incl. GESI focus)</t>
  </si>
  <si>
    <t>28 (18 incl. GESI focus)</t>
  </si>
  <si>
    <t>31 (20 incl. GESI focus)</t>
  </si>
  <si>
    <t>Output Indicator  3.3</t>
  </si>
  <si>
    <r>
      <t xml:space="preserve">Number of landscapes benefiting from improved capacity, institutional and/or group arrangements and initiatives providing ongoing support with attribution to or catalysed by REDAA-supported initiatives. 
</t>
    </r>
    <r>
      <rPr>
        <sz val="9"/>
        <color rgb="FFFF0000"/>
        <rFont val="Arial"/>
        <family val="2"/>
      </rPr>
      <t xml:space="preserve">
</t>
    </r>
    <r>
      <rPr>
        <sz val="9"/>
        <rFont val="Arial"/>
        <family val="2"/>
      </rPr>
      <t>(Includes landscapes where there is evidence of activity supported by REDAA funded partners, or resulting from REDAA interventions:
•	piloting or applying new tools and approaches
•	implementing improved policies or institutional arrangements adopted 
•	where actors reached are changing their practices based on REDAA evidence)</t>
    </r>
  </si>
  <si>
    <t>6</t>
  </si>
  <si>
    <t>24</t>
  </si>
  <si>
    <t>Qualitative and quantitative evidence gathered by grantees and provided in grantee reports (including annual reports with results of outcome harvesting, and quarterly reports and quarterly results using the results reporting tool due end of Apr, Jul, Oct, and Jan of each year) and including grant evaluations managed by grantees. SMU reports (including annual reviews, quarterly reports and reports of project support visits). REDAA programme-wide reviews/evaluations.</t>
  </si>
  <si>
    <t>Last Updated: 10 May 2024 by REDAA Scientifc and Management Unit (SMU)</t>
  </si>
  <si>
    <t>Hectares of land that have received sustainable land management practices (including specifically as a result of ICF) (ICF KPI 17)</t>
  </si>
  <si>
    <t>1,500 hectares</t>
  </si>
  <si>
    <t>2,500 hectares</t>
  </si>
  <si>
    <t xml:space="preserve">3,500 hectares </t>
  </si>
  <si>
    <t xml:space="preserve">4,500 hectares </t>
  </si>
  <si>
    <t>Commissioned studies and REDAA programme-wide reviews/evaluations.</t>
  </si>
  <si>
    <t>Extent to which the intervention (including specifically ICF supported) is likely to lead to Transformational Change (ICF KPI 15)</t>
  </si>
  <si>
    <t>4 instances of change demonstrating transformation</t>
  </si>
  <si>
    <t>10 instances of change demonstrating transformation</t>
  </si>
  <si>
    <t>11 instances of change demonstrating transformation</t>
  </si>
  <si>
    <t>15 instances of change demonstrating transformation</t>
  </si>
  <si>
    <t>Grantee reports, including outcome harvesting, programme grant evaluations, Scientific and Management Unit (SMU) reports, and REDAA programme-wide reviews/evaluations.</t>
  </si>
  <si>
    <t>Qualitative and quantitative evidence gathered by grantees and provided in grantee reports, including outcome harvesting, programme grant evaluations, SMU reports, and REDAA programme-wide reviews/evaluations.</t>
  </si>
  <si>
    <t>IMPACT WEIGHTING (%) 10%</t>
  </si>
  <si>
    <t>Number of knowledge and communications products with new evidence on the status, challenges and opportunities associated with key ecosystems produced and disseminated by REDAA programme</t>
  </si>
  <si>
    <t>26-45</t>
  </si>
  <si>
    <t>46-75</t>
  </si>
  <si>
    <t>76-100</t>
  </si>
  <si>
    <t>101-130</t>
  </si>
  <si>
    <t>Grantee reports, including outcome harvesting, programme grant evaluations, SMU reports, and REDAA programme-wide reviews/evaluations.</t>
  </si>
  <si>
    <t>12-15</t>
  </si>
  <si>
    <t>16-21</t>
  </si>
  <si>
    <t>22-35</t>
  </si>
  <si>
    <t>36-50</t>
  </si>
  <si>
    <t>11-20</t>
  </si>
  <si>
    <t>21-65</t>
  </si>
  <si>
    <t>66-90</t>
  </si>
  <si>
    <t>91-110</t>
  </si>
  <si>
    <t>5-8</t>
  </si>
  <si>
    <t>9-16</t>
  </si>
  <si>
    <t>17-30</t>
  </si>
  <si>
    <t>31-40</t>
  </si>
  <si>
    <t>4-7</t>
  </si>
  <si>
    <t>8-15</t>
  </si>
  <si>
    <t>16-20</t>
  </si>
  <si>
    <t>Grantee reports, including outcome haervesting, programme grant evaluations, SMU reports, and REDAA programme-wide reviews/evaluations.</t>
  </si>
  <si>
    <t>6-9</t>
  </si>
  <si>
    <t>10-21</t>
  </si>
  <si>
    <t>36-47</t>
  </si>
  <si>
    <t xml:space="preserve">691-1090, at least 301-430 of whom have benefitted from initiatives to improve their capability for achieving GESI </t>
  </si>
  <si>
    <t xml:space="preserve">1091-1890, at least 431-700 of whom have benefitted from initiatives to improve their capability for achieving GESI </t>
  </si>
  <si>
    <t xml:space="preserve">1891-2290, at least 701-830 of whom have benefitted from initiatives to improve their capability for achieving GESI </t>
  </si>
  <si>
    <t xml:space="preserve">2291-2590, at least 831-930 of whom have benefitted from initiatives to improve their capability for achieving GESI </t>
  </si>
  <si>
    <t xml:space="preserve">6-12, at least 3 of which include a focus on improvements for GESI </t>
  </si>
  <si>
    <t xml:space="preserve">13-21, at least 7 of which include a focus on improvements for GESI </t>
  </si>
  <si>
    <t xml:space="preserve">22-24, at least 8 of which include a focus on improvements for GESI </t>
  </si>
  <si>
    <t xml:space="preserve">25-28, at least 12 of which include a focus on improvements for GESI </t>
  </si>
  <si>
    <t>Grantee reports, including outcome  harvesting, programme grant evaluations, SMU reports, and REDAA programme-wide reviews/evaluations.</t>
  </si>
  <si>
    <t xml:space="preserve">Number of landscapes benefiting from improved capacity, institutional and/or group arrangements and initiatives providing ongoing support with attribution to or catalysed by REDAA-supported initiatives </t>
  </si>
  <si>
    <t>10-17</t>
  </si>
  <si>
    <t>18-21</t>
  </si>
  <si>
    <t>22-24</t>
  </si>
  <si>
    <t>Notes on Impact Indicator 1</t>
  </si>
  <si>
    <r>
      <rPr>
        <b/>
        <sz val="10"/>
        <color rgb="FF000000"/>
        <rFont val="Arial"/>
        <family val="2"/>
      </rPr>
      <t xml:space="preserve">Impact indicator 1: </t>
    </r>
    <r>
      <rPr>
        <b/>
        <sz val="10"/>
        <rFont val="Arial"/>
        <family val="2"/>
      </rPr>
      <t xml:space="preserve">Area (in hectares) of ecosystems under directly implemented sustainable management practices as a result of REDAA supported interventions (contributing to ICF KPI 17). 
</t>
    </r>
    <r>
      <rPr>
        <sz val="10"/>
        <rFont val="Arial"/>
        <family val="2"/>
      </rPr>
      <t xml:space="preserve">This indicator measures the cumulative area (in hectares) of terrestrial, freshwater, or marine ecosystems brought under directly implemented Sustainable Management Practices (SMPs) through REDAA-supported interventions. Assessment will follow the ICF KPI 17 methodology and REDAA’s SMP tracking guide (March 2025), which provide definitions of eligible SMPs and exclusion criteria to ensure robust attribution.
Only spatially explicit SMPs that are directly delivered by REDAA grantees are eligible. Areas are reported once—at the time of initial implementation—and must be verifiable. Milestones reflect projected cumulative delivery across REDAA’s portfolio, based on programme timelines and capacity. Data will be reported by grantees, reviewed by the SMU, and disaggregated where possible by SMP theme (e.g., restoration, protection, management) and ecosystem type.
This indicator supports REDAA’s impact narrative by providing robust, quantitative evidence of improved ecosystem management driven by locally led, research-to-action efforts.
</t>
    </r>
    <r>
      <rPr>
        <sz val="10"/>
        <color rgb="FF000000"/>
        <rFont val="Arial"/>
        <family val="2"/>
      </rPr>
      <t xml:space="preserve">
</t>
    </r>
  </si>
  <si>
    <t>Notes on Impact Indicator 2</t>
  </si>
  <si>
    <r>
      <rPr>
        <b/>
        <sz val="10"/>
        <rFont val="Arial"/>
        <family val="2"/>
      </rPr>
      <t>Impact indicator 2: Extent (as a score from 1-5) to which the intervention is likely to lead to Transformational Change (contributing to ICF KPI 15)
REDAA’s transformational change statement</t>
    </r>
    <r>
      <rPr>
        <sz val="10"/>
        <rFont val="Arial"/>
        <family val="2"/>
      </rPr>
      <t xml:space="preserve">
REDAA is a research-to-action programme that aims to catalyse locally led research, innovation and action to help people and nature thrive together. The programme aims to improve governance systems for environmental management and livelihoods through strengthened evidence, innovative technical tools and strengthened capacity of stakeholders. The programme looks to improve local stakeholder ability to manage their local environment and restore ecosystems. The programme will be transformational if it increases the number of governing institutions demonstrating proactive leadership and application of sustainable land management practices, with an associated increase in the number of hectares under sustainable land management practices.
This indicator assesses REDAA’s contribution to transformational change using a 1–5 scoring system adapted from the UK Government’s ICF KPI 15 methodology in REDAA’s Transfromational Change tracking guide (March 2025). The score reflects how likely REDAA-supported interventions are to bring about systemic, sustained, and catalytic changes in governance, institutions, technologies, markets, or social relations. Rather than tracking discrete instances, this indicator captures the extent and strength of evidence of transformation across the REDAA portfolio.
Scoring is based on six criteria:
* Innovation
* Evidence of effectiveness shared
* Capacity and capability increased
* Replicability
* Sustainability
* Political will and local ownership
Each criterion is scored individually (1–5) based on programme data, then weighted according to its importance in REDAA’s Theory of Change (e.g., Political Will = 30%). A composite score is calculated annually.
Evidence will be drawn from grantee reporting, output trackers, quarterly check-ins, and learning events. REDAA will adopt Outcome Harvesting to verify observed changes in behaviour, relationships, policies, and practices that reflect transformation. These qualitative findings will support the assignment of scores and ensure robust attribution to REDAA’s efforts.
Milestones forecast a gradual progression from a score of 2 in early implementation, to 4 by 2027/28, and reaching 5 by 2029/30, reflecting growing evidence across the six criteria and REDAA’s maturing portfolio.</t>
    </r>
  </si>
  <si>
    <t>Use this change log to record all changes to the logframe over the life of the project.</t>
  </si>
  <si>
    <t>ID</t>
  </si>
  <si>
    <t>LOGFRAME SECTION</t>
  </si>
  <si>
    <t>DETAILS OF CHANGE</t>
  </si>
  <si>
    <t>AUTHOR</t>
  </si>
  <si>
    <t>DATE</t>
  </si>
  <si>
    <t>E.g.</t>
  </si>
  <si>
    <t>Output 1, Indictor 2</t>
  </si>
  <si>
    <t>Indicator amended from 'No of children enrolled in primary schools' to 'Number of children enrolled in UNICEF supported primary schools (disagregated by sex)</t>
  </si>
  <si>
    <t>Joe Bloggs</t>
  </si>
  <si>
    <t>Note: SMU = REDAA Scientific and Management Unit</t>
  </si>
  <si>
    <t>Project Title</t>
  </si>
  <si>
    <t>Changed from 'Reversing Environmental Degradation in Africa and Asia (REDAA): a facility supporting research-to-action' to 'Reversing Environmental Degradation in Africa and Asia (REDAA)'</t>
  </si>
  <si>
    <t>SMU</t>
  </si>
  <si>
    <t>Output Indicator 1.1</t>
  </si>
  <si>
    <t>Changed from 'Number of knowledge and communications products, including locally-led products, on new evidence on the status from degradation to restoration of key ecosystems with attribution to REDAA projects, produced and disseminated' to 'Number of knowledge and communications products on new evidence on the status, from degradation to restoration, of key ecosystems produced and disseminated by REDAA programme'</t>
  </si>
  <si>
    <t>Output Indicator 1.2</t>
  </si>
  <si>
    <t>Changed from 'Number of knowledge and communications products, including locally-led products, on actionable information for restoration and management of key ecosystems with attribution to REDAA projects, produced and disseminated' to 'Number of products with actionable information for restoration and management of key ecosystems produced and disseminated by REDAA programme'</t>
  </si>
  <si>
    <t xml:space="preserve">Changed from 'Number of pilot projects and/or field tests of technical approaches and tools and applications developed' to 'Number of pilot projects and/or field tests of technical approaches and tools and applications developed by REDAA programme'   </t>
  </si>
  <si>
    <t xml:space="preserve">Baselines, Milestones, Targets, Sources, Impact Weighting, Inputs, Achievements in set-up phase and some notes </t>
  </si>
  <si>
    <t xml:space="preserve">Baselines, Milestones, Targets and Sources added at Impact, Outcome and Output levels. Impact Weightings and Inputs added. Completion of Set-Uo Phase (SUP) of REDAA reflected in SUP 'Achieved' assessments. Some notes added to explain the premise of some Milesotones and Targets. Some notes in the second sheet on one of the ICF impact indicators revised and added to as a fuller explanation of the approach taken to indentifing the milestones and targets of the Impact indicators - and that sheet renamed as 'Impact Indicators'   </t>
  </si>
  <si>
    <t>Until further work to sharpen this indicator can be carried out, on the advice of FCDO, changed milestone targets of impact indicator 1: from 44,640 hectares; 312,480 hectares and 446,400 hectares to 1500, 2500, and 3500.</t>
  </si>
  <si>
    <t>Across the logframe</t>
  </si>
  <si>
    <t>Included milestone for 2025-26 and changed the milestone reporting timeline from financial year to November-October reporting year as requested by FCDO</t>
  </si>
  <si>
    <t xml:space="preserve">Across the logframe in the source section </t>
  </si>
  <si>
    <t>Replaced 'outcome assessments' with 'outcome harvesting' (see description of this in 'Notes on Impact Indicator 2)</t>
  </si>
  <si>
    <t>Added note explaining how we will monitor landscapes benefiting, and reduced targets, from 18, 34, and 42 to 4, 7, and 8</t>
  </si>
  <si>
    <t>Output Indicators</t>
  </si>
  <si>
    <t>Modified the wording of all indicators to sharpen their accuracy. Added and modified notes to several indicators with definition of two terms used: 'landscape' and 'group'. Added notes to several indicators explaining how milestones and target will be tracked</t>
  </si>
  <si>
    <t xml:space="preserve">Output Indicators 3.1 and 3.2 </t>
  </si>
  <si>
    <t xml:space="preserve">References to GESI in these two indicators made more specific. In 3.2, the milestones now anticipate that the proportion of improvements that include GESI be at least one third. </t>
  </si>
  <si>
    <t xml:space="preserve">Output Indicator 3.3 </t>
  </si>
  <si>
    <t>Reduced the milestone and target numbers to make them more realstic, from 18, 34, and 42 to 9, 17 and 21 landscapes benefiting from improved capacity, organisational/group arrangements and initiatives as substantiated by qualitative and quantitative evidence gathered by grantees</t>
  </si>
  <si>
    <t xml:space="preserve">Output Milestones </t>
  </si>
  <si>
    <t xml:space="preserve">Numbers added for milestone 1 across outputs, other milestone numbers modified. Notes added for some output indicator milestones at milestone 1 </t>
  </si>
  <si>
    <t>Notes on Impact indicators</t>
  </si>
  <si>
    <t xml:space="preserve">Moved 'Notes on Impact indicator 2' (previously on a separet sheet), to 'Notes on Impact indicators' sheet (previously called 'Notes on Impact Indicator 1') </t>
  </si>
  <si>
    <t>Output indicator 1.1</t>
  </si>
  <si>
    <t xml:space="preserve">Changed milestones 2 to 6 from 25, 45, 75, 100 and 130 to ranges 16-25, 26-45, 46-75, 76-100 and 101-130 respectively </t>
  </si>
  <si>
    <t>Output indicator 1.2</t>
  </si>
  <si>
    <t xml:space="preserve">Changed milestones 2 to 6 from 8, 15, 21, 35 and 50 to ranges 9-11, 12-15, 16-21, 22-35 and 36-50 respectively </t>
  </si>
  <si>
    <t>Output indicator 1.3</t>
  </si>
  <si>
    <t xml:space="preserve">Changed milestones 2 to 6 from 10, 20, 65, 90 and 110 to ranges 3-10, 11-20, 21-65, 66-90 and 91-110 respectively </t>
  </si>
  <si>
    <t>Output 2 and 3 indicators</t>
  </si>
  <si>
    <t>Changed milestones 2 to 6 for each of these indicators to ranges in a similar way to those for Output 1 indicators, with the top of each range being the number that was the milestone before these changes</t>
  </si>
  <si>
    <t xml:space="preserve">Impact Indicator 1 </t>
  </si>
  <si>
    <t xml:space="preserve">Impact indicator amended from "Hectares of land that have received sustainable land management practices (including specifically as a result of ICF) (ICF KPI 17)" to "Area (in hectares) of ecosystems under directly implemented sustainable management practices as a result of REDAA-supported interventions (contributing to ICF KPI 17)" </t>
  </si>
  <si>
    <t xml:space="preserve">Impact Indicator 1 milestones </t>
  </si>
  <si>
    <t>Milestone 1 changed from 0 to 500 hectares. Other milestones remain the same: 1,500 ha under milestone 2, 2,500 ha under milestone 3, 3500 ha under milestone 4, 4500 under target.</t>
  </si>
  <si>
    <t>Impact indicator amended from "Extent to which the intervention (including specifically ICF supported) is likely to lead to Transformational Change (ICF KPI 15)" to "Extent (as a score from 1-5) to which REDAA supported interventions are likely to lead to transformational change (contributing to ICF KPI 15)"</t>
  </si>
  <si>
    <t xml:space="preserve">Impact Indicator 2 milestones </t>
  </si>
  <si>
    <t>Milestones have been aligned with the ICF KPI 15 scoring system to track the progression of REDAA’s impact from early signs of change to robust, systemic transformation (see Notes on Impact indicators sheet). Milestones changed from the previous "4 instances of change demonstrating transformation", "10 instances of change demonstrating transformation", "10 instances of change demonstrating transformation" and "15 instances of change demonstrating transformation." Milestones changed to "2 - Early stage implementation, partial evidence acrorss six core criteria but not enough for broader change. 3 - Mid implementation. Evidence base is growing but remains inconclusive across most criteria, 4 - Stronger evidence across six core criteria suggests change is likely.4 - Continued progress and deeper instituional shifts but may not fully satisfy all six core criteria, 5 - Substantial evidence of transformation. Consistent evidence across multiple domains demonstrating sustained transformational change."</t>
  </si>
  <si>
    <t>Impact Indicator sources</t>
  </si>
  <si>
    <t>"Grantee reports. SMU reports of grantee support visits." added to Source for both Impact Indicators</t>
  </si>
  <si>
    <t>Notes on Impact indicators sheet</t>
  </si>
  <si>
    <t>Revised notes for both Impact Indicators. Updated Indicator 1 to reflect REDAA’s SMP tracking guide and ICF KPI 17, clarifying that only directly implemented, spatially explicit SMPs are eligible. Updated Indicator 2 to reflect score-based approach (1–5) aligned with ICF KPI 15 and REDAA’s Transformational Change Guide, including weighted criteria and the use of Outcome Harvesting for evidence validation.</t>
  </si>
  <si>
    <t>Achieved milestones</t>
  </si>
  <si>
    <t>Achieved milestones 1 and 2 added at Outcome level and for each of the three Outputs. Final figures also added for Output Indicator SUP 2 achieved Milestone 2</t>
  </si>
  <si>
    <t>Note on Outcome Indicator 1</t>
  </si>
  <si>
    <t>Changed note from "To develop realistic milestone forecasts for this Outcome Indicator we have used data for similar programmes reporting outcomes that are significant but don’t necessarily qualify as transformational and calibrated them against the forecasted spend of REDAA. We assume a ratio of 1 to 3 of transformational changes relative to 'significant' outcomes" to "To develop realistic milestone forecasts for this Outcome Indicator we have used data for similar programmes reporting outcomes."</t>
  </si>
  <si>
    <t xml:space="preserve">Inputs </t>
  </si>
  <si>
    <t>At Outcome level Inputs (£) has been changed from £33,853,829 to £35,000,000 and at the level of each of the three Ouputs the Inputs (£) has been changed from £10,936,531 to £11,348,588</t>
  </si>
  <si>
    <t xml:space="preserve">Added text in brackets to Indicator: "(and identifying number of those products that: have been peer reviewed; include women authors; and include early career researchers)". Changed milestones 3 to 6 from ranges: 16-25, 26-45, 46-75, 76-100 and 101-130 to 25, 45, 75, 100 and 130 respectively
Included identification in milestones of number of products that are: peer reviewed; include women authors; and include early career researcher authors. </t>
  </si>
  <si>
    <t xml:space="preserve">Changed milestones 3 to 6 from ranges: 9-11, 12-15, 16-21, 22-35 and 36-50 to 28, 33, 40, 50 respectively </t>
  </si>
  <si>
    <t>Output Indicator 1.3</t>
  </si>
  <si>
    <t xml:space="preserve">Changed milestones 3 to 6 from ranges: 3-10, 11-20, 21-65, 66-90 and 91-110 to 10, 30, 50, 75 and 110 respectively </t>
  </si>
  <si>
    <t>Output Indicator 2.1</t>
  </si>
  <si>
    <t xml:space="preserve">Changed milestones 3 to 6 from ranges: 5-8; 9-16; 17-30; 31-40 to 7, 14, 25, 37 respectively </t>
  </si>
  <si>
    <t>Changed milestones 3 to 6 from ranges: 3, 4-7, 8-15, 16-20 to 10, 15, 20, 25 respectively</t>
  </si>
  <si>
    <t>Output Indicator 2.3</t>
  </si>
  <si>
    <t>Changed milestones 3 to 6 from ranges: 6-9; 10-21; 22-35; 36-47 to 9; 21; 35, 47 respectively</t>
  </si>
  <si>
    <t>Output Indicator 3.1</t>
  </si>
  <si>
    <t xml:space="preserve">Changed milestones 3 to 6 from ranges: 691-1090, at least 301-430 of whom have benefitted from initiatives to improve their capability for achieving GESI; 1091-1890, at least 431-700 of whom have benefitted from initiatives to improve their capability for achieving GESI; 1891-2290, at least 701-830 of whom have benefitted from initiatives to improve their capability for achieving GESI; 2291-2590, at least 831-930 of whom have benefitted from initiatives to improve their capability for achieving GESI
to 850 (at least 290 of whom have benefitted from initiatives to improve their capability for achieving GESI); 1400 (467 incl. improved GESI capability); 2000 (666 incl. improved GESI capability); 2400 (800 incl. improved GESI capability) respectively </t>
  </si>
  <si>
    <t>Output Indicator 3.2</t>
  </si>
  <si>
    <t xml:space="preserve">Changed milestones 3 to 6 from ranges: 6-12, at least 3 of which include a focus on improvements for GESI; 13-21, at least 7 of which include a focus on improvements for GESI; 22-24, at least 8 of which include a focus on improvements for GESI; 25-28, at least 12 of which include a focus on improvements for GESI
to: 8 (4 incl. GESI focus); 14 (7 incl. GESI focus); 20 (14 incl. GESI focus); 28 (18 incl. GESI focus), respectively </t>
  </si>
  <si>
    <t>Output Indicator 3.3</t>
  </si>
  <si>
    <t xml:space="preserve">Added text in brackets to Indicator. Changed milestones 3 to 6 from ranges: 6-9, 10-17, 18-21, 22-24 to: 6, 9, 14, 24, respectively </t>
  </si>
  <si>
    <t>Glossary sheet</t>
  </si>
  <si>
    <t>Added glossary sheet. Have added working definitions of further terms to glossary which was previously in a separate Word file</t>
  </si>
  <si>
    <t xml:space="preserve">Across the logframe - Target column </t>
  </si>
  <si>
    <t xml:space="preserve">A new column labeled ‘Target (Mar 2029)’ was added after milestone 6 for each outcome and output indicator. </t>
  </si>
  <si>
    <t>Output Indicator 1.1 (Milestone 6)</t>
  </si>
  <si>
    <t>Disaggregated values under Milestone 6 were rounded for clarity and consistency:
(Incl. women authors was updated from 98 to 100  and Incl. ECR authors was updated from 13 to 15)</t>
  </si>
  <si>
    <t xml:space="preserve">Glossary sheet </t>
  </si>
  <si>
    <t>A new glossary definition was added for the term “Identified” to clarify its meaning in indicators such as Output Indicator 2.1.</t>
  </si>
  <si>
    <t>Updated the definition of "Adopting applying and using " to reflect both organisations and groups, instead of only organisations, in line with the wording of Output Indicator 2.3.</t>
  </si>
  <si>
    <t>Output Indicator 3.1 – Milestones 4 and 5</t>
  </si>
  <si>
    <t>Rounded up the GESI disaggregated figures for Milestones 4 and 5: Milestone 4: from 467 to  470. Milestone 5: from 666 to 670</t>
  </si>
  <si>
    <t>On “Benefiting from initiatives to improve their capability”, revised wording in the main definition to clarify what is meant by "going on to use that improved capacity", and updated the notes column for consistency with the revised definition.</t>
  </si>
  <si>
    <t>Source for Impact Indicators</t>
  </si>
  <si>
    <t>Changed from 'Commissioned studies and REDAA programme-wide reviews/evaluations' to 'Grantee reports (including annual reports, and quarterly reports and quarterly results using the results reporting tool due end of Apr, Jul, Oct, and Jan of each year). Scientific and Managament Unit (SMU) reports (including annual reviews, quarterly reports and reports of project support visits). Commissioned studies and REDAA programme-wide reviews/evaluations.'</t>
  </si>
  <si>
    <t xml:space="preserve">Source for Outcome Indicators </t>
  </si>
  <si>
    <t>Changed from 'Grantee reports, including outcome harvesting, programme grant evaluations, Scientific and Management Unit (SMU) reports, and REDAA programme-wide reviews/evaluations' to 'Qualitative and quantitative evidence gathered by grantees and provided in grantee reports (including annual reports with results of outcome harvesting, and quarterly reports and quarterly results using the results reporting tool due end of Apr, Jul, Oct, and Jan of each year) and including grant evaluations managed by grantees. SMU reports (including annual reviews, quarterly reports and reports of project support visits). Commissioned studies and REDAA programme-wide reviews/evaluations.'</t>
  </si>
  <si>
    <t xml:space="preserve">Source for all Output Indicators 1.1 to 3.2 </t>
  </si>
  <si>
    <t>Changed from 'Grantee reports, including outcome harvesting, programme grant evaluations, SMU reports, and REDAA programme-wide reviews/evaluations' to 'Grantee reports (including annual reports, and quarterly reports and quarterly results using the results reporting tool due end of Apr, Jul, Oct, and Jan of each year). SMU reports (including annual reviews, quarterly reports and reports of project support visits). REDAA programme-wide reviews/evaluations.'</t>
  </si>
  <si>
    <t>Source for Output Indicator 3.3</t>
  </si>
  <si>
    <t>Changed from 'Qualitative and quantitative evidence gathered by grantees and provided in grantee reports, including outcome harvesting, programme grant evaluations, SMU reports, and REDAA programme-wide reviews/evaluations' to 'Qualitative and quantitative evidence gathered by grantees and provided in grantee reports (including annual reports with results of outcome harvesting, and quarterly reports and quarterly results using the results reporting tool due end of Apr, Jul, Oct, and Jan of each year) and including grant evaluations managed by grantees. SMU reports (including annual reviews, quarterly reports and reports of project support visits). REDAA programme-wide reviews/evaluations.'</t>
  </si>
  <si>
    <t>REDAA logframe glossary of terms (updated April 2025 – SMU)</t>
  </si>
  <si>
    <t>This document has been developed by the Scientific and Management Unit (SMU) of the REDAA programme and FCDO. It describes our shared general understanding of terms within the REDAA logframe. A general understanding of terms is helpful in monitoring and reporting (e.g. providing consistency in measurement of milestones and targets) and evaluation (e.g., providing a reference for an external evaluator as to how milestone and target measures were framed). 
A few additional terms used in the REDAA Strategy are also used in the logframe – and Annex 4 of the Strategy describes our understanding of these.</t>
  </si>
  <si>
    <t>Term (listed alphabetically)</t>
  </si>
  <si>
    <t>General understanding</t>
  </si>
  <si>
    <t>Notes</t>
  </si>
  <si>
    <t>Actionable information</t>
  </si>
  <si>
    <t>Policy or practice recommendations or prescriptions produced by the SMU or REDAA grantees, that identify actors who can potentially adopt them and implement them.</t>
  </si>
  <si>
    <t xml:space="preserve">Adopting, applying and using </t>
  </si>
  <si>
    <t>Taking up and using in organisational  or group systems and practices as identified by one or more source.</t>
  </si>
  <si>
    <t>Attribution</t>
  </si>
  <si>
    <t>Results described in the indicator to which REDAA has significantly contributed, in combination with the inputs of other initiatives and organisations, as identified by one or more source.</t>
  </si>
  <si>
    <t>Benefiting from initiatives to improve their capability</t>
  </si>
  <si>
    <t>Benefiting here is demonstrated not just by participation in capacity building sessions/processes but by evidence of applying or demonstrating that improved capacity in practice as identified by one or more source.</t>
  </si>
  <si>
    <t>Comparable understanding for ‘benefiting from improved capacity, institutional and/or group arrangements and initiatives…’ that is, not just participation, but evidence of practical application or behavioural change resulting from that improvement.</t>
  </si>
  <si>
    <t>Catalysed by</t>
  </si>
  <si>
    <t>Caused an action to begin or accelerate</t>
  </si>
  <si>
    <t xml:space="preserve">Developed by </t>
  </si>
  <si>
    <t>Worked on to the point where it is a product and/or is ready to try out or adopt</t>
  </si>
  <si>
    <t>Disseminating</t>
  </si>
  <si>
    <t>Active and wide sending out of information through in-person communication and/or online</t>
  </si>
  <si>
    <t xml:space="preserve">Early career researcher </t>
  </si>
  <si>
    <t>For the REDAA programme, early career researchers are self-defined. REDAA recognises that effective early career researchers may be working in different ways and in different institutional settings in different contexts.</t>
  </si>
  <si>
    <t>Groups</t>
  </si>
  <si>
    <t>Primarily community-level groupings with some cohesion and organisation that are not commonly thought of as organisations.</t>
  </si>
  <si>
    <t>Innovative and appropriate</t>
  </si>
  <si>
    <t>Introducing something new that is suitable to the circumstances</t>
  </si>
  <si>
    <t>Identified</t>
  </si>
  <si>
    <t>Refers to tools and approaches that have been recognised, documented, or flagged by REDAA grantees or the programme as having potential for development or use. This includes those in early conceptual stages through to piloting.</t>
  </si>
  <si>
    <t>Institutional arrangement</t>
  </si>
  <si>
    <t>A structure or process of implementation of actions within or between organisations or institutions</t>
  </si>
  <si>
    <t>Knowledge and communications products</t>
  </si>
  <si>
    <t xml:space="preserve">Publicly available written and audio-visual outputs – including reports, journal papers, briefing papers, blogs and videos – produced by the SMU or REDAA grantees.   </t>
  </si>
  <si>
    <t>Publicly available meaning: on a website or freely available in electronic or printed form from its source on request. These products include final reports from scoping studies carried out for or by the SMU in development of the REDAA programme, and from demonstrator projects supported by the SMU in the set-up phase of the programme.</t>
  </si>
  <si>
    <t>Landscape</t>
  </si>
  <si>
    <t>A particular place, its natural resources and all the people connected to it.</t>
  </si>
  <si>
    <t>We anticipate that REDAA-supported initiatives will provide context-specific definitions of the landscapes in which they operate and/or have impact in.</t>
  </si>
  <si>
    <t>Peer review</t>
  </si>
  <si>
    <t>Peer review is a process where experts from a specific field or discipline evaluate the quality of a peer's research (the research of an equal or contemporary) to assess the validity and quality of articles for publication.</t>
  </si>
  <si>
    <t>Policy</t>
  </si>
  <si>
    <t>A course or principle of action adopted or proposed by an organization.</t>
  </si>
  <si>
    <t>REDAA supported interventions</t>
  </si>
  <si>
    <t xml:space="preserve">Activities of projects or other initiatives supported by the REDAA programme  </t>
  </si>
  <si>
    <t xml:space="preserve">Spreading </t>
  </si>
  <si>
    <t>Covering or reaching more area or people</t>
  </si>
  <si>
    <t>Sustainable management practices</t>
  </si>
  <si>
    <t>A use of land, marine, coastal, freshwater and other ecosystem resources, including soils, water, animals and plants, for the production of goods to meet changing human needs, while simultaneously ensuring the long-term productive potential of these resources and the maintenance of their environmental functions.</t>
  </si>
  <si>
    <t>See: ‘Assessing improvements in sustainable management practices by REDAA: A how-to guide’</t>
  </si>
  <si>
    <t>Technical approaches, tools and applications</t>
  </si>
  <si>
    <t>Devices, systems, mechanisms that enable actions or tasks to be done.</t>
  </si>
  <si>
    <t>Transformational change</t>
  </si>
  <si>
    <t>For the REDAA programme, transformational change is an increase in the number of governing institutions demonstrating proactive leadership and application of sustainable management practices</t>
  </si>
  <si>
    <t>See: ‘Assessing transformational change catalysed by REDAA:A how-to guide’</t>
  </si>
  <si>
    <t xml:space="preserve">Under research and development </t>
  </si>
  <si>
    <t xml:space="preserve">Being worked on with a clearly identifiable objective  </t>
  </si>
  <si>
    <t>Within and between organisations and groups</t>
  </si>
  <si>
    <t>Specific to particular organisations and groups and/or applicable to more than one organisation or group</t>
  </si>
  <si>
    <t>Please refer to the PrOF Guide for advice on completing the various fields in the logframe.</t>
  </si>
  <si>
    <t>Smart Guide</t>
  </si>
  <si>
    <t xml:space="preserve">Teams should use the guide below to complete the logframe template. </t>
  </si>
  <si>
    <t>A meaningful, easily understood (plain English) Project Title.</t>
  </si>
  <si>
    <t>Long term goal to which the project will contribute towards achieving. When drafting the impact statement, consider how your project fits with other efforts from FCDO  and partners to achieve the impact, ie is your project nested within a broader undertaking?</t>
  </si>
  <si>
    <t xml:space="preserve">The outcome of your project identifies what will change, who will benefit and how it will contribute to reducing poverty, including contributions to the Millenium Development Goals (MDGs) or Climate Change. </t>
  </si>
  <si>
    <t xml:space="preserve">An assessment of whether your project achieved the Outcome will be included in the Project Completion Review (PCR). Ongoing monitoring of progress against outcome milestones should still take place as an assessment of whether you expect to achieve the Outcome by the end of the programme will be included in Annual Reviews. </t>
  </si>
  <si>
    <t>OUTPUTS</t>
  </si>
  <si>
    <t>Outputs are the specific, direct deliverables of your project.  These will provide the conditions necessary to achieve the Outcome. The logic of the chain from Output to Outcome therefore needs to be clear.</t>
  </si>
  <si>
    <t>Progress against Output milestones and results achieved will be assessed and scored during Annual Reviews and the Project Completion Review.</t>
  </si>
  <si>
    <t>IMPACT WEIGHTING</t>
  </si>
  <si>
    <t xml:space="preserve">Once you have defined your Outputs, assign a percentage for the contribution each is likely to make towards the achievement of the overall Outcome.   </t>
  </si>
  <si>
    <t xml:space="preserve">The impact weights of all the Outputs will total 100% and each are rounded to the nearest 5%. </t>
  </si>
  <si>
    <t>Impact weightings for Outputs are intended to:</t>
  </si>
  <si>
    <t>l</t>
  </si>
  <si>
    <t>Promote a more considered approach to the choice of Outputs at project design stage; and</t>
  </si>
  <si>
    <t>Provide a clearer link to how Output performance relates to project Outcome performance.</t>
  </si>
  <si>
    <t>INPUTS</t>
  </si>
  <si>
    <t>Clarification of inputs is a key part of results-chain thinking. Inputs are specified at the country-level in country operational plans and the project information contained in logframes should feed up into these.</t>
  </si>
  <si>
    <t>The input-level boxes show the amount of money provided by FCDO and any partners (£) including, where relevant, the government’s own contribution. This only relates to monetary (not in kind) contributions. At Outcome level this is equal to the sum of Inputs for all Outputs.  The FCDO share at Outcome Level is a simple, pro rata calculation of DFID’s contribution in monetary terms for all outputs.</t>
  </si>
  <si>
    <t>Information should also be provided for the total number of Annual DFID Full-Time Equivalents (FTEs) allocated to this project, based on the time individual staff members will spend on the project. It is understood that this may change through the project cycle, and is intended as a management tool.</t>
  </si>
  <si>
    <t>INDICATORS</t>
  </si>
  <si>
    <r>
      <t xml:space="preserve">Indicators are performance measures, which tell us </t>
    </r>
    <r>
      <rPr>
        <u/>
        <sz val="9.5"/>
        <color rgb="FF000000"/>
        <rFont val="Arial"/>
        <family val="2"/>
      </rPr>
      <t>what will be measured</t>
    </r>
    <r>
      <rPr>
        <sz val="9.5"/>
        <color rgb="FF000000"/>
        <rFont val="Arial"/>
        <family val="2"/>
      </rPr>
      <t xml:space="preserve"> </t>
    </r>
    <r>
      <rPr>
        <b/>
        <sz val="9.5"/>
        <color rgb="FF000000"/>
        <rFont val="Arial"/>
        <family val="2"/>
      </rPr>
      <t>not</t>
    </r>
    <r>
      <rPr>
        <sz val="9.5"/>
        <color rgb="FF000000"/>
        <rFont val="Arial"/>
        <family val="2"/>
      </rPr>
      <t xml:space="preserve"> what is to be achieved.  Avoid including elements of the baseline or target. </t>
    </r>
  </si>
  <si>
    <t>What makes a good indicator?</t>
  </si>
  <si>
    <r>
      <rPr>
        <b/>
        <sz val="10"/>
        <color rgb="FF000000"/>
        <rFont val="Arial"/>
        <family val="2"/>
      </rPr>
      <t>Specific</t>
    </r>
    <r>
      <rPr>
        <sz val="10"/>
        <color rgb="FF000000"/>
        <rFont val="Arial"/>
        <family val="2"/>
      </rPr>
      <t xml:space="preserve"> – what will be measured? And how?</t>
    </r>
  </si>
  <si>
    <r>
      <rPr>
        <b/>
        <sz val="10"/>
        <color rgb="FF000000"/>
        <rFont val="Arial"/>
        <family val="2"/>
      </rPr>
      <t xml:space="preserve">Measurable - </t>
    </r>
    <r>
      <rPr>
        <sz val="10"/>
        <color rgb="FF000000"/>
        <rFont val="Arial"/>
        <family val="2"/>
      </rPr>
      <t xml:space="preserve">data can be collected </t>
    </r>
  </si>
  <si>
    <r>
      <rPr>
        <b/>
        <sz val="10"/>
        <color rgb="FF000000"/>
        <rFont val="Arial"/>
        <family val="2"/>
      </rPr>
      <t>Relevant</t>
    </r>
    <r>
      <rPr>
        <sz val="10"/>
        <color rgb="FF000000"/>
        <rFont val="Arial"/>
        <family val="2"/>
      </rPr>
      <t xml:space="preserve">  - to the results chain</t>
    </r>
  </si>
  <si>
    <r>
      <rPr>
        <b/>
        <sz val="10"/>
        <color rgb="FF000000"/>
        <rFont val="Arial"/>
        <family val="2"/>
      </rPr>
      <t>Useful</t>
    </r>
    <r>
      <rPr>
        <sz val="10"/>
        <color rgb="FF000000"/>
        <rFont val="Arial"/>
        <family val="2"/>
      </rPr>
      <t xml:space="preserve"> – for management decision making</t>
    </r>
  </si>
  <si>
    <t>Does not include any element of the target</t>
  </si>
  <si>
    <r>
      <rPr>
        <sz val="10"/>
        <color rgb="FF000000"/>
        <rFont val="Arial"/>
        <family val="2"/>
      </rPr>
      <t xml:space="preserve">Can be </t>
    </r>
    <r>
      <rPr>
        <b/>
        <sz val="10"/>
        <color rgb="FF000000"/>
        <rFont val="Arial"/>
        <family val="2"/>
      </rPr>
      <t>disaggregated</t>
    </r>
    <r>
      <rPr>
        <sz val="10"/>
        <color rgb="FF000000"/>
        <rFont val="Arial"/>
        <family val="2"/>
      </rPr>
      <t xml:space="preserve"> if relevant </t>
    </r>
  </si>
  <si>
    <r>
      <rPr>
        <sz val="10"/>
        <color rgb="FF000000"/>
        <rFont val="Arial"/>
        <family val="2"/>
      </rPr>
      <t xml:space="preserve">Good mix of </t>
    </r>
    <r>
      <rPr>
        <b/>
        <sz val="10"/>
        <color rgb="FF000000"/>
        <rFont val="Arial"/>
        <family val="2"/>
      </rPr>
      <t>qualitative</t>
    </r>
    <r>
      <rPr>
        <sz val="10"/>
        <color rgb="FF000000"/>
        <rFont val="Arial"/>
        <family val="2"/>
      </rPr>
      <t xml:space="preserve"> and </t>
    </r>
    <r>
      <rPr>
        <b/>
        <sz val="10"/>
        <color rgb="FF000000"/>
        <rFont val="Arial"/>
        <family val="2"/>
      </rPr>
      <t>quantitative</t>
    </r>
  </si>
  <si>
    <r>
      <rPr>
        <b/>
        <sz val="10"/>
        <color rgb="FF000000"/>
        <rFont val="Arial"/>
        <family val="2"/>
      </rPr>
      <t>Already defined -</t>
    </r>
    <r>
      <rPr>
        <sz val="10"/>
        <color rgb="FF000000"/>
        <rFont val="Arial"/>
        <family val="2"/>
      </rPr>
      <t xml:space="preserve"> if relevant include indicators which towards the DRF / OP / ICF KPIs / MDGs. </t>
    </r>
  </si>
  <si>
    <r>
      <t xml:space="preserve">Consider using </t>
    </r>
    <r>
      <rPr>
        <b/>
        <sz val="10"/>
        <rFont val="Arial"/>
        <family val="2"/>
      </rPr>
      <t>standard indicators</t>
    </r>
    <r>
      <rPr>
        <sz val="10"/>
        <rFont val="Arial"/>
        <family val="2"/>
      </rPr>
      <t xml:space="preserve"> / </t>
    </r>
    <r>
      <rPr>
        <b/>
        <sz val="10"/>
        <rFont val="Arial"/>
        <family val="2"/>
      </rPr>
      <t>best practice indicators / learning from other projects</t>
    </r>
  </si>
  <si>
    <t xml:space="preserve">The basic principle is that “if you can measure it, you can manage it”. </t>
  </si>
  <si>
    <r>
      <rPr>
        <b/>
        <sz val="10"/>
        <rFont val="Arial"/>
        <family val="2"/>
      </rPr>
      <t>Top Tip</t>
    </r>
    <r>
      <rPr>
        <sz val="10"/>
        <rFont val="Arial"/>
        <family val="2"/>
      </rPr>
      <t xml:space="preserve"> – select indicators based on relevance to the Results Chain and the availability of data. </t>
    </r>
  </si>
  <si>
    <t>Best Practice suggests a maximum of three Indicators per Output.</t>
  </si>
  <si>
    <t xml:space="preserve">Some example indicators for a WASH project are shown below. </t>
  </si>
  <si>
    <t>BASELINE</t>
  </si>
  <si>
    <t xml:space="preserve">Baselines set the starting point and provide a measure of the situation before your project starts (could be zero if a new project). </t>
  </si>
  <si>
    <t>The baseline is used to measure change and monitor progress.</t>
  </si>
  <si>
    <t xml:space="preserve">Include a baseline for each of your indicators. The first 6 months of a project may exceptionally be used for assembling baseline data at output level if agreed by your PRO. </t>
  </si>
  <si>
    <t xml:space="preserve">Use existing data where possible, but check reliability and seek assurances regarding the data quality eg use data from national statistical systems / MIS. </t>
  </si>
  <si>
    <t>If you need to collect your own data - collect baseline data early – as soon as beneficiaries have been identified but before any results are expected.</t>
  </si>
  <si>
    <t>MILESTONES</t>
  </si>
  <si>
    <t xml:space="preserve">Milestones are the desired trajectory from baseline to target, helping you to track progress and make changes to underperforming areas. </t>
  </si>
  <si>
    <t>Will depend on sequencing of activities and data availability.</t>
  </si>
  <si>
    <t>Include REALISTIC milestones given resources and capacity.</t>
  </si>
  <si>
    <t>At the output level include annual milestones for each year of the project (or monthly if short term). At outcome &amp; impact level data may not be available annually.</t>
  </si>
  <si>
    <t>TARGET (DATE)</t>
  </si>
  <si>
    <t>Targets set the desired point, showing what is achievable within the timeframe available.</t>
  </si>
  <si>
    <t xml:space="preserve">The target is often the last year of the project (or month if its short term). </t>
  </si>
  <si>
    <t xml:space="preserve">Include realistic targets given resources and capacity, the baseline situation, funding available and country/operational context. Project targets might be informed by evidence about what has worked in the past and take into account lessons learned from other projects. </t>
  </si>
  <si>
    <t xml:space="preserve">Include targets dissaggregated by sex/geography/income etc where appropriate. </t>
  </si>
  <si>
    <t>Consider using government targets although if they are too ambitious then make a more realistic estimate.</t>
  </si>
  <si>
    <r>
      <rPr>
        <b/>
        <sz val="10"/>
        <rFont val="Arial"/>
        <family val="2"/>
      </rPr>
      <t>Top Tip</t>
    </r>
    <r>
      <rPr>
        <sz val="10"/>
        <rFont val="Arial"/>
        <family val="2"/>
      </rPr>
      <t xml:space="preserve"> - A good Theory of Change will help you think about what is realistic and achievable as it will enable critical reflection of context, external influences &amp; assumptions.</t>
    </r>
  </si>
  <si>
    <t>SOURCE</t>
  </si>
  <si>
    <t xml:space="preserve">Each Indicator will have a data source to verify the results achieved. </t>
  </si>
  <si>
    <t>List the specific data sources i.e. give the specific data collection e.g. named survey / report and avoid just naming the organisation.</t>
  </si>
  <si>
    <t xml:space="preserve">State the frequency of the data source and ensure consistency with milestones and targets. </t>
  </si>
  <si>
    <t>Check the source can provide disaggregated data as required.</t>
  </si>
  <si>
    <t>Consider and specify the data collection and reporting responsibilities to ensure the results planned and forecast rows in the logframe are updated on a regular basis.</t>
  </si>
  <si>
    <r>
      <rPr>
        <b/>
        <sz val="10"/>
        <rFont val="Arial"/>
        <family val="2"/>
      </rPr>
      <t>Top Tip</t>
    </r>
    <r>
      <rPr>
        <sz val="10"/>
        <rFont val="Arial"/>
        <family val="2"/>
      </rPr>
      <t xml:space="preserve"> - Before using a data source, assess its quality and seek assurances from data providers where needed ie consider its validity, reliability and availability.</t>
    </r>
  </si>
  <si>
    <t>ASSUMPTIONS</t>
  </si>
  <si>
    <t xml:space="preserve">Define any assumptions which are linked to the realisation of your project's individual outputs, as well as those which are critical to the realisation of the outcome and impact: these will not all be the same. </t>
  </si>
  <si>
    <t>VALUE FOR MONEY</t>
  </si>
  <si>
    <t xml:space="preserve">Ensure the outputs and outcome projected represent good value for the invested resources, at the beginning of the project, and through its life. </t>
  </si>
  <si>
    <t>Consider including VfM metrics in the logframe (or other documents such as the Delivery Plan) to allow VfM to be measured through the life of the project and to provide assurance at Annual Review.</t>
  </si>
  <si>
    <t>VfM is achieved at different stages of the results chain.  Thus for each result we seek to achieve we should aim to have metrics for each of the following:</t>
  </si>
  <si>
    <r>
      <rPr>
        <b/>
        <sz val="10"/>
        <rFont val="Arial"/>
        <family val="2"/>
      </rPr>
      <t>Economy</t>
    </r>
    <r>
      <rPr>
        <sz val="10"/>
        <rFont val="Arial"/>
        <family val="2"/>
      </rPr>
      <t xml:space="preserve"> </t>
    </r>
    <r>
      <rPr>
        <i/>
        <sz val="10"/>
        <rFont val="Arial"/>
        <family val="2"/>
      </rPr>
      <t xml:space="preserve">- </t>
    </r>
    <r>
      <rPr>
        <sz val="10"/>
        <rFont val="Arial"/>
        <family val="2"/>
      </rPr>
      <t xml:space="preserve">Are we (or our agents) buying inputs of the appropriate quality at the right price? </t>
    </r>
  </si>
  <si>
    <r>
      <rPr>
        <b/>
        <sz val="10"/>
        <rFont val="Arial"/>
        <family val="2"/>
      </rPr>
      <t xml:space="preserve">Efficiency </t>
    </r>
    <r>
      <rPr>
        <sz val="10"/>
        <rFont val="Arial"/>
        <family val="2"/>
      </rPr>
      <t>- How well are we (or our agents) converting inputs into outputs? (‘</t>
    </r>
    <r>
      <rPr>
        <i/>
        <sz val="10"/>
        <rFont val="Arial"/>
        <family val="2"/>
      </rPr>
      <t>Spending well’</t>
    </r>
    <r>
      <rPr>
        <sz val="10"/>
        <rFont val="Arial"/>
        <family val="2"/>
      </rPr>
      <t>)</t>
    </r>
  </si>
  <si>
    <r>
      <rPr>
        <b/>
        <sz val="10"/>
        <rFont val="Arial"/>
        <family val="2"/>
      </rPr>
      <t>Effectiveness</t>
    </r>
    <r>
      <rPr>
        <sz val="10"/>
        <rFont val="Arial"/>
        <family val="2"/>
      </rPr>
      <t xml:space="preserve"> - How well are the outputs produced by an intervention having the intended effect? (‘</t>
    </r>
    <r>
      <rPr>
        <i/>
        <sz val="10"/>
        <rFont val="Arial"/>
        <family val="2"/>
      </rPr>
      <t>Spending wisely’</t>
    </r>
    <r>
      <rPr>
        <sz val="10"/>
        <rFont val="Arial"/>
        <family val="2"/>
      </rPr>
      <t>)</t>
    </r>
  </si>
  <si>
    <r>
      <rPr>
        <b/>
        <sz val="10"/>
        <rFont val="Arial"/>
        <family val="2"/>
      </rPr>
      <t>Cost-effectiveness</t>
    </r>
    <r>
      <rPr>
        <sz val="10"/>
        <rFont val="Arial"/>
        <family val="2"/>
      </rPr>
      <t xml:space="preserve"> - What is the intervention’s ultimate impact on poverty reduction, relative to the inputs that we or our agents invest in it?</t>
    </r>
  </si>
  <si>
    <t>FCDO’s Approach to Value for Money (PrOF Guide) provides further advice on ensuring VfM.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</si>
</sst>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0"/>
      <name val="Arial"/>
    </font>
    <font>
      <b/>
      <sz val="9"/>
      <name val="Arial"/>
      <family val="2"/>
    </font>
    <font>
      <sz val="9"/>
      <name val="Arial"/>
      <family val="2"/>
    </font>
    <font>
      <b/>
      <sz val="12"/>
      <name val="Arial"/>
      <family val="2"/>
    </font>
    <font>
      <sz val="10"/>
      <name val="Arial"/>
      <family val="2"/>
    </font>
    <font>
      <b/>
      <sz val="10"/>
      <name val="Arial"/>
      <family val="2"/>
    </font>
    <font>
      <u/>
      <sz val="10"/>
      <color theme="10"/>
      <name val="Arial"/>
      <family val="2"/>
    </font>
    <font>
      <b/>
      <sz val="14"/>
      <name val="Arial"/>
      <family val="2"/>
    </font>
    <font>
      <sz val="14"/>
      <name val="Wingdings"/>
      <charset val="2"/>
    </font>
    <font>
      <b/>
      <sz val="11"/>
      <name val="Arial"/>
      <family val="2"/>
    </font>
    <font>
      <sz val="8"/>
      <name val="Wingdings"/>
      <charset val="2"/>
    </font>
    <font>
      <sz val="9.5"/>
      <color rgb="FF000000"/>
      <name val="Arial"/>
      <family val="2"/>
    </font>
    <font>
      <u/>
      <sz val="9.5"/>
      <color rgb="FF000000"/>
      <name val="Arial"/>
      <family val="2"/>
    </font>
    <font>
      <b/>
      <sz val="10"/>
      <color rgb="FF000000"/>
      <name val="Arial"/>
      <family val="2"/>
    </font>
    <font>
      <sz val="10"/>
      <color rgb="FF000000"/>
      <name val="Arial"/>
      <family val="2"/>
    </font>
    <font>
      <b/>
      <sz val="9.5"/>
      <color rgb="FF000000"/>
      <name val="Arial"/>
      <family val="2"/>
    </font>
    <font>
      <i/>
      <sz val="10"/>
      <name val="Arial"/>
      <family val="2"/>
    </font>
    <font>
      <b/>
      <sz val="10"/>
      <color theme="0"/>
      <name val="Arial"/>
      <family val="2"/>
    </font>
    <font>
      <sz val="14"/>
      <name val="Arial"/>
      <family val="2"/>
    </font>
    <font>
      <sz val="10"/>
      <name val="Arial"/>
      <family val="2"/>
    </font>
    <font>
      <sz val="9"/>
      <color rgb="FFFF0000"/>
      <name val="Arial"/>
      <family val="2"/>
    </font>
    <font>
      <sz val="8"/>
      <name val="Arial"/>
      <family val="2"/>
    </font>
    <font>
      <b/>
      <sz val="9"/>
      <color rgb="FF000000"/>
      <name val="Arial"/>
      <family val="2"/>
    </font>
    <font>
      <sz val="11"/>
      <name val="Calibri"/>
      <family val="2"/>
    </font>
    <font>
      <b/>
      <sz val="11"/>
      <name val="Calibri"/>
      <family val="2"/>
    </font>
    <font>
      <b/>
      <sz val="20"/>
      <name val="Arial"/>
      <family val="2"/>
    </font>
  </fonts>
  <fills count="1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rgb="FFD9D9D9"/>
        <bgColor indexed="64"/>
      </patternFill>
    </fill>
    <fill>
      <patternFill patternType="solid">
        <fgColor rgb="FFF2F2F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79998168889431442"/>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ck">
        <color rgb="FFFFFFFF"/>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6" fillId="0" borderId="0" applyNumberFormat="0" applyFill="0" applyBorder="0" applyAlignment="0" applyProtection="0"/>
    <xf numFmtId="0" fontId="4" fillId="0" borderId="0"/>
    <xf numFmtId="9" fontId="19" fillId="0" borderId="0" applyFont="0" applyFill="0" applyBorder="0" applyAlignment="0" applyProtection="0"/>
  </cellStyleXfs>
  <cellXfs count="277">
    <xf numFmtId="0" fontId="0" fillId="0" borderId="0" xfId="0"/>
    <xf numFmtId="0" fontId="1" fillId="2" borderId="3" xfId="0" applyFont="1" applyFill="1" applyBorder="1" applyAlignment="1">
      <alignment vertical="top" wrapText="1"/>
    </xf>
    <xf numFmtId="0" fontId="1" fillId="4" borderId="3" xfId="0" applyFont="1" applyFill="1" applyBorder="1" applyAlignment="1">
      <alignment vertical="top" wrapText="1"/>
    </xf>
    <xf numFmtId="0" fontId="1" fillId="0" borderId="1" xfId="0" applyFont="1" applyBorder="1" applyAlignment="1">
      <alignment horizontal="center" vertical="top" wrapText="1"/>
    </xf>
    <xf numFmtId="0" fontId="2" fillId="0" borderId="3" xfId="0" applyFont="1" applyBorder="1" applyAlignment="1">
      <alignment vertical="top" wrapText="1"/>
    </xf>
    <xf numFmtId="0" fontId="1" fillId="0" borderId="2" xfId="0" applyFont="1" applyBorder="1" applyAlignment="1">
      <alignment horizontal="center" vertical="top" wrapText="1"/>
    </xf>
    <xf numFmtId="0" fontId="2" fillId="6" borderId="1" xfId="0" applyFont="1" applyFill="1" applyBorder="1" applyAlignment="1">
      <alignment vertical="top" wrapText="1"/>
    </xf>
    <xf numFmtId="0" fontId="2" fillId="0" borderId="1" xfId="0" applyFont="1" applyBorder="1" applyAlignment="1">
      <alignment vertical="top" wrapText="1"/>
    </xf>
    <xf numFmtId="0" fontId="1" fillId="0" borderId="0" xfId="0" applyFont="1" applyAlignment="1">
      <alignment vertical="top" wrapText="1"/>
    </xf>
    <xf numFmtId="0" fontId="1" fillId="3" borderId="1" xfId="0" applyFont="1" applyFill="1" applyBorder="1" applyAlignment="1">
      <alignment vertical="top" wrapText="1"/>
    </xf>
    <xf numFmtId="0" fontId="1" fillId="2" borderId="8" xfId="0" applyFont="1" applyFill="1" applyBorder="1" applyAlignment="1">
      <alignment vertical="top" wrapText="1"/>
    </xf>
    <xf numFmtId="0" fontId="1" fillId="4" borderId="8" xfId="0" applyFont="1" applyFill="1" applyBorder="1" applyAlignment="1">
      <alignment vertical="top" wrapText="1"/>
    </xf>
    <xf numFmtId="0" fontId="1" fillId="7" borderId="8" xfId="0" applyFont="1" applyFill="1" applyBorder="1" applyAlignment="1">
      <alignment vertical="top" wrapText="1"/>
    </xf>
    <xf numFmtId="0" fontId="1" fillId="6" borderId="3" xfId="0" applyFont="1" applyFill="1" applyBorder="1" applyAlignment="1">
      <alignment vertical="top" wrapText="1"/>
    </xf>
    <xf numFmtId="0" fontId="1" fillId="0" borderId="3" xfId="0" applyFont="1" applyBorder="1" applyAlignment="1">
      <alignment vertical="top" wrapText="1"/>
    </xf>
    <xf numFmtId="0" fontId="1" fillId="6" borderId="1" xfId="0" applyFont="1" applyFill="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horizontal="center" vertical="top" wrapText="1"/>
    </xf>
    <xf numFmtId="0" fontId="2" fillId="6" borderId="9" xfId="0" applyFont="1" applyFill="1" applyBorder="1" applyAlignment="1">
      <alignment vertical="top" wrapText="1"/>
    </xf>
    <xf numFmtId="0" fontId="6" fillId="0" borderId="0" xfId="1" applyAlignment="1">
      <alignment vertical="center"/>
    </xf>
    <xf numFmtId="0" fontId="0" fillId="0" borderId="0" xfId="0" applyAlignment="1">
      <alignment horizontal="center"/>
    </xf>
    <xf numFmtId="0" fontId="16" fillId="0" borderId="0" xfId="0" applyFont="1"/>
    <xf numFmtId="0" fontId="0" fillId="0" borderId="0" xfId="0" applyAlignment="1">
      <alignment wrapText="1"/>
    </xf>
    <xf numFmtId="0" fontId="8" fillId="10" borderId="0" xfId="2" applyFont="1" applyFill="1" applyAlignment="1">
      <alignment horizontal="left" vertical="center" wrapText="1"/>
    </xf>
    <xf numFmtId="0" fontId="4" fillId="0" borderId="0" xfId="2"/>
    <xf numFmtId="0" fontId="4" fillId="10" borderId="0" xfId="2" applyFill="1" applyAlignment="1">
      <alignment horizontal="left" vertical="center" wrapText="1"/>
    </xf>
    <xf numFmtId="0" fontId="7" fillId="0" borderId="0" xfId="2" applyFont="1" applyAlignment="1">
      <alignment horizontal="left"/>
    </xf>
    <xf numFmtId="0" fontId="4" fillId="0" borderId="0" xfId="2" applyAlignment="1">
      <alignment horizontal="left" vertical="center"/>
    </xf>
    <xf numFmtId="0" fontId="4" fillId="10" borderId="0" xfId="2" applyFill="1" applyAlignment="1">
      <alignment horizontal="center" vertical="center" wrapText="1"/>
    </xf>
    <xf numFmtId="0" fontId="10" fillId="10" borderId="0" xfId="2" applyFont="1" applyFill="1" applyAlignment="1">
      <alignment horizontal="right" vertical="center" wrapText="1"/>
    </xf>
    <xf numFmtId="0" fontId="14" fillId="10" borderId="0" xfId="2" applyFont="1" applyFill="1" applyAlignment="1">
      <alignment horizontal="left" vertical="center" wrapText="1"/>
    </xf>
    <xf numFmtId="0" fontId="1" fillId="0" borderId="8" xfId="0" applyFont="1" applyBorder="1" applyAlignment="1">
      <alignment vertical="top" wrapText="1"/>
    </xf>
    <xf numFmtId="0" fontId="1" fillId="3" borderId="2" xfId="0" applyFont="1" applyFill="1" applyBorder="1" applyAlignment="1">
      <alignment vertical="top" wrapText="1"/>
    </xf>
    <xf numFmtId="0" fontId="4" fillId="0" borderId="0" xfId="0" applyFont="1"/>
    <xf numFmtId="0" fontId="5" fillId="13" borderId="0" xfId="0" applyFont="1" applyFill="1"/>
    <xf numFmtId="0" fontId="2" fillId="0" borderId="17" xfId="0" applyFont="1" applyBorder="1" applyAlignment="1">
      <alignment horizontal="left" vertical="top" wrapText="1"/>
    </xf>
    <xf numFmtId="0" fontId="7" fillId="2" borderId="1" xfId="0" applyFont="1" applyFill="1" applyBorder="1" applyAlignment="1">
      <alignment vertical="top" wrapText="1"/>
    </xf>
    <xf numFmtId="0" fontId="18" fillId="0" borderId="0" xfId="0" applyFont="1"/>
    <xf numFmtId="0" fontId="2" fillId="0" borderId="0" xfId="0" applyFont="1" applyAlignment="1">
      <alignment vertical="top" wrapText="1"/>
    </xf>
    <xf numFmtId="0" fontId="2" fillId="0" borderId="8" xfId="0" applyFont="1" applyBorder="1" applyAlignment="1">
      <alignment vertical="top" wrapText="1"/>
    </xf>
    <xf numFmtId="0" fontId="0" fillId="0" borderId="16" xfId="0" applyBorder="1" applyAlignment="1">
      <alignment horizontal="left" vertical="top" wrapText="1"/>
    </xf>
    <xf numFmtId="14" fontId="0" fillId="0" borderId="16" xfId="0" applyNumberFormat="1" applyBorder="1" applyAlignment="1">
      <alignment horizontal="left" vertical="top" wrapText="1"/>
    </xf>
    <xf numFmtId="0" fontId="4" fillId="12" borderId="16" xfId="0" applyFont="1" applyFill="1" applyBorder="1" applyAlignment="1">
      <alignment horizontal="left" vertical="top" wrapText="1"/>
    </xf>
    <xf numFmtId="0" fontId="4" fillId="0" borderId="16" xfId="0" applyFont="1" applyBorder="1" applyAlignment="1">
      <alignment horizontal="left" vertical="top" wrapText="1"/>
    </xf>
    <xf numFmtId="16" fontId="1" fillId="0" borderId="3" xfId="0" applyNumberFormat="1" applyFont="1" applyBorder="1" applyAlignment="1">
      <alignment vertical="top" wrapText="1"/>
    </xf>
    <xf numFmtId="3" fontId="2" fillId="0" borderId="3" xfId="0" applyNumberFormat="1" applyFont="1" applyBorder="1" applyAlignment="1">
      <alignment vertical="top" wrapText="1"/>
    </xf>
    <xf numFmtId="164" fontId="1" fillId="0" borderId="3" xfId="0" applyNumberFormat="1" applyFont="1" applyBorder="1" applyAlignment="1">
      <alignment vertical="top" wrapText="1"/>
    </xf>
    <xf numFmtId="165" fontId="1" fillId="0" borderId="3" xfId="0" applyNumberFormat="1" applyFont="1" applyBorder="1" applyAlignment="1">
      <alignment vertical="top" wrapText="1"/>
    </xf>
    <xf numFmtId="0" fontId="0" fillId="13" borderId="0" xfId="0" applyFill="1"/>
    <xf numFmtId="0" fontId="1" fillId="0" borderId="14" xfId="0" applyFont="1" applyBorder="1" applyAlignment="1">
      <alignment vertical="top" wrapText="1"/>
    </xf>
    <xf numFmtId="0" fontId="1" fillId="0" borderId="7"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Alignment="1">
      <alignment horizontal="center" vertical="top" wrapText="1"/>
    </xf>
    <xf numFmtId="0" fontId="2" fillId="0" borderId="2" xfId="0" applyFont="1" applyBorder="1" applyAlignment="1">
      <alignment vertical="top" wrapText="1"/>
    </xf>
    <xf numFmtId="0" fontId="1" fillId="6" borderId="9" xfId="0" applyFont="1" applyFill="1" applyBorder="1" applyAlignment="1">
      <alignment vertical="top" wrapText="1"/>
    </xf>
    <xf numFmtId="165" fontId="1" fillId="0" borderId="9" xfId="0" applyNumberFormat="1" applyFont="1" applyBorder="1" applyAlignment="1">
      <alignment vertical="top" wrapText="1"/>
    </xf>
    <xf numFmtId="0" fontId="5" fillId="0" borderId="0" xfId="0" applyFont="1"/>
    <xf numFmtId="0" fontId="2" fillId="0" borderId="3" xfId="0" applyFont="1" applyBorder="1" applyAlignment="1">
      <alignment horizontal="left" vertical="top" wrapText="1"/>
    </xf>
    <xf numFmtId="0" fontId="0" fillId="0" borderId="16" xfId="0" applyBorder="1" applyAlignment="1">
      <alignment horizontal="left" vertical="top"/>
    </xf>
    <xf numFmtId="0" fontId="2" fillId="0" borderId="9" xfId="0" applyFont="1" applyBorder="1" applyAlignment="1">
      <alignment horizontal="left" vertical="top" wrapText="1"/>
    </xf>
    <xf numFmtId="0" fontId="4" fillId="0" borderId="16" xfId="0" applyFont="1" applyBorder="1" applyAlignment="1">
      <alignment horizontal="left" vertical="top"/>
    </xf>
    <xf numFmtId="0" fontId="4" fillId="0" borderId="16" xfId="0" applyFont="1" applyBorder="1" applyAlignment="1">
      <alignment vertical="top" wrapText="1"/>
    </xf>
    <xf numFmtId="14" fontId="0" fillId="0" borderId="16" xfId="0" applyNumberFormat="1" applyBorder="1" applyAlignment="1">
      <alignment horizontal="left" vertical="top"/>
    </xf>
    <xf numFmtId="0" fontId="1" fillId="2" borderId="1" xfId="0" applyFont="1" applyFill="1" applyBorder="1" applyAlignment="1">
      <alignment vertical="top" wrapText="1"/>
    </xf>
    <xf numFmtId="0" fontId="1" fillId="8" borderId="4" xfId="0" applyFont="1" applyFill="1" applyBorder="1" applyAlignment="1">
      <alignment vertical="top" wrapText="1"/>
    </xf>
    <xf numFmtId="0" fontId="1" fillId="8" borderId="5" xfId="0" applyFont="1" applyFill="1" applyBorder="1" applyAlignment="1">
      <alignment vertical="top" wrapText="1"/>
    </xf>
    <xf numFmtId="0" fontId="1" fillId="8" borderId="2" xfId="0" applyFont="1" applyFill="1" applyBorder="1" applyAlignment="1">
      <alignment vertical="top" wrapText="1"/>
    </xf>
    <xf numFmtId="0" fontId="0" fillId="0" borderId="0" xfId="0" applyAlignment="1">
      <alignment horizontal="left" vertical="top"/>
    </xf>
    <xf numFmtId="0" fontId="0" fillId="0" borderId="16" xfId="0" applyBorder="1" applyAlignment="1">
      <alignment horizontal="center" vertical="top" wrapText="1"/>
    </xf>
    <xf numFmtId="0" fontId="0" fillId="0" borderId="16" xfId="0" applyBorder="1" applyAlignment="1">
      <alignment horizontal="center" vertical="top"/>
    </xf>
    <xf numFmtId="49" fontId="2" fillId="0" borderId="0" xfId="0" applyNumberFormat="1" applyFont="1"/>
    <xf numFmtId="49" fontId="2" fillId="0" borderId="3" xfId="0" applyNumberFormat="1" applyFont="1" applyBorder="1" applyAlignment="1">
      <alignment horizontal="left" vertical="top" wrapText="1"/>
    </xf>
    <xf numFmtId="49" fontId="1" fillId="0" borderId="1"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2" fillId="6"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1" fillId="2" borderId="3" xfId="0" applyNumberFormat="1" applyFont="1" applyFill="1" applyBorder="1" applyAlignment="1">
      <alignment vertical="top" wrapText="1"/>
    </xf>
    <xf numFmtId="49" fontId="1" fillId="4" borderId="8" xfId="0" applyNumberFormat="1" applyFont="1" applyFill="1" applyBorder="1" applyAlignment="1">
      <alignment vertical="top" wrapText="1"/>
    </xf>
    <xf numFmtId="49" fontId="1" fillId="0" borderId="10" xfId="0" applyNumberFormat="1" applyFont="1" applyBorder="1" applyAlignment="1">
      <alignment horizontal="center" vertical="top" wrapText="1"/>
    </xf>
    <xf numFmtId="49" fontId="2" fillId="6" borderId="9" xfId="0" applyNumberFormat="1" applyFont="1" applyFill="1" applyBorder="1" applyAlignment="1">
      <alignment vertical="top" wrapText="1"/>
    </xf>
    <xf numFmtId="49" fontId="2" fillId="0" borderId="9" xfId="0" applyNumberFormat="1" applyFont="1" applyBorder="1" applyAlignment="1">
      <alignment horizontal="left" vertical="top" wrapText="1"/>
    </xf>
    <xf numFmtId="49" fontId="2" fillId="0" borderId="16" xfId="0" applyNumberFormat="1" applyFont="1" applyBorder="1" applyAlignment="1">
      <alignment vertical="top" wrapText="1"/>
    </xf>
    <xf numFmtId="49" fontId="2" fillId="0" borderId="8" xfId="0" applyNumberFormat="1" applyFont="1" applyBorder="1" applyAlignment="1">
      <alignment vertical="top" wrapText="1"/>
    </xf>
    <xf numFmtId="49" fontId="2" fillId="0" borderId="16" xfId="0" applyNumberFormat="1" applyFont="1" applyBorder="1" applyAlignment="1">
      <alignment horizontal="left"/>
    </xf>
    <xf numFmtId="0" fontId="4" fillId="0" borderId="16" xfId="0" applyFont="1" applyBorder="1" applyAlignment="1">
      <alignment vertical="top"/>
    </xf>
    <xf numFmtId="165" fontId="1" fillId="0" borderId="0" xfId="0" applyNumberFormat="1" applyFont="1" applyAlignment="1">
      <alignment vertical="top" wrapText="1"/>
    </xf>
    <xf numFmtId="0" fontId="0" fillId="0" borderId="16" xfId="0" applyBorder="1" applyAlignment="1">
      <alignment vertical="top"/>
    </xf>
    <xf numFmtId="0" fontId="2" fillId="15" borderId="3" xfId="0" applyFont="1" applyFill="1" applyBorder="1" applyAlignment="1">
      <alignment horizontal="left" vertical="top" wrapText="1"/>
    </xf>
    <xf numFmtId="0" fontId="2" fillId="15" borderId="3" xfId="0" applyFont="1" applyFill="1" applyBorder="1" applyAlignment="1">
      <alignment vertical="top" wrapText="1"/>
    </xf>
    <xf numFmtId="3" fontId="2" fillId="0" borderId="3" xfId="0" applyNumberFormat="1" applyFont="1" applyBorder="1" applyAlignment="1">
      <alignment horizontal="left" vertical="top" wrapText="1"/>
    </xf>
    <xf numFmtId="165" fontId="22" fillId="0" borderId="3" xfId="0" applyNumberFormat="1" applyFont="1" applyBorder="1" applyAlignment="1">
      <alignment vertical="top" wrapText="1"/>
    </xf>
    <xf numFmtId="0" fontId="0" fillId="0" borderId="0" xfId="0" applyAlignment="1">
      <alignment vertical="top"/>
    </xf>
    <xf numFmtId="0" fontId="2" fillId="0" borderId="1" xfId="0" applyFont="1" applyBorder="1" applyAlignment="1">
      <alignment horizontal="left" vertical="top" wrapText="1"/>
    </xf>
    <xf numFmtId="0" fontId="0" fillId="15" borderId="16" xfId="0" applyFill="1" applyBorder="1" applyAlignment="1">
      <alignment horizontal="center" vertical="top"/>
    </xf>
    <xf numFmtId="0" fontId="4" fillId="15" borderId="16" xfId="0" applyFont="1" applyFill="1" applyBorder="1" applyAlignment="1">
      <alignment horizontal="left" vertical="top" wrapText="1"/>
    </xf>
    <xf numFmtId="14" fontId="0" fillId="15" borderId="16" xfId="0" applyNumberFormat="1" applyFill="1" applyBorder="1" applyAlignment="1">
      <alignment horizontal="left" vertical="top"/>
    </xf>
    <xf numFmtId="0" fontId="0" fillId="15" borderId="0" xfId="0" applyFill="1"/>
    <xf numFmtId="0" fontId="24" fillId="14" borderId="17" xfId="0" applyFont="1" applyFill="1" applyBorder="1" applyAlignment="1">
      <alignment vertical="top" wrapText="1"/>
    </xf>
    <xf numFmtId="0" fontId="24" fillId="14" borderId="29" xfId="0" applyFont="1" applyFill="1" applyBorder="1" applyAlignment="1">
      <alignment vertical="top" wrapText="1"/>
    </xf>
    <xf numFmtId="0" fontId="24" fillId="14" borderId="30" xfId="0" applyFont="1" applyFill="1" applyBorder="1" applyAlignment="1">
      <alignment vertical="top" wrapText="1"/>
    </xf>
    <xf numFmtId="0" fontId="23" fillId="14" borderId="26" xfId="0" applyFont="1" applyFill="1" applyBorder="1" applyAlignment="1">
      <alignment horizontal="left" vertical="top" wrapText="1"/>
    </xf>
    <xf numFmtId="0" fontId="24" fillId="14" borderId="27" xfId="0" applyFont="1" applyFill="1" applyBorder="1" applyAlignment="1">
      <alignment vertical="top" wrapText="1"/>
    </xf>
    <xf numFmtId="0" fontId="23" fillId="14" borderId="27" xfId="0" applyFont="1" applyFill="1" applyBorder="1" applyAlignment="1">
      <alignment vertical="top" wrapText="1"/>
    </xf>
    <xf numFmtId="0" fontId="23" fillId="14" borderId="28" xfId="0" applyFont="1" applyFill="1" applyBorder="1" applyAlignment="1">
      <alignment vertical="top" wrapText="1"/>
    </xf>
    <xf numFmtId="0" fontId="24" fillId="14" borderId="16" xfId="0" applyFont="1" applyFill="1" applyBorder="1" applyAlignment="1">
      <alignment vertical="top" wrapText="1"/>
    </xf>
    <xf numFmtId="0" fontId="23" fillId="14" borderId="16" xfId="0" applyFont="1" applyFill="1" applyBorder="1" applyAlignment="1">
      <alignment vertical="top" wrapText="1"/>
    </xf>
    <xf numFmtId="0" fontId="23" fillId="14" borderId="23" xfId="0" applyFont="1" applyFill="1" applyBorder="1" applyAlignment="1">
      <alignment vertical="top" wrapText="1"/>
    </xf>
    <xf numFmtId="0" fontId="24" fillId="14" borderId="24" xfId="0" applyFont="1" applyFill="1" applyBorder="1" applyAlignment="1">
      <alignment vertical="top" wrapText="1"/>
    </xf>
    <xf numFmtId="0" fontId="23" fillId="14" borderId="24" xfId="0" applyFont="1" applyFill="1" applyBorder="1" applyAlignment="1">
      <alignment vertical="top" wrapText="1"/>
    </xf>
    <xf numFmtId="0" fontId="23" fillId="14" borderId="25" xfId="0" applyFont="1" applyFill="1" applyBorder="1" applyAlignment="1">
      <alignment vertical="top" wrapText="1"/>
    </xf>
    <xf numFmtId="0" fontId="17" fillId="11" borderId="16" xfId="0" applyFont="1" applyFill="1" applyBorder="1" applyAlignment="1">
      <alignment horizontal="center" vertical="top"/>
    </xf>
    <xf numFmtId="0" fontId="17" fillId="11" borderId="16" xfId="0" applyFont="1" applyFill="1" applyBorder="1" applyAlignment="1">
      <alignment horizontal="center" vertical="top" wrapText="1"/>
    </xf>
    <xf numFmtId="0" fontId="16" fillId="12" borderId="16" xfId="0" applyFont="1" applyFill="1" applyBorder="1" applyAlignment="1">
      <alignment horizontal="center" vertical="top"/>
    </xf>
    <xf numFmtId="0" fontId="16" fillId="12" borderId="16" xfId="0" applyFont="1" applyFill="1" applyBorder="1" applyAlignment="1">
      <alignment horizontal="left" vertical="top" wrapText="1"/>
    </xf>
    <xf numFmtId="14" fontId="16" fillId="12" borderId="16" xfId="0" applyNumberFormat="1" applyFont="1" applyFill="1" applyBorder="1" applyAlignment="1">
      <alignment horizontal="center" vertical="top"/>
    </xf>
    <xf numFmtId="0" fontId="4" fillId="15" borderId="16" xfId="0" applyFont="1" applyFill="1" applyBorder="1" applyAlignment="1">
      <alignment vertical="top" wrapText="1"/>
    </xf>
    <xf numFmtId="0" fontId="0" fillId="15" borderId="16" xfId="0" applyFill="1" applyBorder="1" applyAlignment="1">
      <alignment horizontal="left" vertical="top"/>
    </xf>
    <xf numFmtId="0" fontId="2" fillId="0" borderId="7" xfId="0" applyFont="1" applyBorder="1" applyAlignment="1">
      <alignment vertical="top" wrapText="1"/>
    </xf>
    <xf numFmtId="0" fontId="1" fillId="4" borderId="14" xfId="0" applyFont="1" applyFill="1" applyBorder="1" applyAlignment="1">
      <alignment vertical="top" wrapText="1"/>
    </xf>
    <xf numFmtId="0" fontId="0" fillId="0" borderId="16" xfId="0" applyBorder="1"/>
    <xf numFmtId="0" fontId="2" fillId="0" borderId="4" xfId="0" applyFont="1" applyBorder="1" applyAlignment="1">
      <alignment horizontal="left" vertical="top" wrapText="1"/>
    </xf>
    <xf numFmtId="0" fontId="0" fillId="0" borderId="0" xfId="0" applyAlignment="1">
      <alignment horizontal="center" wrapText="1"/>
    </xf>
    <xf numFmtId="0" fontId="0" fillId="0" borderId="16" xfId="0" applyBorder="1" applyAlignment="1">
      <alignment horizontal="center" wrapText="1"/>
    </xf>
    <xf numFmtId="0" fontId="0" fillId="0" borderId="16" xfId="0" applyBorder="1" applyAlignment="1">
      <alignment wrapText="1"/>
    </xf>
    <xf numFmtId="0" fontId="0" fillId="15" borderId="16" xfId="0" applyFill="1" applyBorder="1" applyAlignment="1">
      <alignment vertical="top"/>
    </xf>
    <xf numFmtId="0" fontId="1" fillId="4" borderId="1" xfId="0" applyFont="1" applyFill="1" applyBorder="1" applyAlignment="1">
      <alignment horizontal="center" vertical="top" wrapText="1"/>
    </xf>
    <xf numFmtId="0" fontId="1" fillId="4" borderId="4" xfId="0" applyFont="1" applyFill="1" applyBorder="1" applyAlignment="1">
      <alignment horizontal="center" vertical="top" wrapText="1"/>
    </xf>
    <xf numFmtId="0" fontId="2" fillId="0" borderId="1" xfId="0" applyFont="1" applyBorder="1" applyAlignment="1">
      <alignment horizontal="center" vertical="top" wrapText="1"/>
    </xf>
    <xf numFmtId="0" fontId="1" fillId="4" borderId="9" xfId="0" applyFont="1" applyFill="1" applyBorder="1" applyAlignment="1">
      <alignment vertical="top" wrapText="1"/>
    </xf>
    <xf numFmtId="0" fontId="2" fillId="0" borderId="12" xfId="0" applyFont="1" applyBorder="1" applyAlignment="1">
      <alignment vertical="top" wrapText="1"/>
    </xf>
    <xf numFmtId="0" fontId="2" fillId="0" borderId="11" xfId="0" applyFont="1" applyBorder="1" applyAlignment="1">
      <alignment vertical="top" wrapText="1"/>
    </xf>
    <xf numFmtId="0" fontId="1" fillId="0" borderId="4" xfId="0" applyFont="1" applyBorder="1" applyAlignment="1">
      <alignment horizontal="center" vertical="top" wrapText="1"/>
    </xf>
    <xf numFmtId="0" fontId="2" fillId="6" borderId="0" xfId="0" applyFont="1" applyFill="1" applyAlignment="1">
      <alignment vertical="top" wrapText="1"/>
    </xf>
    <xf numFmtId="0" fontId="2" fillId="0" borderId="4" xfId="0" applyFont="1" applyBorder="1" applyAlignment="1">
      <alignment vertical="top" wrapText="1"/>
    </xf>
    <xf numFmtId="0" fontId="1" fillId="0" borderId="5" xfId="0" applyFont="1" applyBorder="1" applyAlignment="1">
      <alignment horizontal="center" vertical="top" wrapText="1"/>
    </xf>
    <xf numFmtId="0" fontId="2" fillId="6" borderId="4" xfId="0" applyFont="1" applyFill="1" applyBorder="1" applyAlignment="1">
      <alignment vertical="top" wrapText="1"/>
    </xf>
    <xf numFmtId="0" fontId="1" fillId="4" borderId="1" xfId="0" applyFont="1" applyFill="1" applyBorder="1" applyAlignment="1">
      <alignment vertical="top" wrapText="1"/>
    </xf>
    <xf numFmtId="0" fontId="1" fillId="4" borderId="2" xfId="0" applyFont="1" applyFill="1" applyBorder="1" applyAlignment="1">
      <alignment vertical="top" wrapText="1"/>
    </xf>
    <xf numFmtId="165" fontId="1" fillId="0" borderId="10" xfId="0" applyNumberFormat="1" applyFont="1" applyBorder="1" applyAlignment="1">
      <alignment vertical="top" wrapText="1"/>
    </xf>
    <xf numFmtId="0" fontId="1" fillId="0" borderId="10" xfId="0" applyFont="1" applyBorder="1" applyAlignment="1">
      <alignment vertical="top" wrapText="1"/>
    </xf>
    <xf numFmtId="0" fontId="1" fillId="0" borderId="22" xfId="0" applyFont="1" applyBorder="1" applyAlignment="1">
      <alignment horizontal="center" vertical="top" wrapText="1"/>
    </xf>
    <xf numFmtId="0" fontId="1" fillId="4" borderId="2" xfId="0" applyFont="1" applyFill="1" applyBorder="1" applyAlignment="1">
      <alignment horizontal="center" vertical="top" wrapText="1"/>
    </xf>
    <xf numFmtId="0" fontId="1" fillId="2" borderId="6" xfId="0" applyFont="1" applyFill="1" applyBorder="1" applyAlignment="1">
      <alignment vertical="top" wrapText="1"/>
    </xf>
    <xf numFmtId="49" fontId="1" fillId="4" borderId="3" xfId="0" applyNumberFormat="1" applyFont="1" applyFill="1" applyBorder="1" applyAlignment="1">
      <alignment vertical="top" wrapText="1"/>
    </xf>
    <xf numFmtId="49" fontId="1" fillId="4" borderId="9" xfId="0" applyNumberFormat="1" applyFont="1" applyFill="1" applyBorder="1" applyAlignment="1">
      <alignment vertical="top" wrapText="1"/>
    </xf>
    <xf numFmtId="49" fontId="1" fillId="4" borderId="1" xfId="0" applyNumberFormat="1" applyFont="1" applyFill="1" applyBorder="1" applyAlignment="1">
      <alignment vertical="top" wrapText="1"/>
    </xf>
    <xf numFmtId="49" fontId="1" fillId="0" borderId="4" xfId="0" applyNumberFormat="1" applyFont="1" applyBorder="1" applyAlignment="1">
      <alignment horizontal="center" vertical="top" wrapText="1"/>
    </xf>
    <xf numFmtId="49" fontId="2" fillId="6" borderId="0" xfId="0" applyNumberFormat="1" applyFont="1" applyFill="1" applyAlignment="1">
      <alignment vertical="top" wrapText="1"/>
    </xf>
    <xf numFmtId="49" fontId="2" fillId="0" borderId="4" xfId="0" applyNumberFormat="1" applyFont="1" applyBorder="1" applyAlignment="1">
      <alignment vertical="top" wrapText="1"/>
    </xf>
    <xf numFmtId="49" fontId="2" fillId="0" borderId="12" xfId="0" applyNumberFormat="1" applyFont="1" applyBorder="1" applyAlignment="1">
      <alignment vertical="top" wrapText="1"/>
    </xf>
    <xf numFmtId="49" fontId="2" fillId="0" borderId="11" xfId="0" applyNumberFormat="1" applyFont="1" applyBorder="1" applyAlignment="1">
      <alignment vertical="top" wrapText="1"/>
    </xf>
    <xf numFmtId="49" fontId="2" fillId="0" borderId="5" xfId="0" applyNumberFormat="1" applyFont="1" applyBorder="1" applyAlignment="1">
      <alignment vertical="top" wrapText="1"/>
    </xf>
    <xf numFmtId="49" fontId="1" fillId="4" borderId="5" xfId="0" applyNumberFormat="1" applyFont="1" applyFill="1" applyBorder="1" applyAlignment="1">
      <alignment vertical="top" wrapText="1"/>
    </xf>
    <xf numFmtId="49" fontId="1" fillId="0" borderId="5" xfId="0" applyNumberFormat="1" applyFont="1" applyBorder="1" applyAlignment="1">
      <alignment horizontal="center" vertical="top" wrapText="1"/>
    </xf>
    <xf numFmtId="49" fontId="2" fillId="6" borderId="4" xfId="0" applyNumberFormat="1" applyFont="1" applyFill="1" applyBorder="1" applyAlignment="1">
      <alignment vertical="top" wrapText="1"/>
    </xf>
    <xf numFmtId="0" fontId="2" fillId="5" borderId="4" xfId="0" applyFont="1" applyFill="1" applyBorder="1" applyAlignment="1">
      <alignment vertical="top" wrapText="1"/>
    </xf>
    <xf numFmtId="0" fontId="2" fillId="5" borderId="5" xfId="0" applyFont="1" applyFill="1" applyBorder="1" applyAlignment="1">
      <alignment vertical="top" wrapText="1"/>
    </xf>
    <xf numFmtId="0" fontId="1" fillId="3" borderId="2" xfId="0" applyFont="1" applyFill="1" applyBorder="1" applyAlignment="1">
      <alignment horizontal="left" vertical="top" wrapText="1"/>
    </xf>
    <xf numFmtId="0" fontId="4" fillId="0" borderId="2" xfId="0" applyFont="1" applyBorder="1" applyAlignment="1">
      <alignment horizontal="left" vertical="top"/>
    </xf>
    <xf numFmtId="0" fontId="4" fillId="0" borderId="1" xfId="0" applyFont="1" applyBorder="1" applyAlignment="1">
      <alignment horizontal="left" vertical="top"/>
    </xf>
    <xf numFmtId="49" fontId="2" fillId="0" borderId="1"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1" fillId="6" borderId="6" xfId="0" applyFont="1" applyFill="1" applyBorder="1" applyAlignment="1">
      <alignment vertical="top" wrapText="1"/>
    </xf>
    <xf numFmtId="0" fontId="1" fillId="6" borderId="9" xfId="0" applyFont="1" applyFill="1" applyBorder="1" applyAlignment="1">
      <alignment vertical="top" wrapText="1"/>
    </xf>
    <xf numFmtId="0" fontId="1" fillId="6" borderId="8" xfId="0" applyFont="1" applyFill="1" applyBorder="1" applyAlignment="1">
      <alignment vertical="top" wrapText="1"/>
    </xf>
    <xf numFmtId="9" fontId="1" fillId="0" borderId="7" xfId="3" applyFont="1" applyBorder="1" applyAlignment="1">
      <alignment vertical="top" wrapText="1"/>
    </xf>
    <xf numFmtId="9" fontId="1" fillId="0" borderId="14" xfId="3" applyFont="1" applyBorder="1" applyAlignment="1">
      <alignment vertical="top" wrapText="1"/>
    </xf>
    <xf numFmtId="9" fontId="1" fillId="0" borderId="8" xfId="3" applyFont="1" applyBorder="1" applyAlignment="1">
      <alignment vertical="top" wrapText="1"/>
    </xf>
    <xf numFmtId="0" fontId="1" fillId="3" borderId="4" xfId="0" applyFont="1" applyFill="1" applyBorder="1" applyAlignment="1">
      <alignment vertical="top" wrapText="1"/>
    </xf>
    <xf numFmtId="0" fontId="1" fillId="3" borderId="2" xfId="0" applyFont="1" applyFill="1" applyBorder="1" applyAlignment="1">
      <alignment vertical="top" wrapText="1"/>
    </xf>
    <xf numFmtId="0" fontId="1" fillId="8" borderId="12" xfId="0" applyFont="1" applyFill="1" applyBorder="1" applyAlignment="1">
      <alignment vertical="top" wrapText="1"/>
    </xf>
    <xf numFmtId="0" fontId="1" fillId="8" borderId="13" xfId="0" applyFont="1" applyFill="1" applyBorder="1" applyAlignment="1">
      <alignment vertical="top" wrapText="1"/>
    </xf>
    <xf numFmtId="0" fontId="1" fillId="8" borderId="11" xfId="0" applyFont="1" applyFill="1" applyBorder="1" applyAlignment="1">
      <alignment vertical="top" wrapText="1"/>
    </xf>
    <xf numFmtId="0" fontId="1" fillId="8" borderId="6" xfId="0" applyFont="1" applyFill="1" applyBorder="1" applyAlignment="1">
      <alignment vertical="top" wrapText="1"/>
    </xf>
    <xf numFmtId="0" fontId="1" fillId="8" borderId="9" xfId="0" applyFont="1" applyFill="1" applyBorder="1" applyAlignment="1">
      <alignment vertical="top" wrapText="1"/>
    </xf>
    <xf numFmtId="0" fontId="1" fillId="8" borderId="3" xfId="0" applyFont="1" applyFill="1" applyBorder="1" applyAlignment="1">
      <alignment vertical="top" wrapText="1"/>
    </xf>
    <xf numFmtId="9" fontId="2" fillId="5" borderId="4" xfId="0" applyNumberFormat="1"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2" xfId="0" applyFont="1" applyFill="1" applyBorder="1" applyAlignment="1">
      <alignment horizontal="left" vertical="top" wrapText="1"/>
    </xf>
    <xf numFmtId="9" fontId="1" fillId="0" borderId="12" xfId="3" applyFont="1" applyBorder="1" applyAlignment="1">
      <alignment vertical="top" wrapText="1"/>
    </xf>
    <xf numFmtId="9" fontId="1" fillId="0" borderId="13" xfId="3" applyFont="1" applyBorder="1" applyAlignment="1">
      <alignment vertical="top" wrapText="1"/>
    </xf>
    <xf numFmtId="9" fontId="1" fillId="0" borderId="11" xfId="3" applyFont="1" applyBorder="1" applyAlignment="1">
      <alignment vertical="top" wrapTex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5" borderId="22" xfId="0" applyFont="1" applyFill="1" applyBorder="1" applyAlignment="1">
      <alignment horizontal="left" vertical="top" wrapText="1"/>
    </xf>
    <xf numFmtId="0" fontId="2" fillId="5" borderId="6" xfId="0" applyFont="1" applyFill="1" applyBorder="1" applyAlignment="1">
      <alignment horizontal="left"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14"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8" xfId="0" applyFont="1" applyFill="1" applyBorder="1" applyAlignment="1">
      <alignment horizontal="center" vertical="top" wrapText="1"/>
    </xf>
    <xf numFmtId="0" fontId="2" fillId="0" borderId="7" xfId="0" applyFont="1" applyBorder="1" applyAlignment="1">
      <alignment horizontal="left"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49" fontId="1" fillId="4" borderId="7" xfId="0" applyNumberFormat="1" applyFont="1" applyFill="1" applyBorder="1" applyAlignment="1">
      <alignment horizontal="center" vertical="top" wrapText="1"/>
    </xf>
    <xf numFmtId="49" fontId="1" fillId="4" borderId="14" xfId="0" applyNumberFormat="1" applyFont="1" applyFill="1" applyBorder="1" applyAlignment="1">
      <alignment horizontal="center" vertical="top" wrapText="1"/>
    </xf>
    <xf numFmtId="49" fontId="1" fillId="4" borderId="8" xfId="0" applyNumberFormat="1" applyFont="1" applyFill="1" applyBorder="1" applyAlignment="1">
      <alignment horizontal="center" vertical="top" wrapText="1"/>
    </xf>
    <xf numFmtId="0" fontId="1" fillId="6" borderId="7" xfId="0" applyFont="1" applyFill="1" applyBorder="1" applyAlignment="1">
      <alignment vertical="top" wrapText="1"/>
    </xf>
    <xf numFmtId="0" fontId="1" fillId="6" borderId="14" xfId="0" applyFont="1" applyFill="1" applyBorder="1" applyAlignment="1">
      <alignment vertical="top" wrapText="1"/>
    </xf>
    <xf numFmtId="0" fontId="1" fillId="4" borderId="6" xfId="0" applyFont="1" applyFill="1" applyBorder="1" applyAlignment="1">
      <alignment horizontal="center" vertical="top" wrapText="1"/>
    </xf>
    <xf numFmtId="0" fontId="1" fillId="4" borderId="9" xfId="0" applyFont="1" applyFill="1" applyBorder="1" applyAlignment="1">
      <alignment horizontal="center"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17" xfId="0" applyFont="1" applyBorder="1" applyAlignment="1">
      <alignment horizontal="left" vertical="top" wrapText="1"/>
    </xf>
    <xf numFmtId="0" fontId="2" fillId="0" borderId="30" xfId="0" applyFont="1" applyBorder="1" applyAlignment="1">
      <alignment horizontal="left" vertical="top" wrapText="1"/>
    </xf>
    <xf numFmtId="0" fontId="2" fillId="6" borderId="17" xfId="0" applyFont="1" applyFill="1" applyBorder="1" applyAlignment="1">
      <alignment horizontal="center" vertical="top" wrapText="1"/>
    </xf>
    <xf numFmtId="0" fontId="2" fillId="6" borderId="30" xfId="0" applyFont="1" applyFill="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8" xfId="0" applyFont="1" applyBorder="1" applyAlignment="1">
      <alignment horizontal="center" vertical="top" wrapText="1"/>
    </xf>
    <xf numFmtId="0" fontId="2" fillId="0" borderId="6" xfId="0" applyFont="1" applyBorder="1" applyAlignment="1">
      <alignment horizontal="left" vertical="top" wrapText="1"/>
    </xf>
    <xf numFmtId="0" fontId="2" fillId="0" borderId="16" xfId="0" applyFont="1" applyBorder="1" applyAlignment="1">
      <alignment horizontal="left" vertical="top" wrapText="1"/>
    </xf>
    <xf numFmtId="0" fontId="2" fillId="0" borderId="21" xfId="0" applyFont="1" applyBorder="1" applyAlignment="1">
      <alignment horizontal="left" vertical="top" wrapText="1"/>
    </xf>
    <xf numFmtId="0" fontId="2" fillId="6" borderId="31" xfId="0" applyFont="1" applyFill="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1" fillId="4" borderId="17" xfId="0" applyFont="1" applyFill="1" applyBorder="1" applyAlignment="1">
      <alignment horizontal="center" vertical="top" wrapText="1"/>
    </xf>
    <xf numFmtId="0" fontId="1" fillId="4" borderId="30" xfId="0" applyFont="1" applyFill="1" applyBorder="1" applyAlignment="1">
      <alignment horizontal="center" vertical="top" wrapText="1"/>
    </xf>
    <xf numFmtId="0" fontId="2" fillId="0" borderId="9" xfId="0" applyFont="1" applyBorder="1" applyAlignment="1">
      <alignment horizontal="left" vertical="top" wrapText="1"/>
    </xf>
    <xf numFmtId="0" fontId="7" fillId="0" borderId="7" xfId="0" applyFont="1" applyBorder="1" applyAlignment="1">
      <alignmen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7" fillId="0" borderId="8" xfId="0" applyFont="1" applyBorder="1" applyAlignment="1">
      <alignment vertical="top" wrapText="1"/>
    </xf>
    <xf numFmtId="0" fontId="2" fillId="15" borderId="11" xfId="0" applyFont="1" applyFill="1" applyBorder="1" applyAlignment="1">
      <alignment horizontal="left" vertical="top" wrapText="1"/>
    </xf>
    <xf numFmtId="0" fontId="2" fillId="15" borderId="10" xfId="0" applyFont="1" applyFill="1" applyBorder="1" applyAlignment="1">
      <alignment horizontal="left" vertical="top" wrapText="1"/>
    </xf>
    <xf numFmtId="0" fontId="2" fillId="15" borderId="3" xfId="0" applyFont="1" applyFill="1" applyBorder="1" applyAlignment="1">
      <alignment horizontal="left" vertical="top" wrapText="1"/>
    </xf>
    <xf numFmtId="0" fontId="1" fillId="4" borderId="22"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32" xfId="0" applyFont="1" applyFill="1" applyBorder="1" applyAlignment="1">
      <alignment horizontal="center" vertical="top" wrapText="1"/>
    </xf>
    <xf numFmtId="0" fontId="2" fillId="0" borderId="13" xfId="0" applyFont="1" applyBorder="1" applyAlignment="1">
      <alignment horizontal="left" vertical="top" wrapText="1"/>
    </xf>
    <xf numFmtId="0" fontId="1" fillId="4" borderId="16" xfId="0" applyFont="1" applyFill="1" applyBorder="1" applyAlignment="1">
      <alignment horizontal="center" vertical="top" wrapText="1"/>
    </xf>
    <xf numFmtId="49" fontId="2" fillId="0" borderId="6"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0" xfId="0" applyFont="1" applyFill="1" applyBorder="1" applyAlignment="1">
      <alignment horizontal="left" vertical="top" wrapText="1"/>
    </xf>
    <xf numFmtId="0" fontId="1" fillId="8" borderId="11" xfId="0" applyFont="1" applyFill="1" applyBorder="1" applyAlignment="1">
      <alignment horizontal="center" vertical="top" wrapText="1"/>
    </xf>
    <xf numFmtId="0" fontId="1" fillId="8" borderId="10" xfId="0" applyFont="1" applyFill="1" applyBorder="1" applyAlignment="1">
      <alignment horizontal="center" vertical="top" wrapText="1"/>
    </xf>
    <xf numFmtId="0" fontId="1" fillId="8" borderId="3" xfId="0" applyFont="1" applyFill="1" applyBorder="1" applyAlignment="1">
      <alignment horizontal="center" vertical="top" wrapText="1"/>
    </xf>
    <xf numFmtId="0" fontId="1" fillId="8" borderId="12" xfId="0" applyFont="1" applyFill="1" applyBorder="1" applyAlignment="1">
      <alignment horizontal="center" vertical="top" wrapText="1"/>
    </xf>
    <xf numFmtId="0" fontId="1" fillId="8" borderId="22" xfId="0" applyFont="1" applyFill="1" applyBorder="1" applyAlignment="1">
      <alignment horizontal="center" vertical="top" wrapText="1"/>
    </xf>
    <xf numFmtId="0" fontId="1" fillId="8" borderId="6" xfId="0" applyFont="1" applyFill="1" applyBorder="1" applyAlignment="1">
      <alignment horizontal="center" vertical="top" wrapText="1"/>
    </xf>
    <xf numFmtId="0" fontId="2" fillId="6" borderId="16" xfId="0" applyFont="1" applyFill="1" applyBorder="1" applyAlignment="1">
      <alignment horizontal="center" vertical="top" wrapText="1"/>
    </xf>
    <xf numFmtId="0" fontId="1" fillId="4" borderId="20" xfId="0" applyFont="1" applyFill="1" applyBorder="1" applyAlignment="1">
      <alignment horizontal="center" vertical="top" wrapText="1"/>
    </xf>
    <xf numFmtId="0" fontId="2" fillId="5" borderId="11" xfId="0" applyFont="1" applyFill="1" applyBorder="1" applyAlignment="1">
      <alignment horizontal="left" vertical="top" wrapText="1"/>
    </xf>
    <xf numFmtId="0" fontId="2" fillId="5" borderId="3" xfId="0" applyFont="1" applyFill="1" applyBorder="1" applyAlignment="1">
      <alignment horizontal="left" vertical="top" wrapText="1"/>
    </xf>
    <xf numFmtId="49" fontId="2" fillId="0" borderId="7" xfId="0" applyNumberFormat="1" applyFont="1" applyBorder="1" applyAlignment="1">
      <alignment horizontal="center" vertical="top" wrapText="1"/>
    </xf>
    <xf numFmtId="49" fontId="2" fillId="0" borderId="14" xfId="0" applyNumberFormat="1" applyFont="1" applyBorder="1" applyAlignment="1">
      <alignment horizontal="center" vertical="top" wrapText="1"/>
    </xf>
    <xf numFmtId="49" fontId="2" fillId="0" borderId="8" xfId="0" applyNumberFormat="1" applyFont="1" applyBorder="1" applyAlignment="1">
      <alignment horizontal="center" vertical="top" wrapText="1"/>
    </xf>
    <xf numFmtId="49" fontId="14" fillId="14" borderId="0" xfId="0" applyNumberFormat="1" applyFont="1" applyFill="1" applyAlignment="1">
      <alignment horizontal="left" vertical="center" wrapText="1"/>
    </xf>
    <xf numFmtId="49" fontId="0" fillId="14" borderId="0" xfId="0" applyNumberFormat="1" applyFill="1" applyAlignment="1">
      <alignment horizontal="left" vertical="center" wrapText="1"/>
    </xf>
    <xf numFmtId="49" fontId="4" fillId="14" borderId="0" xfId="0" applyNumberFormat="1" applyFont="1" applyFill="1" applyAlignment="1">
      <alignment horizontal="left" vertical="center" wrapText="1"/>
    </xf>
    <xf numFmtId="0" fontId="4" fillId="14" borderId="0" xfId="0" applyFont="1" applyFill="1" applyAlignment="1">
      <alignment horizontal="left" wrapText="1"/>
    </xf>
    <xf numFmtId="0" fontId="0" fillId="14" borderId="0" xfId="0" applyFill="1" applyAlignment="1">
      <alignment horizontal="left" wrapText="1"/>
    </xf>
    <xf numFmtId="0" fontId="5" fillId="0" borderId="0" xfId="0" applyFont="1" applyAlignment="1">
      <alignment horizontal="left" vertical="top" wrapText="1"/>
    </xf>
    <xf numFmtId="0" fontId="14" fillId="12" borderId="18" xfId="0" applyFont="1" applyFill="1" applyBorder="1" applyAlignment="1">
      <alignment horizontal="left" vertical="top"/>
    </xf>
    <xf numFmtId="0" fontId="16" fillId="12" borderId="19" xfId="0" applyFont="1" applyFill="1" applyBorder="1" applyAlignment="1">
      <alignment horizontal="left" vertical="top"/>
    </xf>
    <xf numFmtId="0" fontId="16" fillId="12" borderId="20" xfId="0" applyFont="1" applyFill="1" applyBorder="1" applyAlignment="1">
      <alignment horizontal="left" vertical="top"/>
    </xf>
    <xf numFmtId="0" fontId="25" fillId="14" borderId="12" xfId="0" applyFont="1" applyFill="1" applyBorder="1" applyAlignment="1">
      <alignment horizontal="left" vertical="top" wrapText="1"/>
    </xf>
    <xf numFmtId="0" fontId="0" fillId="14" borderId="13" xfId="0" applyFill="1" applyBorder="1" applyAlignment="1">
      <alignment horizontal="left" vertical="top" wrapText="1"/>
    </xf>
    <xf numFmtId="0" fontId="0" fillId="14" borderId="11" xfId="0" applyFill="1" applyBorder="1" applyAlignment="1">
      <alignment horizontal="left" vertical="top" wrapText="1"/>
    </xf>
    <xf numFmtId="0" fontId="4" fillId="14" borderId="22" xfId="0" applyFont="1" applyFill="1" applyBorder="1" applyAlignment="1">
      <alignment horizontal="left" vertical="top" wrapText="1"/>
    </xf>
    <xf numFmtId="0" fontId="0" fillId="14" borderId="0" xfId="0" applyFill="1" applyAlignment="1">
      <alignment horizontal="left" vertical="top" wrapText="1"/>
    </xf>
    <xf numFmtId="0" fontId="0" fillId="14" borderId="10" xfId="0" applyFill="1" applyBorder="1" applyAlignment="1">
      <alignment horizontal="left" vertical="top" wrapText="1"/>
    </xf>
    <xf numFmtId="0" fontId="3" fillId="9" borderId="0" xfId="2" applyFont="1" applyFill="1" applyAlignment="1">
      <alignment horizontal="left" vertical="center" wrapText="1"/>
    </xf>
    <xf numFmtId="0" fontId="14" fillId="10" borderId="0" xfId="2" applyFont="1" applyFill="1" applyAlignment="1">
      <alignment horizontal="left" vertical="center" wrapText="1"/>
    </xf>
    <xf numFmtId="0" fontId="4" fillId="10" borderId="0" xfId="2" applyFill="1" applyAlignment="1">
      <alignment horizontal="left" vertical="center" wrapText="1"/>
    </xf>
    <xf numFmtId="0" fontId="4" fillId="10" borderId="15" xfId="2" applyFill="1" applyBorder="1" applyAlignment="1">
      <alignment horizontal="left" vertical="center" wrapText="1"/>
    </xf>
    <xf numFmtId="0" fontId="9" fillId="10" borderId="0" xfId="2" applyFont="1" applyFill="1" applyAlignment="1">
      <alignment horizontal="left" vertical="center" wrapText="1"/>
    </xf>
  </cellXfs>
  <cellStyles count="4">
    <cellStyle name="Hyperlink" xfId="1" builtinId="8"/>
    <cellStyle name="Normal" xfId="0" builtinId="0"/>
    <cellStyle name="Normal 2" xfId="2" xr:uid="{00000000-0005-0000-0000-000002000000}"/>
    <cellStyle name="Per cent" xfId="3" builtinId="5"/>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2_5">
  <dgm:title val=""/>
  <dgm:desc val=""/>
  <dgm:catLst>
    <dgm:cat type="accent2" pri="11500"/>
  </dgm:catLst>
  <dgm:styleLbl name="node0">
    <dgm:fillClrLst meth="cycle">
      <a:schemeClr val="accent2">
        <a:alpha val="80000"/>
      </a:schemeClr>
    </dgm:fillClrLst>
    <dgm:linClrLst meth="repeat">
      <a:schemeClr val="lt1"/>
    </dgm:linClrLst>
    <dgm:effectClrLst/>
    <dgm:txLinClrLst/>
    <dgm:txFillClrLst/>
    <dgm:txEffectClrLst/>
  </dgm:styleLbl>
  <dgm:styleLbl name="node1">
    <dgm:fillClrLst>
      <a:schemeClr val="accent2">
        <a:alpha val="90000"/>
      </a:schemeClr>
      <a:schemeClr val="accent2">
        <a:alpha val="50000"/>
      </a:schemeClr>
    </dgm:fillClrLst>
    <dgm:linClrLst meth="repeat">
      <a:schemeClr val="lt1"/>
    </dgm:linClrLst>
    <dgm:effectClrLst/>
    <dgm:txLinClrLst/>
    <dgm:txFillClrLst/>
    <dgm:txEffectClrLst/>
  </dgm:styleLbl>
  <dgm:styleLbl name="alignNode1">
    <dgm:fillClrLst>
      <a:schemeClr val="accent2">
        <a:alpha val="90000"/>
      </a:schemeClr>
      <a:schemeClr val="accent2">
        <a:alpha val="50000"/>
      </a:schemeClr>
    </dgm:fillClrLst>
    <dgm:linClrLst>
      <a:schemeClr val="accent2">
        <a:alpha val="90000"/>
      </a:schemeClr>
      <a:schemeClr val="accent2">
        <a:alpha val="50000"/>
      </a:schemeClr>
    </dgm:linClrLst>
    <dgm:effectClrLst/>
    <dgm:txLinClrLst/>
    <dgm:txFillClrLst/>
    <dgm:txEffectClrLst/>
  </dgm:styleLbl>
  <dgm:styleLbl name="lnNode1">
    <dgm:fillClrLst>
      <a:schemeClr val="accent2">
        <a:shade val="90000"/>
      </a:schemeClr>
      <a:schemeClr val="accent2">
        <a:alpha val="50000"/>
        <a:tint val="50000"/>
      </a:schemeClr>
    </dgm:fillClrLst>
    <dgm:linClrLst meth="repeat">
      <a:schemeClr val="lt1"/>
    </dgm:linClrLst>
    <dgm:effectClrLst/>
    <dgm:txLinClrLst/>
    <dgm:txFillClrLst/>
    <dgm:txEffectClrLst/>
  </dgm:styleLbl>
  <dgm:styleLbl name="vennNode1">
    <dgm:fillClrLst>
      <a:schemeClr val="accent2">
        <a:shade val="80000"/>
        <a:alpha val="50000"/>
      </a:schemeClr>
      <a:schemeClr val="accent2">
        <a:alpha val="20000"/>
      </a:schemeClr>
    </dgm:fillClrLst>
    <dgm:linClrLst meth="repeat">
      <a:schemeClr val="lt1"/>
    </dgm:linClrLst>
    <dgm:effectClrLst/>
    <dgm:txLinClrLst/>
    <dgm:txFillClrLst/>
    <dgm:txEffectClrLst/>
  </dgm:styleLbl>
  <dgm:styleLbl name="node2">
    <dgm:fillClrLst>
      <a:schemeClr val="accent2">
        <a:alpha val="70000"/>
      </a:schemeClr>
    </dgm:fillClrLst>
    <dgm:linClrLst meth="repeat">
      <a:schemeClr val="lt1"/>
    </dgm:linClrLst>
    <dgm:effectClrLst/>
    <dgm:txLinClrLst/>
    <dgm:txFillClrLst/>
    <dgm:txEffectClrLst/>
  </dgm:styleLbl>
  <dgm:styleLbl name="node3">
    <dgm:fillClrLst>
      <a:schemeClr val="accent2">
        <a:alpha val="50000"/>
      </a:schemeClr>
    </dgm:fillClrLst>
    <dgm:linClrLst meth="repeat">
      <a:schemeClr val="lt1"/>
    </dgm:linClrLst>
    <dgm:effectClrLst/>
    <dgm:txLinClrLst/>
    <dgm:txFillClrLst/>
    <dgm:txEffectClrLst/>
  </dgm:styleLbl>
  <dgm:styleLbl name="node4">
    <dgm:fillClrLst>
      <a:schemeClr val="accent2">
        <a:alpha val="30000"/>
      </a:schemeClr>
    </dgm:fillClrLst>
    <dgm:linClrLst meth="repeat">
      <a:schemeClr val="lt1"/>
    </dgm:linClrLst>
    <dgm:effectClrLst/>
    <dgm:txLinClrLst/>
    <dgm:txFillClrLst/>
    <dgm:txEffectClrLst/>
  </dgm:styleLbl>
  <dgm:styleLbl name="fgImgPlace1">
    <dgm:fillClrLst>
      <a:schemeClr val="accent2">
        <a:tint val="50000"/>
        <a:alpha val="90000"/>
      </a:schemeClr>
      <a:schemeClr val="accent2">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f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b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sibTrans1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alpha val="90000"/>
      </a:schemeClr>
    </dgm:fillClrLst>
    <dgm:linClrLst meth="repeat">
      <a:schemeClr val="lt1"/>
    </dgm:linClrLst>
    <dgm:effectClrLst/>
    <dgm:txLinClrLst/>
    <dgm:txFillClrLst/>
    <dgm:txEffectClrLst/>
  </dgm:styleLbl>
  <dgm:styleLbl name="asst1">
    <dgm:fillClrLst meth="repeat">
      <a:schemeClr val="accent2">
        <a:alpha val="90000"/>
      </a:schemeClr>
    </dgm:fillClrLst>
    <dgm:linClrLst meth="repeat">
      <a:schemeClr val="lt1"/>
    </dgm:linClrLst>
    <dgm:effectClrLst/>
    <dgm:txLinClrLst/>
    <dgm:txFillClrLst/>
    <dgm:txEffectClrLst/>
  </dgm:styleLbl>
  <dgm:styleLbl name="asst2">
    <dgm:fillClrLst>
      <a:schemeClr val="accent2">
        <a:alpha val="90000"/>
      </a:schemeClr>
    </dgm:fillClrLst>
    <dgm:linClrLst meth="repeat">
      <a:schemeClr val="lt1"/>
    </dgm:linClrLst>
    <dgm:effectClrLst/>
    <dgm:txLinClrLst/>
    <dgm:txFillClrLst/>
    <dgm:txEffectClrLst/>
  </dgm:styleLbl>
  <dgm:styleLbl name="asst3">
    <dgm:fillClrLst>
      <a:schemeClr val="accent2">
        <a:alpha val="70000"/>
      </a:schemeClr>
    </dgm:fillClrLst>
    <dgm:linClrLst meth="repeat">
      <a:schemeClr val="lt1"/>
    </dgm:linClrLst>
    <dgm:effectClrLst/>
    <dgm:txLinClrLst/>
    <dgm:txFillClrLst/>
    <dgm:txEffectClrLst/>
  </dgm:styleLbl>
  <dgm:styleLbl name="asst4">
    <dgm:fillClrLst>
      <a:schemeClr val="accent2">
        <a:alpha val="50000"/>
      </a:schemeClr>
    </dgm:fillClrLst>
    <dgm:linClrLst meth="repeat">
      <a:schemeClr val="lt1"/>
    </dgm:linClrLst>
    <dgm:effectClrLst/>
    <dgm:txLinClrLst/>
    <dgm:txFillClrLst/>
    <dgm:txEffectClrLst/>
  </dgm:styleLbl>
  <dgm:styleLbl name="parChTrans2D1">
    <dgm:fillClrLst meth="repeat">
      <a:schemeClr val="accent2">
        <a:shade val="8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a:schemeClr val="accent2">
        <a:alpha val="90000"/>
        <a:tint val="40000"/>
      </a:schemeClr>
      <a:schemeClr val="accent2">
        <a:alpha val="5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5D86DB-3EC9-450D-8819-22F0FF452124}" type="doc">
      <dgm:prSet loTypeId="urn:microsoft.com/office/officeart/2005/8/layout/vList5" loCatId="list" qsTypeId="urn:microsoft.com/office/officeart/2005/8/quickstyle/simple1" qsCatId="simple" csTypeId="urn:microsoft.com/office/officeart/2005/8/colors/accent2_5" csCatId="accent2" phldr="1"/>
      <dgm:spPr/>
      <dgm:t>
        <a:bodyPr/>
        <a:lstStyle/>
        <a:p>
          <a:endParaRPr lang="en-GB"/>
        </a:p>
      </dgm:t>
    </dgm:pt>
    <dgm:pt modelId="{569F17DA-CA8C-4FD7-8B2F-1ED58E63FFA2}">
      <dgm:prSet phldrT="[Text]" custT="1"/>
      <dgm:spPr>
        <a:solidFill>
          <a:schemeClr val="bg1">
            <a:lumMod val="65000"/>
            <a:alpha val="9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IMPACT: </a:t>
          </a:r>
        </a:p>
        <a:p>
          <a:r>
            <a:rPr lang="en-GB" sz="1200" dirty="0">
              <a:solidFill>
                <a:sysClr val="windowText" lastClr="000000"/>
              </a:solidFill>
              <a:latin typeface="Arial" panose="020B0604020202020204" pitchFamily="34" charset="0"/>
              <a:cs typeface="Arial" panose="020B0604020202020204" pitchFamily="34" charset="0"/>
            </a:rPr>
            <a:t>Improved well being and rural health</a:t>
          </a:r>
        </a:p>
      </dgm:t>
    </dgm:pt>
    <dgm:pt modelId="{23AB2EF9-1F22-4609-94B7-592CF7630B4C}" type="parTrans" cxnId="{9A666512-AD0F-4E22-9725-8EF937A7B73E}">
      <dgm:prSet/>
      <dgm:spPr/>
      <dgm:t>
        <a:bodyPr/>
        <a:lstStyle/>
        <a:p>
          <a:endParaRPr lang="en-GB"/>
        </a:p>
      </dgm:t>
    </dgm:pt>
    <dgm:pt modelId="{62D8478E-35EB-4A79-9310-E0B6B09BF78C}" type="sibTrans" cxnId="{9A666512-AD0F-4E22-9725-8EF937A7B73E}">
      <dgm:prSet/>
      <dgm:spPr/>
      <dgm:t>
        <a:bodyPr/>
        <a:lstStyle/>
        <a:p>
          <a:endParaRPr lang="en-GB"/>
        </a:p>
      </dgm:t>
    </dgm:pt>
    <dgm:pt modelId="{97186621-4032-4446-A253-84CB2C053BD1}">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Under 5 mortality rate</a:t>
          </a:r>
        </a:p>
      </dgm:t>
    </dgm:pt>
    <dgm:pt modelId="{F8494ED9-6D19-4D88-9A9B-4288DDFB07EB}" type="parTrans" cxnId="{AE94293F-E4A7-49E2-BB42-3543276A5BAF}">
      <dgm:prSet/>
      <dgm:spPr/>
      <dgm:t>
        <a:bodyPr/>
        <a:lstStyle/>
        <a:p>
          <a:endParaRPr lang="en-GB"/>
        </a:p>
      </dgm:t>
    </dgm:pt>
    <dgm:pt modelId="{10CCF0D6-307E-4139-A79A-CC38D69BE790}" type="sibTrans" cxnId="{AE94293F-E4A7-49E2-BB42-3543276A5BAF}">
      <dgm:prSet/>
      <dgm:spPr/>
      <dgm:t>
        <a:bodyPr/>
        <a:lstStyle/>
        <a:p>
          <a:endParaRPr lang="en-GB"/>
        </a:p>
      </dgm:t>
    </dgm:pt>
    <dgm:pt modelId="{B3B73794-E2CD-43CF-AFDB-3957E5FB4344}">
      <dgm:prSet phldrT="[Text]" custT="1"/>
      <dgm:spPr>
        <a:solidFill>
          <a:schemeClr val="bg1">
            <a:lumMod val="65000"/>
            <a:alpha val="7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OUTCOME: </a:t>
          </a:r>
        </a:p>
        <a:p>
          <a:r>
            <a:rPr lang="en-GB" sz="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gm:t>
    </dgm:pt>
    <dgm:pt modelId="{5D7F968D-7275-483C-AFAE-FE30656093CF}" type="parTrans" cxnId="{AAFD4C1D-0689-4CF6-8979-5B16D4ADA79A}">
      <dgm:prSet/>
      <dgm:spPr/>
      <dgm:t>
        <a:bodyPr/>
        <a:lstStyle/>
        <a:p>
          <a:endParaRPr lang="en-GB"/>
        </a:p>
      </dgm:t>
    </dgm:pt>
    <dgm:pt modelId="{9D05F524-3E41-4C73-850D-859784CCF7FA}" type="sibTrans" cxnId="{AAFD4C1D-0689-4CF6-8979-5B16D4ADA79A}">
      <dgm:prSet/>
      <dgm:spPr/>
      <dgm:t>
        <a:bodyPr/>
        <a:lstStyle/>
        <a:p>
          <a:endParaRPr lang="en-GB"/>
        </a:p>
      </dgm:t>
    </dgm:pt>
    <dgm:pt modelId="{90036ACC-866B-40B7-8578-CEB084CCABD4}">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provided with clean water</a:t>
          </a:r>
        </a:p>
      </dgm:t>
    </dgm:pt>
    <dgm:pt modelId="{C7E8FD42-DFFE-4719-B89E-3201EDEBACFD}" type="parTrans" cxnId="{D35DA7EB-B537-4B16-9624-E3CBA7A2CDB4}">
      <dgm:prSet/>
      <dgm:spPr/>
      <dgm:t>
        <a:bodyPr/>
        <a:lstStyle/>
        <a:p>
          <a:endParaRPr lang="en-GB"/>
        </a:p>
      </dgm:t>
    </dgm:pt>
    <dgm:pt modelId="{33C04AEC-A86A-4EC0-BA84-EF63C82FA441}" type="sibTrans" cxnId="{D35DA7EB-B537-4B16-9624-E3CBA7A2CDB4}">
      <dgm:prSet/>
      <dgm:spPr/>
      <dgm:t>
        <a:bodyPr/>
        <a:lstStyle/>
        <a:p>
          <a:endParaRPr lang="en-GB"/>
        </a:p>
      </dgm:t>
    </dgm:pt>
    <dgm:pt modelId="{15DED5DA-DE0A-466D-B7C4-32765EC2745F}">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with access to adequate sanitation</a:t>
          </a:r>
        </a:p>
      </dgm:t>
    </dgm:pt>
    <dgm:pt modelId="{0B1DD4BB-E994-4F06-8581-5E6470486AD4}" type="parTrans" cxnId="{4EA192BB-5EE5-4899-92B6-71BA3FD523AB}">
      <dgm:prSet/>
      <dgm:spPr/>
      <dgm:t>
        <a:bodyPr/>
        <a:lstStyle/>
        <a:p>
          <a:endParaRPr lang="en-GB"/>
        </a:p>
      </dgm:t>
    </dgm:pt>
    <dgm:pt modelId="{5A275F1F-B7B0-4249-9360-893E4489B799}" type="sibTrans" cxnId="{4EA192BB-5EE5-4899-92B6-71BA3FD523AB}">
      <dgm:prSet/>
      <dgm:spPr/>
      <dgm:t>
        <a:bodyPr/>
        <a:lstStyle/>
        <a:p>
          <a:endParaRPr lang="en-GB"/>
        </a:p>
      </dgm:t>
    </dgm:pt>
    <dgm:pt modelId="{B004615C-1E14-4E29-A164-141A7D98330B}">
      <dgm:prSet phldrT="[Text]" custT="1"/>
      <dgm:spPr>
        <a:solidFill>
          <a:schemeClr val="bg1">
            <a:lumMod val="65000"/>
            <a:alpha val="5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OUTPUT: </a:t>
          </a:r>
        </a:p>
        <a:p>
          <a:r>
            <a:rPr lang="en-GB" sz="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gm:t>
    </dgm:pt>
    <dgm:pt modelId="{72BFCA7C-AE78-4671-86D9-B5E7EF712E50}" type="parTrans" cxnId="{F3D3BDAD-54E9-42B0-AB2A-AD786580F259}">
      <dgm:prSet/>
      <dgm:spPr/>
      <dgm:t>
        <a:bodyPr/>
        <a:lstStyle/>
        <a:p>
          <a:endParaRPr lang="en-GB"/>
        </a:p>
      </dgm:t>
    </dgm:pt>
    <dgm:pt modelId="{DFF0AF1B-EF2F-4F99-8167-D2B534F990FE}" type="sibTrans" cxnId="{F3D3BDAD-54E9-42B0-AB2A-AD786580F259}">
      <dgm:prSet/>
      <dgm:spPr/>
      <dgm:t>
        <a:bodyPr/>
        <a:lstStyle/>
        <a:p>
          <a:endParaRPr lang="en-GB"/>
        </a:p>
      </dgm:t>
    </dgm:pt>
    <dgm:pt modelId="{31D6B1EE-E741-4E8B-B1A0-3C0D42C682B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water points constructed</a:t>
          </a:r>
        </a:p>
      </dgm:t>
    </dgm:pt>
    <dgm:pt modelId="{49FD7EE6-DB05-471A-8635-4E0EE0AADAA7}" type="parTrans" cxnId="{C1ADAEF0-E133-46BB-8132-E95F413DB377}">
      <dgm:prSet/>
      <dgm:spPr/>
      <dgm:t>
        <a:bodyPr/>
        <a:lstStyle/>
        <a:p>
          <a:endParaRPr lang="en-GB"/>
        </a:p>
      </dgm:t>
    </dgm:pt>
    <dgm:pt modelId="{3270322F-3CA4-4271-96AD-507D5D773374}" type="sibTrans" cxnId="{C1ADAEF0-E133-46BB-8132-E95F413DB377}">
      <dgm:prSet/>
      <dgm:spPr/>
      <dgm:t>
        <a:bodyPr/>
        <a:lstStyle/>
        <a:p>
          <a:endParaRPr lang="en-GB"/>
        </a:p>
      </dgm:t>
    </dgm:pt>
    <dgm:pt modelId="{E42C2306-1C52-4071-9E6D-4BE0287C8EE7}">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small piped systems functioning</a:t>
          </a:r>
        </a:p>
      </dgm:t>
    </dgm:pt>
    <dgm:pt modelId="{A5586831-096E-4FBF-8FD8-1DBE5C9024C7}" type="parTrans" cxnId="{0A99EFDC-77B3-4520-89CC-03C9DF35A269}">
      <dgm:prSet/>
      <dgm:spPr/>
      <dgm:t>
        <a:bodyPr/>
        <a:lstStyle/>
        <a:p>
          <a:endParaRPr lang="en-GB"/>
        </a:p>
      </dgm:t>
    </dgm:pt>
    <dgm:pt modelId="{0E31411D-549B-4CA4-9CA2-3DC57FEC69A7}" type="sibTrans" cxnId="{0A99EFDC-77B3-4520-89CC-03C9DF35A269}">
      <dgm:prSet/>
      <dgm:spPr/>
      <dgm:t>
        <a:bodyPr/>
        <a:lstStyle/>
        <a:p>
          <a:endParaRPr lang="en-GB"/>
        </a:p>
      </dgm:t>
    </dgm:pt>
    <dgm:pt modelId="{8168DCC1-4E5D-4B86-B998-8686C159D55E}">
      <dgm:prSet phldrT="[Text]" custT="1"/>
      <dgm:spPr>
        <a:solidFill>
          <a:schemeClr val="bg1">
            <a:lumMod val="85000"/>
            <a:alpha val="90000"/>
          </a:schemeClr>
        </a:solidFill>
      </dgm:spPr>
      <dgm:t>
        <a:bodyPr/>
        <a:lstStyle/>
        <a:p>
          <a:r>
            <a:rPr lang="en-GB" sz="1000" b="0" dirty="0">
              <a:latin typeface="Arial" panose="020B0604020202020204" pitchFamily="34" charset="0"/>
              <a:cs typeface="Arial" panose="020B0604020202020204" pitchFamily="34" charset="0"/>
            </a:rPr>
            <a:t>% of rural population with access to improved water supply within 500m. </a:t>
          </a:r>
        </a:p>
      </dgm:t>
    </dgm:pt>
    <dgm:pt modelId="{37F8CD10-D3B2-421D-99AC-80EC05004B12}" type="parTrans" cxnId="{AC9CB0E4-7FFA-4231-B4E5-8D67CF2D1FE1}">
      <dgm:prSet/>
      <dgm:spPr/>
      <dgm:t>
        <a:bodyPr/>
        <a:lstStyle/>
        <a:p>
          <a:endParaRPr lang="en-GB"/>
        </a:p>
      </dgm:t>
    </dgm:pt>
    <dgm:pt modelId="{FABAFA95-D0CB-4154-B1AC-56427CA6CABC}" type="sibTrans" cxnId="{AC9CB0E4-7FFA-4231-B4E5-8D67CF2D1FE1}">
      <dgm:prSet/>
      <dgm:spPr/>
      <dgm:t>
        <a:bodyPr/>
        <a:lstStyle/>
        <a:p>
          <a:endParaRPr lang="en-GB"/>
        </a:p>
      </dgm:t>
    </dgm:pt>
    <dgm:pt modelId="{835EF782-1062-48C0-8D1E-56E2769B91B5}">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Quality of water used per capita per day</a:t>
          </a:r>
        </a:p>
      </dgm:t>
    </dgm:pt>
    <dgm:pt modelId="{5B0D0A6A-4957-4792-85FC-8AC16C325541}" type="parTrans" cxnId="{0DF79258-67FC-4DCE-9E6D-802E20CB3AA0}">
      <dgm:prSet/>
      <dgm:spPr/>
      <dgm:t>
        <a:bodyPr/>
        <a:lstStyle/>
        <a:p>
          <a:endParaRPr lang="en-GB"/>
        </a:p>
      </dgm:t>
    </dgm:pt>
    <dgm:pt modelId="{10D74D03-4846-485B-8826-B4751E3D141D}" type="sibTrans" cxnId="{0DF79258-67FC-4DCE-9E6D-802E20CB3AA0}">
      <dgm:prSet/>
      <dgm:spPr/>
      <dgm:t>
        <a:bodyPr/>
        <a:lstStyle/>
        <a:p>
          <a:endParaRPr lang="en-GB"/>
        </a:p>
      </dgm:t>
    </dgm:pt>
    <dgm:pt modelId="{D6C4C4FB-9328-45F0-B0BA-3ACEB1B90A7D}">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 of rural population with access to adequate sanitation</a:t>
          </a:r>
        </a:p>
      </dgm:t>
    </dgm:pt>
    <dgm:pt modelId="{734AA377-3C90-4D8E-82A9-9705CE69084C}" type="parTrans" cxnId="{39379546-AD74-4B87-9AD7-F0259D4A3059}">
      <dgm:prSet/>
      <dgm:spPr/>
      <dgm:t>
        <a:bodyPr/>
        <a:lstStyle/>
        <a:p>
          <a:endParaRPr lang="en-GB"/>
        </a:p>
      </dgm:t>
    </dgm:pt>
    <dgm:pt modelId="{1C803A0C-6BE8-417C-96A2-791CB7A2C4B5}" type="sibTrans" cxnId="{39379546-AD74-4B87-9AD7-F0259D4A3059}">
      <dgm:prSet/>
      <dgm:spPr/>
      <dgm:t>
        <a:bodyPr/>
        <a:lstStyle/>
        <a:p>
          <a:endParaRPr lang="en-GB"/>
        </a:p>
      </dgm:t>
    </dgm:pt>
    <dgm:pt modelId="{5B1247E6-C87F-4B2B-86FA-D72FC790F46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improved latrines constructed</a:t>
          </a:r>
        </a:p>
      </dgm:t>
    </dgm:pt>
    <dgm:pt modelId="{43595410-C02E-48AE-9597-3E89EB6848BF}" type="parTrans" cxnId="{F3BFC431-5D5F-4570-A0C8-58050B4A917D}">
      <dgm:prSet/>
      <dgm:spPr/>
      <dgm:t>
        <a:bodyPr/>
        <a:lstStyle/>
        <a:p>
          <a:endParaRPr lang="en-GB"/>
        </a:p>
      </dgm:t>
    </dgm:pt>
    <dgm:pt modelId="{CD6041E5-46BF-4ECB-92C1-91FE8E6E681F}" type="sibTrans" cxnId="{F3BFC431-5D5F-4570-A0C8-58050B4A917D}">
      <dgm:prSet/>
      <dgm:spPr/>
      <dgm:t>
        <a:bodyPr/>
        <a:lstStyle/>
        <a:p>
          <a:endParaRPr lang="en-GB"/>
        </a:p>
      </dgm:t>
    </dgm:pt>
    <dgm:pt modelId="{FA1ED5D2-0B6B-436E-857F-E55FC3DEA782}" type="pres">
      <dgm:prSet presAssocID="{5B5D86DB-3EC9-450D-8819-22F0FF452124}" presName="Name0" presStyleCnt="0">
        <dgm:presLayoutVars>
          <dgm:dir/>
          <dgm:animLvl val="lvl"/>
          <dgm:resizeHandles val="exact"/>
        </dgm:presLayoutVars>
      </dgm:prSet>
      <dgm:spPr/>
    </dgm:pt>
    <dgm:pt modelId="{AC9F2300-AC52-4157-B623-B9479987992A}" type="pres">
      <dgm:prSet presAssocID="{569F17DA-CA8C-4FD7-8B2F-1ED58E63FFA2}" presName="linNode" presStyleCnt="0"/>
      <dgm:spPr/>
    </dgm:pt>
    <dgm:pt modelId="{D9358AAB-2C9F-4E49-A488-52DE7BF636A0}" type="pres">
      <dgm:prSet presAssocID="{569F17DA-CA8C-4FD7-8B2F-1ED58E63FFA2}" presName="parentText" presStyleLbl="node1" presStyleIdx="0" presStyleCnt="3" custScaleX="109462" custScaleY="32413" custLinFactNeighborX="607" custLinFactNeighborY="1053">
        <dgm:presLayoutVars>
          <dgm:chMax val="1"/>
          <dgm:bulletEnabled val="1"/>
        </dgm:presLayoutVars>
      </dgm:prSet>
      <dgm:spPr/>
    </dgm:pt>
    <dgm:pt modelId="{968973AE-C1C9-4E9B-A37F-F1D3C5714ADA}" type="pres">
      <dgm:prSet presAssocID="{569F17DA-CA8C-4FD7-8B2F-1ED58E63FFA2}" presName="descendantText" presStyleLbl="alignAccFollowNode1" presStyleIdx="0" presStyleCnt="3" custScaleX="110198" custScaleY="38356" custLinFactNeighborX="-3078" custLinFactNeighborY="-2854">
        <dgm:presLayoutVars>
          <dgm:bulletEnabled val="1"/>
        </dgm:presLayoutVars>
      </dgm:prSet>
      <dgm:spPr/>
    </dgm:pt>
    <dgm:pt modelId="{B63DC15B-1D67-4E4E-A2E8-0B963BC1643E}" type="pres">
      <dgm:prSet presAssocID="{62D8478E-35EB-4A79-9310-E0B6B09BF78C}" presName="sp" presStyleCnt="0"/>
      <dgm:spPr/>
    </dgm:pt>
    <dgm:pt modelId="{918C9A57-B3C2-4853-9781-E6A2A73FF8C1}" type="pres">
      <dgm:prSet presAssocID="{B3B73794-E2CD-43CF-AFDB-3957E5FB4344}" presName="linNode" presStyleCnt="0"/>
      <dgm:spPr/>
    </dgm:pt>
    <dgm:pt modelId="{62DFBC7E-F30C-4C73-8E7F-9CE9940D62C0}" type="pres">
      <dgm:prSet presAssocID="{B3B73794-E2CD-43CF-AFDB-3957E5FB4344}" presName="parentText" presStyleLbl="node1" presStyleIdx="1" presStyleCnt="3" custScaleX="102575" custScaleY="77121" custLinFactNeighborX="-1383">
        <dgm:presLayoutVars>
          <dgm:chMax val="1"/>
          <dgm:bulletEnabled val="1"/>
        </dgm:presLayoutVars>
      </dgm:prSet>
      <dgm:spPr/>
    </dgm:pt>
    <dgm:pt modelId="{FFAFAE02-AC8A-4F02-B13E-E94DA9661EC7}" type="pres">
      <dgm:prSet presAssocID="{B3B73794-E2CD-43CF-AFDB-3957E5FB4344}" presName="descendantText" presStyleLbl="alignAccFollowNode1" presStyleIdx="1" presStyleCnt="3" custScaleY="85146">
        <dgm:presLayoutVars>
          <dgm:bulletEnabled val="1"/>
        </dgm:presLayoutVars>
      </dgm:prSet>
      <dgm:spPr/>
    </dgm:pt>
    <dgm:pt modelId="{2ABD437F-E589-4CC6-A379-5E1FAD3B697B}" type="pres">
      <dgm:prSet presAssocID="{9D05F524-3E41-4C73-850D-859784CCF7FA}" presName="sp" presStyleCnt="0"/>
      <dgm:spPr/>
    </dgm:pt>
    <dgm:pt modelId="{E851F6FE-83B6-4E1F-B557-29EF209DEC53}" type="pres">
      <dgm:prSet presAssocID="{B004615C-1E14-4E29-A164-141A7D98330B}" presName="linNode" presStyleCnt="0"/>
      <dgm:spPr/>
    </dgm:pt>
    <dgm:pt modelId="{39A80AFA-BF50-4A5D-BCCD-9387E4DEA36A}" type="pres">
      <dgm:prSet presAssocID="{B004615C-1E14-4E29-A164-141A7D98330B}" presName="parentText" presStyleLbl="node1" presStyleIdx="2" presStyleCnt="3" custScaleX="107808" custScaleY="80367">
        <dgm:presLayoutVars>
          <dgm:chMax val="1"/>
          <dgm:bulletEnabled val="1"/>
        </dgm:presLayoutVars>
      </dgm:prSet>
      <dgm:spPr/>
    </dgm:pt>
    <dgm:pt modelId="{B4EC6253-D93E-4DF2-82AC-8AAC9DDF4AD0}" type="pres">
      <dgm:prSet presAssocID="{B004615C-1E14-4E29-A164-141A7D98330B}" presName="descendantText" presStyleLbl="alignAccFollowNode1" presStyleIdx="2" presStyleCnt="3">
        <dgm:presLayoutVars>
          <dgm:bulletEnabled val="1"/>
        </dgm:presLayoutVars>
      </dgm:prSet>
      <dgm:spPr/>
    </dgm:pt>
  </dgm:ptLst>
  <dgm:cxnLst>
    <dgm:cxn modelId="{66B54F02-8D3B-4DDC-B835-24C88574E083}" type="presOf" srcId="{5B5D86DB-3EC9-450D-8819-22F0FF452124}" destId="{FA1ED5D2-0B6B-436E-857F-E55FC3DEA782}" srcOrd="0" destOrd="0" presId="urn:microsoft.com/office/officeart/2005/8/layout/vList5"/>
    <dgm:cxn modelId="{CD7B2606-693D-4265-8CC7-182AF3F545B1}" type="presOf" srcId="{B3B73794-E2CD-43CF-AFDB-3957E5FB4344}" destId="{62DFBC7E-F30C-4C73-8E7F-9CE9940D62C0}" srcOrd="0" destOrd="0" presId="urn:microsoft.com/office/officeart/2005/8/layout/vList5"/>
    <dgm:cxn modelId="{E2025B08-203D-4F96-A003-CED7AD43103B}" type="presOf" srcId="{D6C4C4FB-9328-45F0-B0BA-3ACEB1B90A7D}" destId="{FFAFAE02-AC8A-4F02-B13E-E94DA9661EC7}" srcOrd="0" destOrd="2" presId="urn:microsoft.com/office/officeart/2005/8/layout/vList5"/>
    <dgm:cxn modelId="{9A666512-AD0F-4E22-9725-8EF937A7B73E}" srcId="{5B5D86DB-3EC9-450D-8819-22F0FF452124}" destId="{569F17DA-CA8C-4FD7-8B2F-1ED58E63FFA2}" srcOrd="0" destOrd="0" parTransId="{23AB2EF9-1F22-4609-94B7-592CF7630B4C}" sibTransId="{62D8478E-35EB-4A79-9310-E0B6B09BF78C}"/>
    <dgm:cxn modelId="{AAFD4C1D-0689-4CF6-8979-5B16D4ADA79A}" srcId="{5B5D86DB-3EC9-450D-8819-22F0FF452124}" destId="{B3B73794-E2CD-43CF-AFDB-3957E5FB4344}" srcOrd="1" destOrd="0" parTransId="{5D7F968D-7275-483C-AFAE-FE30656093CF}" sibTransId="{9D05F524-3E41-4C73-850D-859784CCF7FA}"/>
    <dgm:cxn modelId="{F3BFC431-5D5F-4570-A0C8-58050B4A917D}" srcId="{B004615C-1E14-4E29-A164-141A7D98330B}" destId="{5B1247E6-C87F-4B2B-86FA-D72FC790F462}" srcOrd="2" destOrd="0" parTransId="{43595410-C02E-48AE-9597-3E89EB6848BF}" sibTransId="{CD6041E5-46BF-4ECB-92C1-91FE8E6E681F}"/>
    <dgm:cxn modelId="{AE94293F-E4A7-49E2-BB42-3543276A5BAF}" srcId="{569F17DA-CA8C-4FD7-8B2F-1ED58E63FFA2}" destId="{97186621-4032-4446-A253-84CB2C053BD1}" srcOrd="0" destOrd="0" parTransId="{F8494ED9-6D19-4D88-9A9B-4288DDFB07EB}" sibTransId="{10CCF0D6-307E-4139-A79A-CC38D69BE790}"/>
    <dgm:cxn modelId="{39379546-AD74-4B87-9AD7-F0259D4A3059}" srcId="{B3B73794-E2CD-43CF-AFDB-3957E5FB4344}" destId="{D6C4C4FB-9328-45F0-B0BA-3ACEB1B90A7D}" srcOrd="2" destOrd="0" parTransId="{734AA377-3C90-4D8E-82A9-9705CE69084C}" sibTransId="{1C803A0C-6BE8-417C-96A2-791CB7A2C4B5}"/>
    <dgm:cxn modelId="{DCDF316D-7FC1-41DC-A78C-5E61F60BE2EE}" type="presOf" srcId="{835EF782-1062-48C0-8D1E-56E2769B91B5}" destId="{968973AE-C1C9-4E9B-A37F-F1D3C5714ADA}" srcOrd="0" destOrd="1" presId="urn:microsoft.com/office/officeart/2005/8/layout/vList5"/>
    <dgm:cxn modelId="{0DF79258-67FC-4DCE-9E6D-802E20CB3AA0}" srcId="{569F17DA-CA8C-4FD7-8B2F-1ED58E63FFA2}" destId="{835EF782-1062-48C0-8D1E-56E2769B91B5}" srcOrd="1" destOrd="0" parTransId="{5B0D0A6A-4957-4792-85FC-8AC16C325541}" sibTransId="{10D74D03-4846-485B-8826-B4751E3D141D}"/>
    <dgm:cxn modelId="{1777427E-1573-4F61-ACDB-BCF097989814}" type="presOf" srcId="{8168DCC1-4E5D-4B86-B998-8686C159D55E}" destId="{FFAFAE02-AC8A-4F02-B13E-E94DA9661EC7}" srcOrd="0" destOrd="0" presId="urn:microsoft.com/office/officeart/2005/8/layout/vList5"/>
    <dgm:cxn modelId="{47C11380-361F-4FC5-89DA-39F08FC20D8B}" type="presOf" srcId="{31D6B1EE-E741-4E8B-B1A0-3C0D42C682B2}" destId="{B4EC6253-D93E-4DF2-82AC-8AAC9DDF4AD0}" srcOrd="0" destOrd="0" presId="urn:microsoft.com/office/officeart/2005/8/layout/vList5"/>
    <dgm:cxn modelId="{D0ED6C80-E329-4A44-BCBE-CB15EE59B732}" type="presOf" srcId="{15DED5DA-DE0A-466D-B7C4-32765EC2745F}" destId="{FFAFAE02-AC8A-4F02-B13E-E94DA9661EC7}" srcOrd="0" destOrd="3" presId="urn:microsoft.com/office/officeart/2005/8/layout/vList5"/>
    <dgm:cxn modelId="{D05D219D-1391-4820-9EE9-1286BAFB20E7}" type="presOf" srcId="{5B1247E6-C87F-4B2B-86FA-D72FC790F462}" destId="{B4EC6253-D93E-4DF2-82AC-8AAC9DDF4AD0}" srcOrd="0" destOrd="2" presId="urn:microsoft.com/office/officeart/2005/8/layout/vList5"/>
    <dgm:cxn modelId="{08B0EAA0-6AA3-4538-B563-4B8471F2D86A}" type="presOf" srcId="{B004615C-1E14-4E29-A164-141A7D98330B}" destId="{39A80AFA-BF50-4A5D-BCCD-9387E4DEA36A}" srcOrd="0" destOrd="0" presId="urn:microsoft.com/office/officeart/2005/8/layout/vList5"/>
    <dgm:cxn modelId="{9E2E90A7-ECE5-426A-ABE4-C9A9155D210A}" type="presOf" srcId="{569F17DA-CA8C-4FD7-8B2F-1ED58E63FFA2}" destId="{D9358AAB-2C9F-4E49-A488-52DE7BF636A0}" srcOrd="0" destOrd="0" presId="urn:microsoft.com/office/officeart/2005/8/layout/vList5"/>
    <dgm:cxn modelId="{F3D3BDAD-54E9-42B0-AB2A-AD786580F259}" srcId="{5B5D86DB-3EC9-450D-8819-22F0FF452124}" destId="{B004615C-1E14-4E29-A164-141A7D98330B}" srcOrd="2" destOrd="0" parTransId="{72BFCA7C-AE78-4671-86D9-B5E7EF712E50}" sibTransId="{DFF0AF1B-EF2F-4F99-8167-D2B534F990FE}"/>
    <dgm:cxn modelId="{0A1F56B2-3B1E-493D-BEA8-2CD523605B44}" type="presOf" srcId="{E42C2306-1C52-4071-9E6D-4BE0287C8EE7}" destId="{B4EC6253-D93E-4DF2-82AC-8AAC9DDF4AD0}" srcOrd="0" destOrd="1" presId="urn:microsoft.com/office/officeart/2005/8/layout/vList5"/>
    <dgm:cxn modelId="{4EA192BB-5EE5-4899-92B6-71BA3FD523AB}" srcId="{B3B73794-E2CD-43CF-AFDB-3957E5FB4344}" destId="{15DED5DA-DE0A-466D-B7C4-32765EC2745F}" srcOrd="3" destOrd="0" parTransId="{0B1DD4BB-E994-4F06-8581-5E6470486AD4}" sibTransId="{5A275F1F-B7B0-4249-9360-893E4489B799}"/>
    <dgm:cxn modelId="{1D0BEDD2-4A37-4EF1-BDA3-0ECA9E16CD49}" type="presOf" srcId="{90036ACC-866B-40B7-8578-CEB084CCABD4}" destId="{FFAFAE02-AC8A-4F02-B13E-E94DA9661EC7}" srcOrd="0" destOrd="1" presId="urn:microsoft.com/office/officeart/2005/8/layout/vList5"/>
    <dgm:cxn modelId="{41743FD3-E0D2-41E0-B184-E5433DB87616}" type="presOf" srcId="{97186621-4032-4446-A253-84CB2C053BD1}" destId="{968973AE-C1C9-4E9B-A37F-F1D3C5714ADA}" srcOrd="0" destOrd="0" presId="urn:microsoft.com/office/officeart/2005/8/layout/vList5"/>
    <dgm:cxn modelId="{0A99EFDC-77B3-4520-89CC-03C9DF35A269}" srcId="{B004615C-1E14-4E29-A164-141A7D98330B}" destId="{E42C2306-1C52-4071-9E6D-4BE0287C8EE7}" srcOrd="1" destOrd="0" parTransId="{A5586831-096E-4FBF-8FD8-1DBE5C9024C7}" sibTransId="{0E31411D-549B-4CA4-9CA2-3DC57FEC69A7}"/>
    <dgm:cxn modelId="{AC9CB0E4-7FFA-4231-B4E5-8D67CF2D1FE1}" srcId="{B3B73794-E2CD-43CF-AFDB-3957E5FB4344}" destId="{8168DCC1-4E5D-4B86-B998-8686C159D55E}" srcOrd="0" destOrd="0" parTransId="{37F8CD10-D3B2-421D-99AC-80EC05004B12}" sibTransId="{FABAFA95-D0CB-4154-B1AC-56427CA6CABC}"/>
    <dgm:cxn modelId="{D35DA7EB-B537-4B16-9624-E3CBA7A2CDB4}" srcId="{B3B73794-E2CD-43CF-AFDB-3957E5FB4344}" destId="{90036ACC-866B-40B7-8578-CEB084CCABD4}" srcOrd="1" destOrd="0" parTransId="{C7E8FD42-DFFE-4719-B89E-3201EDEBACFD}" sibTransId="{33C04AEC-A86A-4EC0-BA84-EF63C82FA441}"/>
    <dgm:cxn modelId="{C1ADAEF0-E133-46BB-8132-E95F413DB377}" srcId="{B004615C-1E14-4E29-A164-141A7D98330B}" destId="{31D6B1EE-E741-4E8B-B1A0-3C0D42C682B2}" srcOrd="0" destOrd="0" parTransId="{49FD7EE6-DB05-471A-8635-4E0EE0AADAA7}" sibTransId="{3270322F-3CA4-4271-96AD-507D5D773374}"/>
    <dgm:cxn modelId="{964490B0-4251-46D2-8582-51AE4E63BA16}" type="presParOf" srcId="{FA1ED5D2-0B6B-436E-857F-E55FC3DEA782}" destId="{AC9F2300-AC52-4157-B623-B9479987992A}" srcOrd="0" destOrd="0" presId="urn:microsoft.com/office/officeart/2005/8/layout/vList5"/>
    <dgm:cxn modelId="{FC1E5A99-3FC9-4C17-8D84-901FD31B7ABD}" type="presParOf" srcId="{AC9F2300-AC52-4157-B623-B9479987992A}" destId="{D9358AAB-2C9F-4E49-A488-52DE7BF636A0}" srcOrd="0" destOrd="0" presId="urn:microsoft.com/office/officeart/2005/8/layout/vList5"/>
    <dgm:cxn modelId="{26F0F3AC-0588-40B9-BC55-7C6DADD7277A}" type="presParOf" srcId="{AC9F2300-AC52-4157-B623-B9479987992A}" destId="{968973AE-C1C9-4E9B-A37F-F1D3C5714ADA}" srcOrd="1" destOrd="0" presId="urn:microsoft.com/office/officeart/2005/8/layout/vList5"/>
    <dgm:cxn modelId="{D9CE3CB5-B63C-47CF-BFF5-406D59CEBF6D}" type="presParOf" srcId="{FA1ED5D2-0B6B-436E-857F-E55FC3DEA782}" destId="{B63DC15B-1D67-4E4E-A2E8-0B963BC1643E}" srcOrd="1" destOrd="0" presId="urn:microsoft.com/office/officeart/2005/8/layout/vList5"/>
    <dgm:cxn modelId="{DC1E992E-E1D1-40FE-994D-0D6BDC948402}" type="presParOf" srcId="{FA1ED5D2-0B6B-436E-857F-E55FC3DEA782}" destId="{918C9A57-B3C2-4853-9781-E6A2A73FF8C1}" srcOrd="2" destOrd="0" presId="urn:microsoft.com/office/officeart/2005/8/layout/vList5"/>
    <dgm:cxn modelId="{2BFADC36-1D79-4CC7-8E0D-80A7692D8D56}" type="presParOf" srcId="{918C9A57-B3C2-4853-9781-E6A2A73FF8C1}" destId="{62DFBC7E-F30C-4C73-8E7F-9CE9940D62C0}" srcOrd="0" destOrd="0" presId="urn:microsoft.com/office/officeart/2005/8/layout/vList5"/>
    <dgm:cxn modelId="{CD4D2CB2-E9C7-46A0-99B5-77A876F4DBAD}" type="presParOf" srcId="{918C9A57-B3C2-4853-9781-E6A2A73FF8C1}" destId="{FFAFAE02-AC8A-4F02-B13E-E94DA9661EC7}" srcOrd="1" destOrd="0" presId="urn:microsoft.com/office/officeart/2005/8/layout/vList5"/>
    <dgm:cxn modelId="{6B34FB83-4CFD-416B-AA25-587C43D7CC7A}" type="presParOf" srcId="{FA1ED5D2-0B6B-436E-857F-E55FC3DEA782}" destId="{2ABD437F-E589-4CC6-A379-5E1FAD3B697B}" srcOrd="3" destOrd="0" presId="urn:microsoft.com/office/officeart/2005/8/layout/vList5"/>
    <dgm:cxn modelId="{D8157300-70E6-4F2C-9A02-587DE18CD660}" type="presParOf" srcId="{FA1ED5D2-0B6B-436E-857F-E55FC3DEA782}" destId="{E851F6FE-83B6-4E1F-B557-29EF209DEC53}" srcOrd="4" destOrd="0" presId="urn:microsoft.com/office/officeart/2005/8/layout/vList5"/>
    <dgm:cxn modelId="{1041B2E3-70ED-4566-9110-4695AED6C26D}" type="presParOf" srcId="{E851F6FE-83B6-4E1F-B557-29EF209DEC53}" destId="{39A80AFA-BF50-4A5D-BCCD-9387E4DEA36A}" srcOrd="0" destOrd="0" presId="urn:microsoft.com/office/officeart/2005/8/layout/vList5"/>
    <dgm:cxn modelId="{36845D1C-6F6B-4CDA-A9ED-CEE0DE2C36EC}" type="presParOf" srcId="{E851F6FE-83B6-4E1F-B557-29EF209DEC53}" destId="{B4EC6253-D93E-4DF2-82AC-8AAC9DDF4AD0}"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68973AE-C1C9-4E9B-A37F-F1D3C5714ADA}">
      <dsp:nvSpPr>
        <dsp:cNvPr id="0" name=""/>
        <dsp:cNvSpPr/>
      </dsp:nvSpPr>
      <dsp:spPr>
        <a:xfrm rot="5400000">
          <a:off x="4715628" y="-2098340"/>
          <a:ext cx="623062" cy="4819744"/>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Under 5 mortality rate</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Quality of water used per capita per day</a:t>
          </a:r>
        </a:p>
      </dsp:txBody>
      <dsp:txXfrm rot="-5400000">
        <a:off x="2617288" y="30415"/>
        <a:ext cx="4789329" cy="562232"/>
      </dsp:txXfrm>
    </dsp:sp>
    <dsp:sp modelId="{D9358AAB-2C9F-4E49-A488-52DE7BF636A0}">
      <dsp:nvSpPr>
        <dsp:cNvPr id="0" name=""/>
        <dsp:cNvSpPr/>
      </dsp:nvSpPr>
      <dsp:spPr>
        <a:xfrm>
          <a:off x="26561" y="22386"/>
          <a:ext cx="2692999" cy="658154"/>
        </a:xfrm>
        <a:prstGeom prst="roundRect">
          <a:avLst/>
        </a:prstGeom>
        <a:solidFill>
          <a:schemeClr val="bg1">
            <a:lumMod val="65000"/>
            <a:alpha val="9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IMPACT: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Improved well being and rural health</a:t>
          </a:r>
        </a:p>
      </dsp:txBody>
      <dsp:txXfrm>
        <a:off x="58689" y="54514"/>
        <a:ext cx="2628743" cy="593898"/>
      </dsp:txXfrm>
    </dsp:sp>
    <dsp:sp modelId="{FFAFAE02-AC8A-4F02-B13E-E94DA9661EC7}">
      <dsp:nvSpPr>
        <dsp:cNvPr id="0" name=""/>
        <dsp:cNvSpPr/>
      </dsp:nvSpPr>
      <dsp:spPr>
        <a:xfrm rot="5400000">
          <a:off x="4438810" y="-838151"/>
          <a:ext cx="1383129" cy="4763636"/>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b="0" kern="1200" dirty="0">
              <a:latin typeface="Arial" panose="020B0604020202020204" pitchFamily="34" charset="0"/>
              <a:cs typeface="Arial" panose="020B0604020202020204" pitchFamily="34" charset="0"/>
            </a:rPr>
            <a:t>% of rural population with access to improved water supply within 500m. </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provided with clean water</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 of rural population with access to adequate sanitation</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with access to adequate sanitation</a:t>
          </a:r>
        </a:p>
      </dsp:txBody>
      <dsp:txXfrm rot="-5400000">
        <a:off x="2748557" y="919621"/>
        <a:ext cx="4696117" cy="1248091"/>
      </dsp:txXfrm>
    </dsp:sp>
    <dsp:sp modelId="{62DFBC7E-F30C-4C73-8E7F-9CE9940D62C0}">
      <dsp:nvSpPr>
        <dsp:cNvPr id="0" name=""/>
        <dsp:cNvSpPr/>
      </dsp:nvSpPr>
      <dsp:spPr>
        <a:xfrm>
          <a:off x="0" y="760685"/>
          <a:ext cx="2748543" cy="1565961"/>
        </a:xfrm>
        <a:prstGeom prst="roundRect">
          <a:avLst/>
        </a:prstGeom>
        <a:solidFill>
          <a:schemeClr val="bg1">
            <a:lumMod val="65000"/>
            <a:alpha val="7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OUTCOME: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sp:txBody>
      <dsp:txXfrm>
        <a:off x="76444" y="837129"/>
        <a:ext cx="2595655" cy="1413073"/>
      </dsp:txXfrm>
    </dsp:sp>
    <dsp:sp modelId="{B4EC6253-D93E-4DF2-82AC-8AAC9DDF4AD0}">
      <dsp:nvSpPr>
        <dsp:cNvPr id="0" name=""/>
        <dsp:cNvSpPr/>
      </dsp:nvSpPr>
      <dsp:spPr>
        <a:xfrm rot="5400000">
          <a:off x="4364824" y="904573"/>
          <a:ext cx="1624420" cy="4679074"/>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water points constructed</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small piped systems functioning</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improved latrines constructed</a:t>
          </a:r>
        </a:p>
      </dsp:txBody>
      <dsp:txXfrm rot="-5400000">
        <a:off x="2837497" y="2511198"/>
        <a:ext cx="4599776" cy="1465824"/>
      </dsp:txXfrm>
    </dsp:sp>
    <dsp:sp modelId="{39A80AFA-BF50-4A5D-BCCD-9387E4DEA36A}">
      <dsp:nvSpPr>
        <dsp:cNvPr id="0" name=""/>
        <dsp:cNvSpPr/>
      </dsp:nvSpPr>
      <dsp:spPr>
        <a:xfrm>
          <a:off x="13" y="2428174"/>
          <a:ext cx="2837484" cy="1631872"/>
        </a:xfrm>
        <a:prstGeom prst="roundRect">
          <a:avLst/>
        </a:prstGeom>
        <a:solidFill>
          <a:schemeClr val="bg1">
            <a:lumMod val="65000"/>
            <a:alpha val="5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OUTPUT: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sp:txBody>
      <dsp:txXfrm>
        <a:off x="79674" y="2507835"/>
        <a:ext cx="2678162" cy="1472550"/>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49</xdr:row>
      <xdr:rowOff>95250</xdr:rowOff>
    </xdr:from>
    <xdr:to>
      <xdr:col>3</xdr:col>
      <xdr:colOff>0</xdr:colOff>
      <xdr:row>75</xdr:row>
      <xdr:rowOff>52388</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 dT="2023-06-09T13:52:23.29" personId="{00000000-0000-0000-0000-000000000000}" id="{57F24FB5-00C6-4398-A7D5-7D1C403689BD}">
    <text xml:space="preserve">See 'Notes on Impact indicators' sheet </text>
  </threadedComment>
  <threadedComment ref="B8" dT="2023-06-09T13:53:18.75" personId="{00000000-0000-0000-0000-000000000000}" id="{950BC703-DC84-4149-9465-9341BC0F8BF6}">
    <text xml:space="preserve">See 'Notes on Impact indicators' sheet </text>
  </threadedComment>
  <threadedComment ref="B16" dT="2023-08-17T12:54:14.26" personId="{00000000-0000-0000-0000-000000000000}" id="{88072120-D011-41AA-AF90-A5FF0FB0E15B}">
    <text xml:space="preserve">To develop realistic milestone forecasts for this Outcome Indicator we have used data for similar programmes reporting outcomes </text>
  </threadedComment>
  <threadedComment ref="B47" dT="2025-04-23T08:36:25.85" personId="{00000000-0000-0000-0000-000000000000}" id="{0EA68841-AA95-4630-800E-C76AC5E41F59}">
    <text>Comment from FCDO: Do / should output indicators 1.1 and 1.2 have any disaggregation or targets for peer reviewed papers? Does the project have a pipeline of generating peer reviewed outputs? (e.g. these indicators could include ‘# of knowledge products that have been peer reviewed) AND/OR should there be indicators related to authorship of the knowledge/comms/evidence products e.g. 5 by early career researchers, % by women to incentivise equity and capability throughout the research process?</text>
  </threadedComment>
  <threadedComment ref="B58" dT="2023-07-21T10:36:20.69" personId="{00000000-0000-0000-0000-000000000000}" id="{56B2FC41-A306-4760-BA84-E91CF37B3366}">
    <text xml:space="preserve">The number of organisations and groups reporting actions will be monitored through questions about the networks through which they have spread knowledge, which will be cross referenced to the information gathered through outcome harvesting and the annual stakeholders' survey </text>
  </threadedComment>
  <threadedComment ref="B69" dT="2023-06-08T13:47:22.98" personId="{00000000-0000-0000-0000-000000000000}" id="{0EA15F02-4757-41E5-905C-2137AD8B4CF2}">
    <text>By attribution we understand that REDAA has significantly contributed to the identification of appropriate tools and applications in combination with other inputs and grants received by key institutions</text>
  </threadedComment>
  <threadedComment ref="B74" dT="2023-07-21T11:40:09.01" personId="{00000000-0000-0000-0000-000000000000}" id="{FE6303E9-14CB-47B2-9B31-59E657B2EB49}">
    <text xml:space="preserve">This indicator will be monitored through responses to specific questions asked of grantees in their reporting, about the number and qualities of tools piloted and field tests conducted. Grantees will be asked to provide evidence to substantiate their responses. </text>
  </threadedComment>
  <threadedComment ref="B79" dT="2023-07-21T11:42:05.53" personId="{00000000-0000-0000-0000-000000000000}" id="{5D0F447B-F11D-456C-9842-DF7F7E516B4A}">
    <text xml:space="preserve">This indicator will be monitored through specific questions to grantees in their reporting about: a) the organisations they have targeted to share their tools and knowledge; b) the evidence of those organisations applying the innovative technical approaches. </text>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3-06-09T13:52:23.29" personId="{00000000-0000-0000-0000-000000000000}" id="{794E10F7-7AE2-4CEB-BA81-248DCCE7B4EB}">
    <text xml:space="preserve">See 'Notes on Impact indicator 1' sheet </text>
  </threadedComment>
  <threadedComment ref="B8" dT="2023-06-09T13:53:18.75" personId="{00000000-0000-0000-0000-000000000000}" id="{0F34E555-4CE9-4029-B3B2-C8029F3835FA}">
    <text xml:space="preserve">See 'Notes on Impact indicator 2' sheet </text>
  </threadedComment>
  <threadedComment ref="B16" dT="2023-08-17T12:54:14.26" personId="{00000000-0000-0000-0000-000000000000}" id="{458E0AA7-B900-411D-B967-8DC196766596}">
    <text>To develop realistic milestone forecasts for this Outcome Indicator we have used data for similar programmes reporting outcomes that are significant but don’t necessarily qualify as transformational and calibrated them against the forecasted spend of REDAA. We assume a ratio of 1 to 3 of transformational changes relative to 'significant' outcomes</text>
  </threadedComment>
  <threadedComment ref="G38" dT="2023-07-27T16:45:30.43" personId="{00000000-0000-0000-0000-000000000000}" id="{DDA4F31A-6D9B-492A-A1EE-F87F01715784}">
    <text>a) 10 scoping studies completed; b) REDAA strategy developed consulted on and finalised; c) research-to-action call framework completed; d) 3 demonstrator projects completed; Nature Facility set-up completed; 2 demonstrator projects to be completed in FY23/24</text>
  </threadedComment>
  <threadedComment ref="B59" dT="2023-07-21T10:36:20.69" personId="{00000000-0000-0000-0000-000000000000}" id="{5EDA3D94-F681-4879-9141-018B79412FBE}">
    <text xml:space="preserve">The number of organisations and groups reporting actions will be monitored through questions about the networks through which they have spread knowledge, which will be cross referenced to the information gathered through outcome harvesting and the annual stakeholders' survey </text>
  </threadedComment>
  <threadedComment ref="B70" dT="2023-06-08T13:47:22.98" personId="{00000000-0000-0000-0000-000000000000}" id="{E63FD122-39F8-44A7-82D1-2D80568882EE}">
    <text>By attribution we understand that REDAA has significantly contributed to the identification of appropriate tools and applications in combination with other inputs and grants received by key institutions</text>
  </threadedComment>
  <threadedComment ref="B75" dT="2023-07-21T11:40:09.01" personId="{00000000-0000-0000-0000-000000000000}" id="{6BD85537-7C2E-4A2B-BB47-05B79EDD3492}">
    <text xml:space="preserve">This indicator will be monitored through responses to specific questions asked of grantees in their reporting, about the number and qualities of tools piloted and field tests conducted. Grantees will be asked to provide evidence to substantiate their responses. </text>
  </threadedComment>
  <threadedComment ref="B80" dT="2023-07-21T11:42:05.53" personId="{00000000-0000-0000-0000-000000000000}" id="{0AA2AA1F-3BB7-4188-92F7-7D124ECCCB4D}">
    <text xml:space="preserve">This indicator will be monitored through specific questions to grantees in their reporting about: a) the organisations they have targeted to share their tools and knowledge; b) the evidence of those organisations applying the innovative technical approaches. </text>
  </threadedComment>
  <threadedComment ref="B96" dT="2023-07-21T11:30:35.00" personId="{00000000-0000-0000-0000-000000000000}" id="{73D07B49-E4FF-408B-87B2-4EAE6AF83759}">
    <text xml:space="preserve">This indicator will be tracked by gathering outcomes substantiating changes related to this indicator through the outcome harvesting methodology </text>
  </threadedComment>
  <threadedComment ref="B101" dT="2023-07-21T11:37:12.84" personId="{00000000-0000-0000-0000-000000000000}" id="{C9542E47-29CC-40B5-84D0-F6FF01BDFD26}">
    <text>We propose to track the instances of change demonstrating that landscapes are benefiting from the evidence from, and actions by, REDAA-supported initiatives.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dfid.sharepoint.com/sites/inSight-rules-smart/Documents/Smart%20Guide_Logical%20Framework.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7CB0F-5E85-4993-8511-A057E505F451}">
  <sheetPr>
    <pageSetUpPr fitToPage="1"/>
  </sheetPr>
  <dimension ref="A1:M1748"/>
  <sheetViews>
    <sheetView tabSelected="1" zoomScale="110" zoomScaleNormal="110" workbookViewId="0">
      <pane xSplit="2" ySplit="2" topLeftCell="C91" activePane="bottomRight" state="frozen"/>
      <selection pane="bottomRight" activeCell="C103" sqref="C103:K103"/>
      <selection pane="bottomLeft" activeCell="A5" sqref="A5"/>
      <selection pane="topRight" activeCell="C1" sqref="C1"/>
    </sheetView>
  </sheetViews>
  <sheetFormatPr defaultRowHeight="12.6"/>
  <cols>
    <col min="1" max="1" width="28.140625" customWidth="1"/>
    <col min="2" max="2" width="49" customWidth="1"/>
    <col min="3" max="3" width="10" customWidth="1"/>
    <col min="4" max="6" width="20.85546875" customWidth="1"/>
    <col min="7" max="7" width="22.140625" customWidth="1"/>
    <col min="8" max="8" width="22.28515625" customWidth="1"/>
    <col min="9" max="10" width="20.85546875" customWidth="1"/>
    <col min="11" max="11" width="20.85546875" style="119" customWidth="1"/>
    <col min="12" max="12" width="50.85546875" customWidth="1"/>
    <col min="13" max="13" width="9.140625" customWidth="1"/>
  </cols>
  <sheetData>
    <row r="1" spans="1:12" ht="13.5" thickBot="1">
      <c r="A1" s="34" t="s">
        <v>0</v>
      </c>
      <c r="B1" s="48"/>
    </row>
    <row r="2" spans="1:12" s="37" customFormat="1" ht="18.600000000000001" thickBot="1">
      <c r="A2" s="36" t="s">
        <v>1</v>
      </c>
      <c r="B2" s="227" t="s">
        <v>2</v>
      </c>
      <c r="C2" s="228"/>
      <c r="D2" s="228"/>
      <c r="E2" s="228"/>
      <c r="F2" s="228"/>
      <c r="G2" s="228"/>
      <c r="H2" s="228"/>
      <c r="I2" s="228"/>
      <c r="J2" s="229"/>
      <c r="K2" s="228"/>
      <c r="L2" s="230"/>
    </row>
    <row r="3" spans="1:12" ht="12.95" thickBot="1">
      <c r="A3" s="9" t="s">
        <v>3</v>
      </c>
      <c r="B3" s="10" t="s">
        <v>4</v>
      </c>
      <c r="C3" s="10"/>
      <c r="D3" s="11" t="s">
        <v>5</v>
      </c>
      <c r="E3" s="11" t="s">
        <v>6</v>
      </c>
      <c r="F3" s="11" t="s">
        <v>7</v>
      </c>
      <c r="G3" s="11" t="s">
        <v>8</v>
      </c>
      <c r="H3" s="11" t="s">
        <v>9</v>
      </c>
      <c r="I3" s="118" t="s">
        <v>10</v>
      </c>
      <c r="J3" s="247"/>
      <c r="K3" s="244"/>
      <c r="L3" s="12" t="s">
        <v>11</v>
      </c>
    </row>
    <row r="4" spans="1:12" ht="12.95" thickBot="1">
      <c r="A4" s="179" t="s">
        <v>12</v>
      </c>
      <c r="B4" s="231" t="s">
        <v>13</v>
      </c>
      <c r="C4" s="3" t="s">
        <v>14</v>
      </c>
      <c r="D4" s="57">
        <v>0</v>
      </c>
      <c r="E4" s="57">
        <v>500</v>
      </c>
      <c r="F4" s="89">
        <v>1500</v>
      </c>
      <c r="G4" s="89">
        <v>2500</v>
      </c>
      <c r="H4" s="89">
        <v>3500</v>
      </c>
      <c r="I4" s="89">
        <v>4500</v>
      </c>
      <c r="J4" s="248"/>
      <c r="K4" s="245"/>
      <c r="L4" s="244"/>
    </row>
    <row r="5" spans="1:12" ht="12.95" thickBot="1">
      <c r="A5" s="180"/>
      <c r="B5" s="232"/>
      <c r="C5" s="5" t="s">
        <v>15</v>
      </c>
      <c r="D5" s="6"/>
      <c r="E5" s="7"/>
      <c r="F5" s="7"/>
      <c r="G5" s="7"/>
      <c r="H5" s="7"/>
      <c r="I5" s="117"/>
      <c r="J5" s="249"/>
      <c r="K5" s="246"/>
      <c r="L5" s="245"/>
    </row>
    <row r="6" spans="1:12" ht="12.95" thickBot="1">
      <c r="A6" s="180"/>
      <c r="B6" s="232"/>
      <c r="C6" s="234" t="s">
        <v>16</v>
      </c>
      <c r="D6" s="235"/>
      <c r="E6" s="235"/>
      <c r="F6" s="235"/>
      <c r="G6" s="235"/>
      <c r="H6" s="235"/>
      <c r="I6" s="235"/>
      <c r="J6" s="235"/>
      <c r="K6" s="236"/>
      <c r="L6" s="245"/>
    </row>
    <row r="7" spans="1:12" ht="27.95" customHeight="1" thickBot="1">
      <c r="A7" s="180"/>
      <c r="B7" s="233"/>
      <c r="C7" s="197" t="s">
        <v>17</v>
      </c>
      <c r="D7" s="198"/>
      <c r="E7" s="198"/>
      <c r="F7" s="198"/>
      <c r="G7" s="198"/>
      <c r="H7" s="198"/>
      <c r="I7" s="198"/>
      <c r="J7" s="237"/>
      <c r="K7" s="199"/>
      <c r="L7" s="245"/>
    </row>
    <row r="8" spans="1:12" ht="26.25" customHeight="1" thickBot="1">
      <c r="A8" s="180"/>
      <c r="B8" s="1" t="s">
        <v>18</v>
      </c>
      <c r="C8" s="1"/>
      <c r="D8" s="2" t="s">
        <v>5</v>
      </c>
      <c r="E8" s="2" t="s">
        <v>6</v>
      </c>
      <c r="F8" s="2" t="s">
        <v>7</v>
      </c>
      <c r="G8" s="2" t="s">
        <v>19</v>
      </c>
      <c r="H8" s="2" t="s">
        <v>9</v>
      </c>
      <c r="I8" s="128" t="s">
        <v>10</v>
      </c>
      <c r="J8" s="247"/>
      <c r="K8" s="244"/>
      <c r="L8" s="245"/>
    </row>
    <row r="9" spans="1:12" ht="75.599999999999994" customHeight="1" thickBot="1">
      <c r="A9" s="180"/>
      <c r="B9" s="231" t="s">
        <v>20</v>
      </c>
      <c r="C9" s="3" t="s">
        <v>14</v>
      </c>
      <c r="D9" s="57">
        <v>0</v>
      </c>
      <c r="E9" s="87" t="s">
        <v>21</v>
      </c>
      <c r="F9" s="88" t="s">
        <v>22</v>
      </c>
      <c r="G9" s="88" t="s">
        <v>23</v>
      </c>
      <c r="H9" s="88" t="s">
        <v>24</v>
      </c>
      <c r="I9" s="88" t="s">
        <v>25</v>
      </c>
      <c r="J9" s="248"/>
      <c r="K9" s="245"/>
      <c r="L9" s="245"/>
    </row>
    <row r="10" spans="1:12" ht="12.95" thickBot="1">
      <c r="A10" s="180"/>
      <c r="B10" s="232"/>
      <c r="C10" s="5" t="s">
        <v>15</v>
      </c>
      <c r="D10" s="6" t="s">
        <v>26</v>
      </c>
      <c r="E10" s="7"/>
      <c r="F10" s="7"/>
      <c r="G10" s="7"/>
      <c r="H10" s="7"/>
      <c r="I10" s="117"/>
      <c r="J10" s="249"/>
      <c r="K10" s="246"/>
      <c r="L10" s="245"/>
    </row>
    <row r="11" spans="1:12" ht="12.95" thickBot="1">
      <c r="A11" s="180"/>
      <c r="B11" s="232"/>
      <c r="C11" s="234" t="s">
        <v>16</v>
      </c>
      <c r="D11" s="235"/>
      <c r="E11" s="235"/>
      <c r="F11" s="235"/>
      <c r="G11" s="235"/>
      <c r="H11" s="235"/>
      <c r="I11" s="235"/>
      <c r="J11" s="235"/>
      <c r="K11" s="236"/>
      <c r="L11" s="245"/>
    </row>
    <row r="12" spans="1:12" ht="31.5" customHeight="1" thickBot="1">
      <c r="A12" s="181"/>
      <c r="B12" s="233"/>
      <c r="C12" s="197" t="s">
        <v>27</v>
      </c>
      <c r="D12" s="198"/>
      <c r="E12" s="198"/>
      <c r="F12" s="198"/>
      <c r="G12" s="198"/>
      <c r="H12" s="198"/>
      <c r="I12" s="198"/>
      <c r="J12" s="198"/>
      <c r="K12" s="199"/>
      <c r="L12" s="246"/>
    </row>
    <row r="13" spans="1:12">
      <c r="A13" s="8"/>
      <c r="B13" s="8"/>
      <c r="C13" s="8"/>
      <c r="D13" s="8"/>
      <c r="E13" s="8"/>
      <c r="F13" s="8"/>
      <c r="G13" s="8"/>
      <c r="H13" s="8"/>
      <c r="I13" s="8"/>
      <c r="J13" s="8"/>
      <c r="K13" s="8"/>
      <c r="L13" s="8"/>
    </row>
    <row r="14" spans="1:12" ht="12.95" thickBot="1">
      <c r="A14" s="8"/>
      <c r="B14" s="8"/>
      <c r="C14" s="8"/>
      <c r="D14" s="8"/>
      <c r="E14" s="8"/>
      <c r="F14" s="8"/>
      <c r="G14" s="8"/>
      <c r="H14" s="8"/>
      <c r="I14" s="8"/>
      <c r="J14" s="8"/>
      <c r="K14" s="8"/>
      <c r="L14" s="8"/>
    </row>
    <row r="15" spans="1:12" ht="12.95" thickBot="1">
      <c r="A15" s="9" t="s">
        <v>28</v>
      </c>
      <c r="B15" s="10" t="s">
        <v>29</v>
      </c>
      <c r="C15" s="31"/>
      <c r="D15" s="11" t="s">
        <v>5</v>
      </c>
      <c r="E15" s="11" t="s">
        <v>30</v>
      </c>
      <c r="F15" s="11" t="s">
        <v>31</v>
      </c>
      <c r="G15" s="11" t="s">
        <v>32</v>
      </c>
      <c r="H15" s="11" t="s">
        <v>33</v>
      </c>
      <c r="I15" s="11" t="s">
        <v>34</v>
      </c>
      <c r="J15" s="118" t="s">
        <v>35</v>
      </c>
      <c r="K15" s="136" t="s">
        <v>36</v>
      </c>
      <c r="L15" s="12" t="s">
        <v>11</v>
      </c>
    </row>
    <row r="16" spans="1:12" ht="12.95" thickBot="1">
      <c r="A16" s="179" t="s">
        <v>37</v>
      </c>
      <c r="B16" s="179" t="s">
        <v>38</v>
      </c>
      <c r="C16" s="3" t="s">
        <v>14</v>
      </c>
      <c r="D16" s="57">
        <v>0</v>
      </c>
      <c r="E16" s="57">
        <v>0</v>
      </c>
      <c r="F16" s="57">
        <v>0</v>
      </c>
      <c r="G16" s="57">
        <v>12</v>
      </c>
      <c r="H16" s="57">
        <v>21</v>
      </c>
      <c r="I16" s="57">
        <v>28</v>
      </c>
      <c r="J16" s="67">
        <v>35</v>
      </c>
      <c r="K16" s="158">
        <v>38</v>
      </c>
      <c r="L16" s="185" t="s">
        <v>39</v>
      </c>
    </row>
    <row r="17" spans="1:12" ht="12.95" thickBot="1">
      <c r="A17" s="180"/>
      <c r="B17" s="180"/>
      <c r="C17" s="5" t="s">
        <v>15</v>
      </c>
      <c r="D17" s="6"/>
      <c r="E17" s="92">
        <v>0</v>
      </c>
      <c r="F17" s="92">
        <v>0</v>
      </c>
      <c r="G17" s="7"/>
      <c r="H17" s="7"/>
      <c r="I17" s="7"/>
      <c r="J17" s="117"/>
      <c r="K17" s="7"/>
      <c r="L17" s="186"/>
    </row>
    <row r="18" spans="1:12" ht="11.45" customHeight="1" thickBot="1">
      <c r="A18" s="180"/>
      <c r="B18" s="180"/>
      <c r="C18" s="193" t="s">
        <v>16</v>
      </c>
      <c r="D18" s="194"/>
      <c r="E18" s="194"/>
      <c r="F18" s="194"/>
      <c r="G18" s="194"/>
      <c r="H18" s="194"/>
      <c r="I18" s="194"/>
      <c r="J18" s="196"/>
      <c r="K18" s="126"/>
      <c r="L18" s="186"/>
    </row>
    <row r="19" spans="1:12" ht="27.95" customHeight="1" thickBot="1">
      <c r="A19" s="180"/>
      <c r="B19" s="181"/>
      <c r="C19" s="214" t="s">
        <v>40</v>
      </c>
      <c r="D19" s="215"/>
      <c r="E19" s="215"/>
      <c r="F19" s="215"/>
      <c r="G19" s="215"/>
      <c r="H19" s="215"/>
      <c r="I19" s="215"/>
      <c r="J19" s="215"/>
      <c r="K19" s="223"/>
      <c r="L19" s="186"/>
    </row>
    <row r="20" spans="1:12" ht="23.45" thickBot="1">
      <c r="A20" s="180"/>
      <c r="B20" s="1" t="s">
        <v>41</v>
      </c>
      <c r="C20" s="1"/>
      <c r="D20" s="11" t="s">
        <v>5</v>
      </c>
      <c r="E20" s="11" t="s">
        <v>30</v>
      </c>
      <c r="F20" s="11" t="s">
        <v>31</v>
      </c>
      <c r="G20" s="11" t="s">
        <v>42</v>
      </c>
      <c r="H20" s="11" t="s">
        <v>43</v>
      </c>
      <c r="I20" s="11" t="s">
        <v>44</v>
      </c>
      <c r="J20" s="118" t="s">
        <v>45</v>
      </c>
      <c r="K20" s="136" t="s">
        <v>36</v>
      </c>
      <c r="L20" s="186"/>
    </row>
    <row r="21" spans="1:12" ht="12.95" thickBot="1">
      <c r="A21" s="180"/>
      <c r="B21" s="179" t="s">
        <v>46</v>
      </c>
      <c r="C21" s="17" t="s">
        <v>14</v>
      </c>
      <c r="D21" s="59">
        <v>0</v>
      </c>
      <c r="E21" s="58">
        <v>0</v>
      </c>
      <c r="F21" s="57">
        <v>0</v>
      </c>
      <c r="G21" s="57">
        <v>4</v>
      </c>
      <c r="H21" s="57">
        <v>7</v>
      </c>
      <c r="I21" s="57">
        <v>10</v>
      </c>
      <c r="J21" s="67">
        <v>15</v>
      </c>
      <c r="K21" s="159">
        <v>17</v>
      </c>
      <c r="L21" s="186"/>
    </row>
    <row r="22" spans="1:12" ht="12.95" thickBot="1">
      <c r="A22" s="180"/>
      <c r="B22" s="180"/>
      <c r="C22" s="131" t="s">
        <v>15</v>
      </c>
      <c r="D22" s="132"/>
      <c r="E22" s="120">
        <v>0</v>
      </c>
      <c r="F22" s="120">
        <v>0</v>
      </c>
      <c r="G22" s="133"/>
      <c r="H22" s="133"/>
      <c r="I22" s="133"/>
      <c r="J22" s="129"/>
      <c r="K22" s="7"/>
      <c r="L22" s="186"/>
    </row>
    <row r="23" spans="1:12" ht="12.95" thickBot="1">
      <c r="A23" s="180"/>
      <c r="B23" s="180"/>
      <c r="C23" s="193" t="s">
        <v>16</v>
      </c>
      <c r="D23" s="194"/>
      <c r="E23" s="194"/>
      <c r="F23" s="194"/>
      <c r="G23" s="194"/>
      <c r="H23" s="194"/>
      <c r="I23" s="194"/>
      <c r="J23" s="194"/>
      <c r="K23" s="195"/>
      <c r="L23" s="186"/>
    </row>
    <row r="24" spans="1:12" ht="30" customHeight="1" thickBot="1">
      <c r="A24" s="180"/>
      <c r="B24" s="181"/>
      <c r="C24" s="197" t="s">
        <v>40</v>
      </c>
      <c r="D24" s="198"/>
      <c r="E24" s="198"/>
      <c r="F24" s="198"/>
      <c r="G24" s="198"/>
      <c r="H24" s="198"/>
      <c r="I24" s="198"/>
      <c r="J24" s="198"/>
      <c r="K24" s="199"/>
      <c r="L24" s="186"/>
    </row>
    <row r="25" spans="1:12" ht="12.95" thickBot="1">
      <c r="A25" s="168" t="s">
        <v>47</v>
      </c>
      <c r="B25" s="13" t="s">
        <v>48</v>
      </c>
      <c r="C25" s="13"/>
      <c r="D25" s="13" t="s">
        <v>49</v>
      </c>
      <c r="E25" s="13" t="s">
        <v>50</v>
      </c>
      <c r="F25" s="13"/>
      <c r="G25" s="13" t="s">
        <v>51</v>
      </c>
      <c r="H25" s="54"/>
      <c r="I25" s="54"/>
      <c r="J25" s="203" t="s">
        <v>52</v>
      </c>
      <c r="K25" s="204"/>
      <c r="L25" s="164"/>
    </row>
    <row r="26" spans="1:12" ht="12.95" thickBot="1">
      <c r="A26" s="169"/>
      <c r="B26" s="47">
        <f>SUM(B42,B63,B84,B105)</f>
        <v>35000000</v>
      </c>
      <c r="C26" s="14"/>
      <c r="D26" s="47">
        <f>B26</f>
        <v>35000000</v>
      </c>
      <c r="E26" s="14">
        <v>0</v>
      </c>
      <c r="F26" s="14"/>
      <c r="G26" s="47">
        <f>SUM(D26:E26)</f>
        <v>35000000</v>
      </c>
      <c r="H26" s="55"/>
      <c r="I26" s="55"/>
      <c r="J26" s="165">
        <f>B26/G26</f>
        <v>1</v>
      </c>
      <c r="K26" s="166"/>
      <c r="L26" s="167"/>
    </row>
    <row r="27" spans="1:12" ht="12.95" thickBot="1">
      <c r="A27" s="168" t="s">
        <v>53</v>
      </c>
      <c r="B27" s="13" t="s">
        <v>54</v>
      </c>
      <c r="C27" s="15"/>
      <c r="D27" s="170"/>
      <c r="E27" s="171"/>
      <c r="F27" s="171"/>
      <c r="G27" s="171"/>
      <c r="H27" s="171"/>
      <c r="I27" s="171"/>
      <c r="J27" s="171"/>
      <c r="K27" s="171"/>
      <c r="L27" s="172"/>
    </row>
    <row r="28" spans="1:12" ht="12.95" thickBot="1">
      <c r="A28" s="169"/>
      <c r="B28" s="14"/>
      <c r="C28" s="16"/>
      <c r="D28" s="173"/>
      <c r="E28" s="174"/>
      <c r="F28" s="174"/>
      <c r="G28" s="174"/>
      <c r="H28" s="174"/>
      <c r="I28" s="174"/>
      <c r="J28" s="174"/>
      <c r="K28" s="174"/>
      <c r="L28" s="175"/>
    </row>
    <row r="29" spans="1:12" ht="11.1" customHeight="1">
      <c r="A29" s="8"/>
      <c r="B29" s="8"/>
      <c r="C29" s="8"/>
      <c r="D29" s="8"/>
      <c r="E29" s="8"/>
      <c r="F29" s="8"/>
      <c r="G29" s="8"/>
      <c r="H29" s="8"/>
      <c r="I29" s="8"/>
      <c r="J29" s="8"/>
      <c r="K29" s="8"/>
      <c r="L29" s="8"/>
    </row>
    <row r="30" spans="1:12" ht="11.1" customHeight="1" thickBot="1">
      <c r="A30" s="8"/>
      <c r="B30" s="8"/>
      <c r="C30" s="8"/>
      <c r="D30" s="8"/>
      <c r="E30" s="8"/>
      <c r="F30" s="8"/>
      <c r="G30" s="8"/>
      <c r="H30" s="8"/>
      <c r="I30" s="8"/>
      <c r="J30" s="8"/>
      <c r="K30" s="8"/>
      <c r="L30" s="8"/>
    </row>
    <row r="31" spans="1:12" ht="12.95" thickBot="1">
      <c r="A31" s="9" t="s">
        <v>55</v>
      </c>
      <c r="B31" s="10" t="s">
        <v>56</v>
      </c>
      <c r="C31" s="49"/>
      <c r="D31" s="238" t="s">
        <v>57</v>
      </c>
      <c r="E31" s="238"/>
      <c r="F31" s="11" t="s">
        <v>58</v>
      </c>
      <c r="G31" s="11" t="s">
        <v>59</v>
      </c>
      <c r="H31" s="193" t="s">
        <v>60</v>
      </c>
      <c r="I31" s="194"/>
      <c r="J31" s="196"/>
      <c r="K31" s="125"/>
      <c r="L31" s="12" t="s">
        <v>11</v>
      </c>
    </row>
    <row r="32" spans="1:12" ht="60" customHeight="1" thickBot="1">
      <c r="A32" s="155" t="s">
        <v>61</v>
      </c>
      <c r="B32" s="179" t="s">
        <v>62</v>
      </c>
      <c r="C32" s="50" t="s">
        <v>14</v>
      </c>
      <c r="D32" s="218">
        <v>0</v>
      </c>
      <c r="E32" s="218"/>
      <c r="F32" s="4" t="s">
        <v>63</v>
      </c>
      <c r="G32" s="35" t="s">
        <v>64</v>
      </c>
      <c r="H32" s="219" t="s">
        <v>65</v>
      </c>
      <c r="I32" s="198"/>
      <c r="J32" s="199"/>
      <c r="K32" s="92"/>
      <c r="L32" s="185" t="s">
        <v>66</v>
      </c>
    </row>
    <row r="33" spans="1:12" ht="58.35" customHeight="1" thickBot="1">
      <c r="A33" s="156"/>
      <c r="B33" s="180"/>
      <c r="C33" s="140" t="s">
        <v>15</v>
      </c>
      <c r="D33" s="220"/>
      <c r="E33" s="220"/>
      <c r="F33" s="130" t="s">
        <v>67</v>
      </c>
      <c r="G33" s="133" t="s">
        <v>68</v>
      </c>
      <c r="H33" s="221"/>
      <c r="I33" s="222"/>
      <c r="J33" s="223"/>
      <c r="K33" s="127"/>
      <c r="L33" s="186"/>
    </row>
    <row r="34" spans="1:12" ht="12.95" thickBot="1">
      <c r="A34" s="156"/>
      <c r="B34" s="180"/>
      <c r="C34" s="193" t="s">
        <v>16</v>
      </c>
      <c r="D34" s="194"/>
      <c r="E34" s="194"/>
      <c r="F34" s="194"/>
      <c r="G34" s="194"/>
      <c r="H34" s="194"/>
      <c r="I34" s="194"/>
      <c r="J34" s="194"/>
      <c r="K34" s="196"/>
      <c r="L34" s="186"/>
    </row>
    <row r="35" spans="1:12" ht="13.5" customHeight="1" thickBot="1">
      <c r="A35" s="156"/>
      <c r="B35" s="181"/>
      <c r="C35" s="197" t="s">
        <v>69</v>
      </c>
      <c r="D35" s="237"/>
      <c r="E35" s="237"/>
      <c r="F35" s="198"/>
      <c r="G35" s="198"/>
      <c r="H35" s="198"/>
      <c r="I35" s="198"/>
      <c r="J35" s="198"/>
      <c r="K35" s="199"/>
      <c r="L35" s="186"/>
    </row>
    <row r="36" spans="1:12" ht="12.95" thickBot="1">
      <c r="A36" s="157" t="s">
        <v>70</v>
      </c>
      <c r="B36" s="1" t="s">
        <v>71</v>
      </c>
      <c r="C36" s="142"/>
      <c r="D36" s="224" t="s">
        <v>57</v>
      </c>
      <c r="E36" s="225"/>
      <c r="F36" s="2" t="s">
        <v>58</v>
      </c>
      <c r="G36" s="2" t="s">
        <v>59</v>
      </c>
      <c r="H36" s="205" t="s">
        <v>60</v>
      </c>
      <c r="I36" s="206"/>
      <c r="J36" s="195"/>
      <c r="K36" s="141"/>
      <c r="L36" s="186"/>
    </row>
    <row r="37" spans="1:12" ht="115.5" thickBot="1">
      <c r="A37" s="242">
        <v>0.1</v>
      </c>
      <c r="B37" s="207" t="s">
        <v>72</v>
      </c>
      <c r="C37" s="52" t="s">
        <v>14</v>
      </c>
      <c r="D37" s="210">
        <v>0</v>
      </c>
      <c r="E37" s="211"/>
      <c r="F37" s="4" t="s">
        <v>73</v>
      </c>
      <c r="G37" s="4" t="s">
        <v>74</v>
      </c>
      <c r="H37" s="197" t="s">
        <v>75</v>
      </c>
      <c r="I37" s="198"/>
      <c r="J37" s="199"/>
      <c r="K37" s="92"/>
      <c r="L37" s="186"/>
    </row>
    <row r="38" spans="1:12" ht="177.75" customHeight="1" thickBot="1">
      <c r="A38" s="243"/>
      <c r="B38" s="208"/>
      <c r="C38" s="50" t="s">
        <v>15</v>
      </c>
      <c r="D38" s="212"/>
      <c r="E38" s="213"/>
      <c r="F38" s="39" t="s">
        <v>73</v>
      </c>
      <c r="G38" s="4" t="s">
        <v>76</v>
      </c>
      <c r="H38" s="214"/>
      <c r="I38" s="215"/>
      <c r="J38" s="216"/>
      <c r="K38" s="127"/>
      <c r="L38" s="186"/>
    </row>
    <row r="39" spans="1:12" ht="12.95" thickBot="1">
      <c r="A39" s="243"/>
      <c r="B39" s="208"/>
      <c r="C39" s="193" t="s">
        <v>16</v>
      </c>
      <c r="D39" s="194"/>
      <c r="E39" s="194"/>
      <c r="F39" s="194"/>
      <c r="G39" s="194"/>
      <c r="H39" s="194"/>
      <c r="I39" s="194"/>
      <c r="J39" s="194"/>
      <c r="K39" s="196"/>
      <c r="L39" s="186"/>
    </row>
    <row r="40" spans="1:12" ht="13.5" customHeight="1" thickBot="1">
      <c r="A40" s="243"/>
      <c r="B40" s="209"/>
      <c r="C40" s="197" t="s">
        <v>69</v>
      </c>
      <c r="D40" s="198"/>
      <c r="E40" s="198"/>
      <c r="F40" s="198"/>
      <c r="G40" s="198"/>
      <c r="H40" s="198"/>
      <c r="I40" s="198"/>
      <c r="J40" s="198"/>
      <c r="K40" s="199"/>
      <c r="L40" s="186"/>
    </row>
    <row r="41" spans="1:12" ht="12.95" thickBot="1">
      <c r="A41" s="168" t="s">
        <v>47</v>
      </c>
      <c r="B41" s="13" t="s">
        <v>48</v>
      </c>
      <c r="C41" s="13"/>
      <c r="D41" s="13" t="s">
        <v>49</v>
      </c>
      <c r="E41" s="13" t="s">
        <v>50</v>
      </c>
      <c r="F41" s="13"/>
      <c r="G41" s="13" t="s">
        <v>51</v>
      </c>
      <c r="H41" s="54"/>
      <c r="I41" s="54"/>
      <c r="J41" s="203" t="s">
        <v>52</v>
      </c>
      <c r="K41" s="204"/>
      <c r="L41" s="164"/>
    </row>
    <row r="42" spans="1:12" ht="12.95" thickBot="1">
      <c r="A42" s="169"/>
      <c r="B42" s="90">
        <v>954236</v>
      </c>
      <c r="C42" s="14"/>
      <c r="D42" s="90">
        <f>B42</f>
        <v>954236</v>
      </c>
      <c r="E42" s="14">
        <v>0</v>
      </c>
      <c r="F42" s="14"/>
      <c r="G42" s="90">
        <f>SUM(D42:E42)</f>
        <v>954236</v>
      </c>
      <c r="H42" s="55"/>
      <c r="I42" s="55"/>
      <c r="J42" s="165">
        <f>B42/G42</f>
        <v>1</v>
      </c>
      <c r="K42" s="166"/>
      <c r="L42" s="167"/>
    </row>
    <row r="43" spans="1:12" ht="12.95" thickBot="1">
      <c r="A43" s="168" t="s">
        <v>53</v>
      </c>
      <c r="B43" s="13" t="s">
        <v>54</v>
      </c>
      <c r="C43" s="15"/>
      <c r="D43" s="170"/>
      <c r="E43" s="171"/>
      <c r="F43" s="171"/>
      <c r="G43" s="171"/>
      <c r="H43" s="171"/>
      <c r="I43" s="171"/>
      <c r="J43" s="171"/>
      <c r="K43" s="171"/>
      <c r="L43" s="172"/>
    </row>
    <row r="44" spans="1:12" ht="12.95" thickBot="1">
      <c r="A44" s="169"/>
      <c r="B44" s="14"/>
      <c r="C44" s="16"/>
      <c r="D44" s="173"/>
      <c r="E44" s="174"/>
      <c r="F44" s="174"/>
      <c r="G44" s="174"/>
      <c r="H44" s="174"/>
      <c r="I44" s="174"/>
      <c r="J44" s="174"/>
      <c r="K44" s="174"/>
      <c r="L44" s="175"/>
    </row>
    <row r="45" spans="1:12">
      <c r="A45" s="8"/>
      <c r="C45" s="8"/>
      <c r="D45" s="8"/>
      <c r="E45" s="8"/>
      <c r="F45" s="8"/>
      <c r="G45" s="8"/>
      <c r="H45" s="8"/>
      <c r="I45" s="8"/>
      <c r="J45" s="8"/>
      <c r="K45" s="8"/>
      <c r="L45" s="8"/>
    </row>
    <row r="46" spans="1:12" ht="12.95" thickBot="1">
      <c r="A46" s="8"/>
      <c r="B46" s="8"/>
      <c r="C46" s="8"/>
      <c r="D46" s="8"/>
      <c r="E46" s="8"/>
      <c r="F46" s="8"/>
      <c r="G46" s="8"/>
      <c r="H46" s="8"/>
      <c r="I46" s="8"/>
      <c r="J46" s="8"/>
      <c r="K46" s="8"/>
      <c r="L46" s="8"/>
    </row>
    <row r="47" spans="1:12" ht="23.45" thickBot="1">
      <c r="A47" s="9" t="s">
        <v>77</v>
      </c>
      <c r="B47" s="10" t="s">
        <v>78</v>
      </c>
      <c r="C47" s="31"/>
      <c r="D47" s="11" t="s">
        <v>5</v>
      </c>
      <c r="E47" s="11" t="s">
        <v>30</v>
      </c>
      <c r="F47" s="11" t="s">
        <v>31</v>
      </c>
      <c r="G47" s="11" t="s">
        <v>42</v>
      </c>
      <c r="H47" s="11" t="s">
        <v>43</v>
      </c>
      <c r="I47" s="11" t="s">
        <v>44</v>
      </c>
      <c r="J47" s="118" t="s">
        <v>45</v>
      </c>
      <c r="K47" s="136" t="s">
        <v>36</v>
      </c>
      <c r="L47" s="12" t="s">
        <v>11</v>
      </c>
    </row>
    <row r="48" spans="1:12" ht="69.599999999999994" thickBot="1">
      <c r="A48" s="179" t="s">
        <v>79</v>
      </c>
      <c r="B48" s="179" t="s">
        <v>80</v>
      </c>
      <c r="C48" s="3" t="s">
        <v>14</v>
      </c>
      <c r="D48" s="4" t="s">
        <v>81</v>
      </c>
      <c r="E48" s="57">
        <v>15</v>
      </c>
      <c r="F48" s="57" t="s">
        <v>82</v>
      </c>
      <c r="G48" s="57" t="s">
        <v>83</v>
      </c>
      <c r="H48" s="57" t="s">
        <v>84</v>
      </c>
      <c r="I48" s="57" t="s">
        <v>85</v>
      </c>
      <c r="J48" s="59" t="s">
        <v>86</v>
      </c>
      <c r="K48" s="92" t="s">
        <v>87</v>
      </c>
      <c r="L48" s="185" t="s">
        <v>88</v>
      </c>
    </row>
    <row r="49" spans="1:12" ht="12.95" thickBot="1">
      <c r="A49" s="180"/>
      <c r="B49" s="180"/>
      <c r="C49" s="134" t="s">
        <v>15</v>
      </c>
      <c r="D49" s="135"/>
      <c r="E49" s="120">
        <v>15</v>
      </c>
      <c r="F49" s="120">
        <f>E49+8</f>
        <v>23</v>
      </c>
      <c r="G49" s="133"/>
      <c r="H49" s="133"/>
      <c r="I49" s="133"/>
      <c r="J49" s="129"/>
      <c r="K49" s="7"/>
      <c r="L49" s="186"/>
    </row>
    <row r="50" spans="1:12" ht="12.95" thickBot="1">
      <c r="A50" s="180"/>
      <c r="B50" s="188"/>
      <c r="C50" s="193" t="s">
        <v>16</v>
      </c>
      <c r="D50" s="194"/>
      <c r="E50" s="194"/>
      <c r="F50" s="194"/>
      <c r="G50" s="194"/>
      <c r="H50" s="194"/>
      <c r="I50" s="194"/>
      <c r="J50" s="194"/>
      <c r="K50" s="196"/>
      <c r="L50" s="186"/>
    </row>
    <row r="51" spans="1:12" ht="30.6" customHeight="1" thickBot="1">
      <c r="A51" s="180"/>
      <c r="B51" s="181"/>
      <c r="C51" s="197" t="s">
        <v>89</v>
      </c>
      <c r="D51" s="198"/>
      <c r="E51" s="198"/>
      <c r="F51" s="198"/>
      <c r="G51" s="198"/>
      <c r="H51" s="198"/>
      <c r="I51" s="198"/>
      <c r="J51" s="198"/>
      <c r="K51" s="199"/>
      <c r="L51" s="186"/>
    </row>
    <row r="52" spans="1:12" ht="23.45" thickBot="1">
      <c r="A52" s="180"/>
      <c r="B52" s="1" t="s">
        <v>90</v>
      </c>
      <c r="C52" s="1"/>
      <c r="D52" s="2" t="s">
        <v>5</v>
      </c>
      <c r="E52" s="2" t="s">
        <v>30</v>
      </c>
      <c r="F52" s="2" t="s">
        <v>31</v>
      </c>
      <c r="G52" s="2" t="s">
        <v>42</v>
      </c>
      <c r="H52" s="2" t="s">
        <v>43</v>
      </c>
      <c r="I52" s="2" t="s">
        <v>44</v>
      </c>
      <c r="J52" s="128" t="s">
        <v>45</v>
      </c>
      <c r="K52" s="137" t="s">
        <v>36</v>
      </c>
      <c r="L52" s="186"/>
    </row>
    <row r="53" spans="1:12" ht="13.35" customHeight="1" thickBot="1">
      <c r="A53" s="180"/>
      <c r="B53" s="207" t="s">
        <v>91</v>
      </c>
      <c r="C53" s="17" t="s">
        <v>14</v>
      </c>
      <c r="D53" s="57">
        <v>0</v>
      </c>
      <c r="E53" s="57">
        <v>5</v>
      </c>
      <c r="F53" s="70" t="s">
        <v>92</v>
      </c>
      <c r="G53" s="71" t="s">
        <v>93</v>
      </c>
      <c r="H53" s="71" t="s">
        <v>94</v>
      </c>
      <c r="I53" s="71" t="s">
        <v>95</v>
      </c>
      <c r="J53" s="80" t="s">
        <v>96</v>
      </c>
      <c r="K53" s="160" t="s">
        <v>97</v>
      </c>
      <c r="L53" s="186"/>
    </row>
    <row r="54" spans="1:12" ht="12.95" thickBot="1">
      <c r="A54" s="180"/>
      <c r="B54" s="208"/>
      <c r="C54" s="3" t="s">
        <v>15</v>
      </c>
      <c r="D54" s="18"/>
      <c r="E54" s="92">
        <v>8</v>
      </c>
      <c r="F54" s="92">
        <f>E54+7</f>
        <v>15</v>
      </c>
      <c r="G54" s="7"/>
      <c r="H54" s="7"/>
      <c r="I54" s="7"/>
      <c r="J54" s="117"/>
      <c r="K54" s="7"/>
      <c r="L54" s="186"/>
    </row>
    <row r="55" spans="1:12" ht="12.95" thickBot="1">
      <c r="A55" s="180"/>
      <c r="B55" s="208"/>
      <c r="C55" s="193" t="s">
        <v>16</v>
      </c>
      <c r="D55" s="194"/>
      <c r="E55" s="194"/>
      <c r="F55" s="194"/>
      <c r="G55" s="194"/>
      <c r="H55" s="194"/>
      <c r="I55" s="194"/>
      <c r="J55" s="194"/>
      <c r="K55" s="196"/>
      <c r="L55" s="186"/>
    </row>
    <row r="56" spans="1:12" ht="27.6" customHeight="1" thickBot="1">
      <c r="A56" s="180"/>
      <c r="B56" s="217"/>
      <c r="C56" s="197" t="s">
        <v>89</v>
      </c>
      <c r="D56" s="198"/>
      <c r="E56" s="198"/>
      <c r="F56" s="198"/>
      <c r="G56" s="198"/>
      <c r="H56" s="198"/>
      <c r="I56" s="198"/>
      <c r="J56" s="198"/>
      <c r="K56" s="185"/>
      <c r="L56" s="186"/>
    </row>
    <row r="57" spans="1:12" ht="23.45" thickBot="1">
      <c r="A57" s="32" t="s">
        <v>98</v>
      </c>
      <c r="B57" s="1" t="s">
        <v>99</v>
      </c>
      <c r="C57" s="1"/>
      <c r="D57" s="2" t="s">
        <v>5</v>
      </c>
      <c r="E57" s="2" t="s">
        <v>30</v>
      </c>
      <c r="F57" s="2" t="s">
        <v>31</v>
      </c>
      <c r="G57" s="2" t="s">
        <v>42</v>
      </c>
      <c r="H57" s="2" t="s">
        <v>43</v>
      </c>
      <c r="I57" s="2" t="s">
        <v>44</v>
      </c>
      <c r="J57" s="128" t="s">
        <v>45</v>
      </c>
      <c r="K57" s="136" t="s">
        <v>36</v>
      </c>
      <c r="L57" s="186"/>
    </row>
    <row r="58" spans="1:12" ht="13.35" customHeight="1" thickBot="1">
      <c r="A58" s="176">
        <v>0.4</v>
      </c>
      <c r="B58" s="179" t="s">
        <v>100</v>
      </c>
      <c r="C58" s="17" t="s">
        <v>14</v>
      </c>
      <c r="D58" s="57">
        <v>0</v>
      </c>
      <c r="E58" s="57">
        <v>2</v>
      </c>
      <c r="F58" s="71" t="s">
        <v>101</v>
      </c>
      <c r="G58" s="71" t="s">
        <v>102</v>
      </c>
      <c r="H58" s="71" t="s">
        <v>96</v>
      </c>
      <c r="I58" s="71" t="s">
        <v>103</v>
      </c>
      <c r="J58" s="80" t="s">
        <v>104</v>
      </c>
      <c r="K58" s="160" t="s">
        <v>105</v>
      </c>
      <c r="L58" s="186"/>
    </row>
    <row r="59" spans="1:12" ht="12.95" thickBot="1">
      <c r="A59" s="177"/>
      <c r="B59" s="180"/>
      <c r="C59" s="131" t="s">
        <v>15</v>
      </c>
      <c r="D59" s="132"/>
      <c r="E59" s="120">
        <v>2</v>
      </c>
      <c r="F59" s="120">
        <f>E59+16</f>
        <v>18</v>
      </c>
      <c r="G59" s="133"/>
      <c r="H59" s="133"/>
      <c r="I59" s="133"/>
      <c r="J59" s="129"/>
      <c r="K59" s="7"/>
      <c r="L59" s="186"/>
    </row>
    <row r="60" spans="1:12" ht="12.95" thickBot="1">
      <c r="A60" s="177"/>
      <c r="B60" s="188"/>
      <c r="C60" s="193" t="s">
        <v>16</v>
      </c>
      <c r="D60" s="194"/>
      <c r="E60" s="194"/>
      <c r="F60" s="194"/>
      <c r="G60" s="194"/>
      <c r="H60" s="194"/>
      <c r="I60" s="194"/>
      <c r="J60" s="194"/>
      <c r="K60" s="196"/>
      <c r="L60" s="186"/>
    </row>
    <row r="61" spans="1:12" ht="27.95" customHeight="1" thickBot="1">
      <c r="A61" s="178"/>
      <c r="B61" s="189"/>
      <c r="C61" s="217" t="s">
        <v>89</v>
      </c>
      <c r="D61" s="226"/>
      <c r="E61" s="226"/>
      <c r="F61" s="226"/>
      <c r="G61" s="226"/>
      <c r="H61" s="226"/>
      <c r="I61" s="226"/>
      <c r="J61" s="226"/>
      <c r="K61" s="187"/>
      <c r="L61" s="187"/>
    </row>
    <row r="62" spans="1:12" ht="12.95" thickBot="1">
      <c r="A62" s="168" t="s">
        <v>47</v>
      </c>
      <c r="B62" s="13" t="s">
        <v>48</v>
      </c>
      <c r="C62" s="13"/>
      <c r="D62" s="13" t="s">
        <v>49</v>
      </c>
      <c r="E62" s="13" t="s">
        <v>50</v>
      </c>
      <c r="F62" s="13"/>
      <c r="G62" s="13" t="s">
        <v>51</v>
      </c>
      <c r="H62" s="54"/>
      <c r="I62" s="54"/>
      <c r="J62" s="162" t="s">
        <v>52</v>
      </c>
      <c r="K62" s="163"/>
      <c r="L62" s="164"/>
    </row>
    <row r="63" spans="1:12" ht="12.95" thickBot="1">
      <c r="A63" s="169"/>
      <c r="B63" s="46">
        <f>(35000000-$B$42)/3</f>
        <v>11348588</v>
      </c>
      <c r="C63" s="14"/>
      <c r="D63" s="47">
        <f>B63</f>
        <v>11348588</v>
      </c>
      <c r="E63" s="14">
        <v>0</v>
      </c>
      <c r="F63" s="14"/>
      <c r="G63" s="47">
        <f>SUM(D63:E63)</f>
        <v>11348588</v>
      </c>
      <c r="H63" s="55"/>
      <c r="I63" s="55"/>
      <c r="J63" s="165">
        <f>B63/G63</f>
        <v>1</v>
      </c>
      <c r="K63" s="166"/>
      <c r="L63" s="167"/>
    </row>
    <row r="64" spans="1:12" ht="12.95" thickBot="1">
      <c r="A64" s="168" t="s">
        <v>53</v>
      </c>
      <c r="B64" s="13" t="s">
        <v>54</v>
      </c>
      <c r="C64" s="15"/>
      <c r="D64" s="170"/>
      <c r="E64" s="171"/>
      <c r="F64" s="171"/>
      <c r="G64" s="171"/>
      <c r="H64" s="171"/>
      <c r="I64" s="171"/>
      <c r="J64" s="171"/>
      <c r="K64" s="171"/>
      <c r="L64" s="172"/>
    </row>
    <row r="65" spans="1:13" ht="12.95" thickBot="1">
      <c r="A65" s="169"/>
      <c r="B65" s="14"/>
      <c r="C65" s="16"/>
      <c r="D65" s="173"/>
      <c r="E65" s="174"/>
      <c r="F65" s="174"/>
      <c r="G65" s="174"/>
      <c r="H65" s="174"/>
      <c r="I65" s="174"/>
      <c r="J65" s="174"/>
      <c r="K65" s="174"/>
      <c r="L65" s="175"/>
    </row>
    <row r="66" spans="1:13">
      <c r="A66" s="8"/>
      <c r="B66" s="8"/>
      <c r="C66" s="8"/>
      <c r="D66" s="8"/>
      <c r="E66" s="8"/>
      <c r="F66" s="8"/>
      <c r="G66" s="8"/>
      <c r="H66" s="8"/>
      <c r="I66" s="8"/>
      <c r="J66" s="8"/>
      <c r="K66" s="8"/>
      <c r="L66" s="8"/>
    </row>
    <row r="67" spans="1:13" ht="12.95" thickBot="1">
      <c r="A67" s="8"/>
      <c r="B67" s="8"/>
      <c r="C67" s="8"/>
      <c r="D67" s="8"/>
      <c r="E67" s="8"/>
      <c r="F67" s="8"/>
      <c r="G67" s="8"/>
      <c r="H67" s="8"/>
      <c r="I67" s="8"/>
      <c r="J67" s="8"/>
      <c r="K67" s="8"/>
      <c r="L67" s="8"/>
    </row>
    <row r="68" spans="1:13" ht="23.45" thickBot="1">
      <c r="A68" s="9" t="s">
        <v>106</v>
      </c>
      <c r="B68" s="10" t="s">
        <v>107</v>
      </c>
      <c r="C68" s="31"/>
      <c r="D68" s="11" t="s">
        <v>5</v>
      </c>
      <c r="E68" s="11" t="s">
        <v>30</v>
      </c>
      <c r="F68" s="11" t="s">
        <v>31</v>
      </c>
      <c r="G68" s="11" t="s">
        <v>42</v>
      </c>
      <c r="H68" s="11" t="s">
        <v>43</v>
      </c>
      <c r="I68" s="11" t="s">
        <v>44</v>
      </c>
      <c r="J68" s="118" t="s">
        <v>45</v>
      </c>
      <c r="K68" s="136" t="s">
        <v>36</v>
      </c>
      <c r="L68" s="12" t="s">
        <v>11</v>
      </c>
    </row>
    <row r="69" spans="1:13" ht="13.5" customHeight="1" thickBot="1">
      <c r="A69" s="179" t="s">
        <v>108</v>
      </c>
      <c r="B69" s="179" t="s">
        <v>109</v>
      </c>
      <c r="C69" s="72" t="s">
        <v>14</v>
      </c>
      <c r="D69" s="71">
        <v>0</v>
      </c>
      <c r="E69" s="71">
        <v>1</v>
      </c>
      <c r="F69" s="71" t="s">
        <v>110</v>
      </c>
      <c r="G69" s="71" t="s">
        <v>111</v>
      </c>
      <c r="H69" s="71" t="s">
        <v>112</v>
      </c>
      <c r="I69" s="71" t="s">
        <v>113</v>
      </c>
      <c r="J69" s="80" t="s">
        <v>114</v>
      </c>
      <c r="K69" s="161" t="s">
        <v>115</v>
      </c>
      <c r="L69" s="185" t="s">
        <v>116</v>
      </c>
    </row>
    <row r="70" spans="1:13" ht="13.5" customHeight="1" thickBot="1">
      <c r="A70" s="180"/>
      <c r="B70" s="180"/>
      <c r="C70" s="153" t="s">
        <v>15</v>
      </c>
      <c r="D70" s="154"/>
      <c r="E70" s="120">
        <v>1</v>
      </c>
      <c r="F70" s="120">
        <f>E70+2</f>
        <v>3</v>
      </c>
      <c r="G70" s="148"/>
      <c r="H70" s="148"/>
      <c r="I70" s="148"/>
      <c r="J70" s="149"/>
      <c r="K70" s="75"/>
      <c r="L70" s="186"/>
    </row>
    <row r="71" spans="1:13" ht="13.5" customHeight="1" thickBot="1">
      <c r="A71" s="180"/>
      <c r="B71" s="188"/>
      <c r="C71" s="200" t="s">
        <v>16</v>
      </c>
      <c r="D71" s="201"/>
      <c r="E71" s="201"/>
      <c r="F71" s="201"/>
      <c r="G71" s="201"/>
      <c r="H71" s="201"/>
      <c r="I71" s="201"/>
      <c r="J71" s="201"/>
      <c r="K71" s="202"/>
      <c r="L71" s="186"/>
    </row>
    <row r="72" spans="1:13" ht="27.95" customHeight="1" thickBot="1">
      <c r="A72" s="180"/>
      <c r="B72" s="189"/>
      <c r="C72" s="239" t="s">
        <v>89</v>
      </c>
      <c r="D72" s="240"/>
      <c r="E72" s="240"/>
      <c r="F72" s="240"/>
      <c r="G72" s="240"/>
      <c r="H72" s="240"/>
      <c r="I72" s="240"/>
      <c r="J72" s="240"/>
      <c r="K72" s="241"/>
      <c r="L72" s="186"/>
    </row>
    <row r="73" spans="1:13" ht="13.5" customHeight="1" thickBot="1">
      <c r="A73" s="180"/>
      <c r="B73" s="1" t="s">
        <v>117</v>
      </c>
      <c r="C73" s="76"/>
      <c r="D73" s="143" t="s">
        <v>5</v>
      </c>
      <c r="E73" s="143" t="s">
        <v>30</v>
      </c>
      <c r="F73" s="143" t="s">
        <v>31</v>
      </c>
      <c r="G73" s="143" t="s">
        <v>42</v>
      </c>
      <c r="H73" s="143" t="s">
        <v>43</v>
      </c>
      <c r="I73" s="143" t="s">
        <v>44</v>
      </c>
      <c r="J73" s="144" t="s">
        <v>45</v>
      </c>
      <c r="K73" s="152" t="s">
        <v>36</v>
      </c>
      <c r="L73" s="186"/>
    </row>
    <row r="74" spans="1:13" ht="13.5" customHeight="1" thickBot="1">
      <c r="A74" s="180"/>
      <c r="B74" s="179" t="s">
        <v>118</v>
      </c>
      <c r="C74" s="78" t="s">
        <v>14</v>
      </c>
      <c r="D74" s="71">
        <v>0</v>
      </c>
      <c r="E74" s="71">
        <v>2</v>
      </c>
      <c r="F74" s="71">
        <v>2</v>
      </c>
      <c r="G74" s="71" t="s">
        <v>119</v>
      </c>
      <c r="H74" s="71" t="s">
        <v>120</v>
      </c>
      <c r="I74" s="71" t="s">
        <v>121</v>
      </c>
      <c r="J74" s="80" t="s">
        <v>113</v>
      </c>
      <c r="K74" s="160" t="s">
        <v>122</v>
      </c>
      <c r="L74" s="186"/>
    </row>
    <row r="75" spans="1:13" ht="12.95" thickBot="1">
      <c r="A75" s="180"/>
      <c r="B75" s="180"/>
      <c r="C75" s="146" t="s">
        <v>15</v>
      </c>
      <c r="D75" s="147"/>
      <c r="E75" s="120">
        <v>2</v>
      </c>
      <c r="F75" s="120">
        <f>E75+3</f>
        <v>5</v>
      </c>
      <c r="G75" s="148"/>
      <c r="H75" s="148"/>
      <c r="I75" s="148"/>
      <c r="J75" s="149"/>
      <c r="K75" s="151"/>
      <c r="L75" s="186"/>
    </row>
    <row r="76" spans="1:13" ht="12.95" thickBot="1">
      <c r="A76" s="180"/>
      <c r="B76" s="188"/>
      <c r="C76" s="200" t="s">
        <v>16</v>
      </c>
      <c r="D76" s="201"/>
      <c r="E76" s="201"/>
      <c r="F76" s="201"/>
      <c r="G76" s="201"/>
      <c r="H76" s="201"/>
      <c r="I76" s="201"/>
      <c r="J76" s="201"/>
      <c r="K76" s="202"/>
      <c r="L76" s="186"/>
    </row>
    <row r="77" spans="1:13" ht="27" customHeight="1" thickBot="1">
      <c r="A77" s="180"/>
      <c r="B77" s="189"/>
      <c r="C77" s="239" t="s">
        <v>89</v>
      </c>
      <c r="D77" s="240"/>
      <c r="E77" s="240"/>
      <c r="F77" s="240"/>
      <c r="G77" s="240"/>
      <c r="H77" s="240"/>
      <c r="I77" s="240"/>
      <c r="J77" s="240"/>
      <c r="K77" s="241"/>
      <c r="L77" s="186"/>
    </row>
    <row r="78" spans="1:13" ht="13.5" customHeight="1" thickBot="1">
      <c r="A78" s="32" t="s">
        <v>98</v>
      </c>
      <c r="B78" s="1" t="s">
        <v>123</v>
      </c>
      <c r="C78" s="76"/>
      <c r="D78" s="143" t="s">
        <v>5</v>
      </c>
      <c r="E78" s="143" t="s">
        <v>30</v>
      </c>
      <c r="F78" s="143" t="s">
        <v>31</v>
      </c>
      <c r="G78" s="143" t="s">
        <v>42</v>
      </c>
      <c r="H78" s="143" t="s">
        <v>43</v>
      </c>
      <c r="I78" s="143" t="s">
        <v>44</v>
      </c>
      <c r="J78" s="144" t="s">
        <v>45</v>
      </c>
      <c r="K78" s="145" t="s">
        <v>36</v>
      </c>
      <c r="L78" s="186"/>
    </row>
    <row r="79" spans="1:13" ht="13.5" customHeight="1" thickBot="1">
      <c r="A79" s="176">
        <v>0.2</v>
      </c>
      <c r="B79" s="179" t="s">
        <v>124</v>
      </c>
      <c r="C79" s="78" t="s">
        <v>14</v>
      </c>
      <c r="D79" s="80">
        <v>0</v>
      </c>
      <c r="E79" s="83">
        <v>3</v>
      </c>
      <c r="F79" s="83" t="s">
        <v>125</v>
      </c>
      <c r="G79" s="83" t="s">
        <v>111</v>
      </c>
      <c r="H79" s="71" t="s">
        <v>126</v>
      </c>
      <c r="I79" s="71" t="s">
        <v>127</v>
      </c>
      <c r="J79" s="80" t="s">
        <v>128</v>
      </c>
      <c r="K79" s="160" t="s">
        <v>129</v>
      </c>
      <c r="L79" s="186"/>
    </row>
    <row r="80" spans="1:13" ht="13.5" customHeight="1" thickBot="1">
      <c r="A80" s="177"/>
      <c r="B80" s="180"/>
      <c r="C80" s="146" t="s">
        <v>15</v>
      </c>
      <c r="D80" s="147"/>
      <c r="E80" s="120">
        <v>3</v>
      </c>
      <c r="F80" s="120">
        <f>E80+2</f>
        <v>5</v>
      </c>
      <c r="G80" s="150"/>
      <c r="H80" s="150"/>
      <c r="I80" s="150"/>
      <c r="J80" s="149"/>
      <c r="K80" s="75"/>
      <c r="L80" s="186"/>
      <c r="M80" s="33"/>
    </row>
    <row r="81" spans="1:12" ht="12.95" thickBot="1">
      <c r="A81" s="177"/>
      <c r="B81" s="188"/>
      <c r="C81" s="190" t="s">
        <v>16</v>
      </c>
      <c r="D81" s="191"/>
      <c r="E81" s="191"/>
      <c r="F81" s="191"/>
      <c r="G81" s="191"/>
      <c r="H81" s="191"/>
      <c r="I81" s="191"/>
      <c r="J81" s="191"/>
      <c r="K81" s="192"/>
      <c r="L81" s="186"/>
    </row>
    <row r="82" spans="1:12" ht="27.6" customHeight="1" thickBot="1">
      <c r="A82" s="178"/>
      <c r="B82" s="189"/>
      <c r="C82" s="197" t="s">
        <v>89</v>
      </c>
      <c r="D82" s="198"/>
      <c r="E82" s="198"/>
      <c r="F82" s="198"/>
      <c r="G82" s="198"/>
      <c r="H82" s="198"/>
      <c r="I82" s="198"/>
      <c r="J82" s="198"/>
      <c r="K82" s="199"/>
      <c r="L82" s="187"/>
    </row>
    <row r="83" spans="1:12" ht="12.95" thickBot="1">
      <c r="A83" s="168" t="s">
        <v>47</v>
      </c>
      <c r="B83" s="13" t="s">
        <v>48</v>
      </c>
      <c r="C83" s="13"/>
      <c r="D83" s="13" t="s">
        <v>49</v>
      </c>
      <c r="E83" s="13" t="s">
        <v>50</v>
      </c>
      <c r="F83" s="13"/>
      <c r="G83" s="13" t="s">
        <v>51</v>
      </c>
      <c r="H83" s="54"/>
      <c r="I83" s="54"/>
      <c r="J83" s="162" t="s">
        <v>52</v>
      </c>
      <c r="K83" s="163"/>
      <c r="L83" s="164"/>
    </row>
    <row r="84" spans="1:12" ht="12.95" thickBot="1">
      <c r="A84" s="169"/>
      <c r="B84" s="46">
        <f>(35000000-$B$42)/3</f>
        <v>11348588</v>
      </c>
      <c r="C84" s="14"/>
      <c r="D84" s="138">
        <f>B84</f>
        <v>11348588</v>
      </c>
      <c r="E84" s="139">
        <v>0</v>
      </c>
      <c r="F84" s="139"/>
      <c r="G84" s="138">
        <f>SUM(D84:E84)</f>
        <v>11348588</v>
      </c>
      <c r="H84" s="85"/>
      <c r="I84" s="85"/>
      <c r="J84" s="182">
        <f>B84/G84</f>
        <v>1</v>
      </c>
      <c r="K84" s="183"/>
      <c r="L84" s="184"/>
    </row>
    <row r="85" spans="1:12" ht="12.95" thickBot="1">
      <c r="A85" s="168" t="s">
        <v>53</v>
      </c>
      <c r="B85" s="13" t="s">
        <v>54</v>
      </c>
      <c r="C85" s="15"/>
      <c r="D85" s="170"/>
      <c r="E85" s="171"/>
      <c r="F85" s="171"/>
      <c r="G85" s="171"/>
      <c r="H85" s="171"/>
      <c r="I85" s="171"/>
      <c r="J85" s="171"/>
      <c r="K85" s="171"/>
      <c r="L85" s="172"/>
    </row>
    <row r="86" spans="1:12" ht="12.95" thickBot="1">
      <c r="A86" s="169"/>
      <c r="B86" s="4"/>
      <c r="C86" s="16"/>
      <c r="D86" s="173"/>
      <c r="E86" s="174"/>
      <c r="F86" s="174"/>
      <c r="G86" s="174"/>
      <c r="H86" s="174"/>
      <c r="I86" s="174"/>
      <c r="J86" s="174"/>
      <c r="K86" s="174"/>
      <c r="L86" s="175"/>
    </row>
    <row r="87" spans="1:12">
      <c r="A87" s="8"/>
      <c r="B87" s="38"/>
      <c r="C87" s="8"/>
      <c r="D87" s="8"/>
      <c r="E87" s="8"/>
      <c r="F87" s="8"/>
      <c r="G87" s="8"/>
      <c r="H87" s="8"/>
      <c r="I87" s="8"/>
      <c r="J87" s="8"/>
      <c r="K87" s="8"/>
      <c r="L87" s="8"/>
    </row>
    <row r="88" spans="1:12" ht="12.95" thickBot="1">
      <c r="A88" s="8"/>
      <c r="B88" s="38"/>
      <c r="C88" s="8"/>
      <c r="D88" s="8"/>
      <c r="E88" s="8"/>
      <c r="F88" s="8"/>
      <c r="G88" s="8"/>
      <c r="H88" s="8"/>
      <c r="I88" s="8"/>
      <c r="J88" s="8"/>
      <c r="K88" s="8"/>
      <c r="L88" s="8"/>
    </row>
    <row r="89" spans="1:12" ht="23.45" thickBot="1">
      <c r="A89" s="9" t="s">
        <v>130</v>
      </c>
      <c r="B89" s="10" t="s">
        <v>131</v>
      </c>
      <c r="C89" s="31"/>
      <c r="D89" s="11" t="s">
        <v>5</v>
      </c>
      <c r="E89" s="11" t="s">
        <v>30</v>
      </c>
      <c r="F89" s="11" t="s">
        <v>31</v>
      </c>
      <c r="G89" s="11" t="s">
        <v>42</v>
      </c>
      <c r="H89" s="11" t="s">
        <v>43</v>
      </c>
      <c r="I89" s="11" t="s">
        <v>44</v>
      </c>
      <c r="J89" s="118" t="s">
        <v>45</v>
      </c>
      <c r="K89" s="136" t="s">
        <v>36</v>
      </c>
      <c r="L89" s="12" t="s">
        <v>11</v>
      </c>
    </row>
    <row r="90" spans="1:12" ht="63.95" customHeight="1" thickBot="1">
      <c r="A90" s="179" t="s">
        <v>132</v>
      </c>
      <c r="B90" s="179" t="s">
        <v>133</v>
      </c>
      <c r="C90" s="3" t="s">
        <v>14</v>
      </c>
      <c r="D90" s="57">
        <v>0</v>
      </c>
      <c r="E90" s="57" t="s">
        <v>134</v>
      </c>
      <c r="F90" s="57" t="s">
        <v>135</v>
      </c>
      <c r="G90" s="57" t="s">
        <v>136</v>
      </c>
      <c r="H90" s="57" t="s">
        <v>137</v>
      </c>
      <c r="I90" s="57" t="s">
        <v>138</v>
      </c>
      <c r="J90" s="59" t="s">
        <v>139</v>
      </c>
      <c r="K90" s="92" t="s">
        <v>140</v>
      </c>
      <c r="L90" s="185" t="s">
        <v>141</v>
      </c>
    </row>
    <row r="91" spans="1:12" ht="12.95" thickBot="1">
      <c r="A91" s="180"/>
      <c r="B91" s="180"/>
      <c r="C91" s="134" t="s">
        <v>15</v>
      </c>
      <c r="D91" s="135"/>
      <c r="E91" s="120" t="s">
        <v>142</v>
      </c>
      <c r="F91" s="120" t="s">
        <v>143</v>
      </c>
      <c r="G91" s="133"/>
      <c r="H91" s="133"/>
      <c r="I91" s="133"/>
      <c r="J91" s="129"/>
      <c r="K91" s="7"/>
      <c r="L91" s="186"/>
    </row>
    <row r="92" spans="1:12" ht="12.95" thickBot="1">
      <c r="A92" s="180"/>
      <c r="B92" s="180"/>
      <c r="C92" s="193" t="s">
        <v>16</v>
      </c>
      <c r="D92" s="194"/>
      <c r="E92" s="194"/>
      <c r="F92" s="194"/>
      <c r="G92" s="194"/>
      <c r="H92" s="194"/>
      <c r="I92" s="194"/>
      <c r="J92" s="194"/>
      <c r="K92" s="195"/>
      <c r="L92" s="186"/>
    </row>
    <row r="93" spans="1:12" ht="31.5" customHeight="1" thickBot="1">
      <c r="A93" s="180"/>
      <c r="B93" s="181"/>
      <c r="C93" s="197" t="s">
        <v>89</v>
      </c>
      <c r="D93" s="198"/>
      <c r="E93" s="198"/>
      <c r="F93" s="198"/>
      <c r="G93" s="198"/>
      <c r="H93" s="198"/>
      <c r="I93" s="198"/>
      <c r="J93" s="198"/>
      <c r="K93" s="185"/>
      <c r="L93" s="186"/>
    </row>
    <row r="94" spans="1:12" ht="23.45" thickBot="1">
      <c r="A94" s="180"/>
      <c r="B94" s="1" t="s">
        <v>144</v>
      </c>
      <c r="C94" s="1"/>
      <c r="D94" s="2" t="s">
        <v>5</v>
      </c>
      <c r="E94" s="2" t="s">
        <v>30</v>
      </c>
      <c r="F94" s="2" t="s">
        <v>31</v>
      </c>
      <c r="G94" s="2" t="s">
        <v>42</v>
      </c>
      <c r="H94" s="2" t="s">
        <v>43</v>
      </c>
      <c r="I94" s="2" t="s">
        <v>44</v>
      </c>
      <c r="J94" s="128" t="s">
        <v>45</v>
      </c>
      <c r="K94" s="136" t="s">
        <v>36</v>
      </c>
      <c r="L94" s="186"/>
    </row>
    <row r="95" spans="1:12" ht="35.1" thickBot="1">
      <c r="A95" s="180"/>
      <c r="B95" s="179" t="s">
        <v>145</v>
      </c>
      <c r="C95" s="17" t="s">
        <v>14</v>
      </c>
      <c r="D95" s="57">
        <v>0</v>
      </c>
      <c r="E95" s="57">
        <v>2</v>
      </c>
      <c r="F95" s="71" t="s">
        <v>146</v>
      </c>
      <c r="G95" s="57" t="s">
        <v>147</v>
      </c>
      <c r="H95" s="57" t="s">
        <v>148</v>
      </c>
      <c r="I95" s="57" t="s">
        <v>149</v>
      </c>
      <c r="J95" s="59" t="s">
        <v>150</v>
      </c>
      <c r="K95" s="92" t="s">
        <v>151</v>
      </c>
      <c r="L95" s="186"/>
    </row>
    <row r="96" spans="1:12" ht="12.95" thickBot="1">
      <c r="A96" s="180"/>
      <c r="B96" s="180"/>
      <c r="C96" s="131" t="s">
        <v>15</v>
      </c>
      <c r="D96" s="132"/>
      <c r="E96" s="120">
        <v>2</v>
      </c>
      <c r="F96" s="120">
        <f>E96+2</f>
        <v>4</v>
      </c>
      <c r="G96" s="133"/>
      <c r="H96" s="133"/>
      <c r="I96" s="133"/>
      <c r="J96" s="129"/>
      <c r="K96" s="7"/>
      <c r="L96" s="186"/>
    </row>
    <row r="97" spans="1:12" ht="12.95" thickBot="1">
      <c r="A97" s="180"/>
      <c r="B97" s="180"/>
      <c r="C97" s="193" t="s">
        <v>16</v>
      </c>
      <c r="D97" s="194"/>
      <c r="E97" s="194"/>
      <c r="F97" s="194"/>
      <c r="G97" s="194"/>
      <c r="H97" s="194"/>
      <c r="I97" s="194"/>
      <c r="J97" s="194"/>
      <c r="K97" s="195"/>
      <c r="L97" s="186"/>
    </row>
    <row r="98" spans="1:12" ht="29.45" customHeight="1" thickBot="1">
      <c r="A98" s="180"/>
      <c r="B98" s="181"/>
      <c r="C98" s="197" t="s">
        <v>89</v>
      </c>
      <c r="D98" s="198"/>
      <c r="E98" s="198"/>
      <c r="F98" s="198"/>
      <c r="G98" s="198"/>
      <c r="H98" s="198"/>
      <c r="I98" s="198"/>
      <c r="J98" s="198"/>
      <c r="K98" s="199"/>
      <c r="L98" s="186"/>
    </row>
    <row r="99" spans="1:12" ht="23.45" thickBot="1">
      <c r="A99" s="32" t="s">
        <v>98</v>
      </c>
      <c r="B99" s="1" t="s">
        <v>152</v>
      </c>
      <c r="C99" s="1"/>
      <c r="D99" s="2" t="s">
        <v>5</v>
      </c>
      <c r="E99" s="2" t="s">
        <v>30</v>
      </c>
      <c r="F99" s="2" t="s">
        <v>31</v>
      </c>
      <c r="G99" s="2" t="s">
        <v>42</v>
      </c>
      <c r="H99" s="2" t="s">
        <v>43</v>
      </c>
      <c r="I99" s="2" t="s">
        <v>44</v>
      </c>
      <c r="J99" s="128" t="s">
        <v>45</v>
      </c>
      <c r="K99" s="136" t="s">
        <v>36</v>
      </c>
      <c r="L99" s="186"/>
    </row>
    <row r="100" spans="1:12" ht="12.95" thickBot="1">
      <c r="A100" s="176">
        <v>0.3</v>
      </c>
      <c r="B100" s="179" t="s">
        <v>153</v>
      </c>
      <c r="C100" s="17" t="s">
        <v>14</v>
      </c>
      <c r="D100" s="71">
        <v>0</v>
      </c>
      <c r="E100" s="71">
        <v>2</v>
      </c>
      <c r="F100" s="71" t="s">
        <v>146</v>
      </c>
      <c r="G100" s="71" t="s">
        <v>154</v>
      </c>
      <c r="H100" s="71" t="s">
        <v>111</v>
      </c>
      <c r="I100" s="71" t="s">
        <v>112</v>
      </c>
      <c r="J100" s="80" t="s">
        <v>155</v>
      </c>
      <c r="K100" s="160" t="s">
        <v>93</v>
      </c>
      <c r="L100" s="186"/>
    </row>
    <row r="101" spans="1:12" ht="12.95" thickBot="1">
      <c r="A101" s="177"/>
      <c r="B101" s="180"/>
      <c r="C101" s="131" t="s">
        <v>15</v>
      </c>
      <c r="D101" s="132"/>
      <c r="E101" s="120">
        <v>2</v>
      </c>
      <c r="F101" s="120">
        <f>E101+1</f>
        <v>3</v>
      </c>
      <c r="G101" s="133"/>
      <c r="H101" s="133"/>
      <c r="I101" s="133"/>
      <c r="J101" s="129"/>
      <c r="K101" s="7"/>
      <c r="L101" s="186"/>
    </row>
    <row r="102" spans="1:12" ht="12.95" thickBot="1">
      <c r="A102" s="177"/>
      <c r="B102" s="180"/>
      <c r="C102" s="193" t="s">
        <v>16</v>
      </c>
      <c r="D102" s="194"/>
      <c r="E102" s="194"/>
      <c r="F102" s="194"/>
      <c r="G102" s="194"/>
      <c r="H102" s="194"/>
      <c r="I102" s="194"/>
      <c r="J102" s="194"/>
      <c r="K102" s="196"/>
      <c r="L102" s="186"/>
    </row>
    <row r="103" spans="1:12" ht="104.1" customHeight="1" thickBot="1">
      <c r="A103" s="178"/>
      <c r="B103" s="181"/>
      <c r="C103" s="197" t="s">
        <v>156</v>
      </c>
      <c r="D103" s="198"/>
      <c r="E103" s="198"/>
      <c r="F103" s="198"/>
      <c r="G103" s="198"/>
      <c r="H103" s="198"/>
      <c r="I103" s="198"/>
      <c r="J103" s="198"/>
      <c r="K103" s="199"/>
      <c r="L103" s="187"/>
    </row>
    <row r="104" spans="1:12" ht="12.95" thickBot="1">
      <c r="A104" s="168" t="s">
        <v>47</v>
      </c>
      <c r="B104" s="13" t="s">
        <v>48</v>
      </c>
      <c r="C104" s="13"/>
      <c r="D104" s="13" t="s">
        <v>49</v>
      </c>
      <c r="E104" s="13" t="s">
        <v>50</v>
      </c>
      <c r="F104" s="13"/>
      <c r="G104" s="13" t="s">
        <v>51</v>
      </c>
      <c r="H104" s="54"/>
      <c r="I104" s="54"/>
      <c r="J104" s="162" t="s">
        <v>52</v>
      </c>
      <c r="K104" s="163"/>
      <c r="L104" s="164"/>
    </row>
    <row r="105" spans="1:12" ht="12.95" thickBot="1">
      <c r="A105" s="169"/>
      <c r="B105" s="46">
        <f>(35000000-$B$42)/3</f>
        <v>11348588</v>
      </c>
      <c r="C105" s="44"/>
      <c r="D105" s="47">
        <f>B105</f>
        <v>11348588</v>
      </c>
      <c r="E105" s="14">
        <v>0</v>
      </c>
      <c r="F105" s="14"/>
      <c r="G105" s="47">
        <f>SUM(D105:E105)</f>
        <v>11348588</v>
      </c>
      <c r="H105" s="55"/>
      <c r="I105" s="55"/>
      <c r="J105" s="165">
        <f>B105/G105</f>
        <v>1</v>
      </c>
      <c r="K105" s="166"/>
      <c r="L105" s="167"/>
    </row>
    <row r="106" spans="1:12" ht="12.95" thickBot="1">
      <c r="A106" s="168" t="s">
        <v>53</v>
      </c>
      <c r="B106" s="13" t="s">
        <v>54</v>
      </c>
      <c r="C106" s="15"/>
      <c r="D106" s="170"/>
      <c r="E106" s="171"/>
      <c r="F106" s="171"/>
      <c r="G106" s="171"/>
      <c r="H106" s="171"/>
      <c r="I106" s="171"/>
      <c r="J106" s="171"/>
      <c r="K106" s="171"/>
      <c r="L106" s="172"/>
    </row>
    <row r="107" spans="1:12" ht="12.95" thickBot="1">
      <c r="A107" s="169"/>
      <c r="B107" s="14"/>
      <c r="C107" s="16"/>
      <c r="D107" s="173"/>
      <c r="E107" s="174"/>
      <c r="F107" s="174"/>
      <c r="G107" s="174"/>
      <c r="H107" s="174"/>
      <c r="I107" s="174"/>
      <c r="J107" s="174"/>
      <c r="K107" s="174"/>
      <c r="L107" s="175"/>
    </row>
    <row r="108" spans="1:12">
      <c r="A108" s="8"/>
      <c r="B108" s="8"/>
      <c r="C108" s="8"/>
      <c r="D108" s="8"/>
      <c r="E108" s="8"/>
      <c r="F108" s="8"/>
      <c r="G108" s="8"/>
      <c r="H108" s="8"/>
      <c r="I108" s="8"/>
      <c r="J108" s="8"/>
      <c r="K108" s="8"/>
      <c r="L108" s="8"/>
    </row>
    <row r="109" spans="1:12">
      <c r="A109" s="8"/>
      <c r="B109" s="8"/>
      <c r="C109" s="8"/>
      <c r="D109" s="8"/>
      <c r="E109" s="8"/>
      <c r="F109" s="8"/>
      <c r="G109" s="8"/>
      <c r="H109" s="8"/>
      <c r="I109" s="8"/>
      <c r="J109" s="8"/>
      <c r="K109" s="8"/>
      <c r="L109" s="8"/>
    </row>
    <row r="110" spans="1:12">
      <c r="A110" s="8"/>
      <c r="B110" s="8"/>
      <c r="C110" s="8"/>
      <c r="D110" s="8"/>
      <c r="E110" s="8"/>
      <c r="F110" s="8"/>
      <c r="G110" s="85"/>
      <c r="H110" s="8"/>
      <c r="I110" s="8"/>
      <c r="J110" s="8"/>
      <c r="K110" s="8"/>
      <c r="L110" s="8"/>
    </row>
    <row r="111" spans="1:12">
      <c r="A111" s="8"/>
      <c r="B111" s="8"/>
      <c r="C111" s="8"/>
      <c r="D111" s="8"/>
      <c r="E111" s="8"/>
      <c r="F111" s="8"/>
      <c r="G111" s="85"/>
      <c r="H111" s="8"/>
      <c r="I111" s="8"/>
      <c r="J111" s="8"/>
      <c r="K111" s="8"/>
      <c r="L111" s="8"/>
    </row>
    <row r="112" spans="1:12">
      <c r="A112" s="8"/>
      <c r="B112" s="8"/>
      <c r="C112" s="8"/>
      <c r="D112" s="8"/>
      <c r="E112" s="8"/>
      <c r="F112" s="8"/>
      <c r="G112" s="8"/>
      <c r="H112" s="8"/>
      <c r="I112" s="8"/>
      <c r="J112" s="8"/>
      <c r="K112" s="8"/>
      <c r="L112" s="8"/>
    </row>
    <row r="113" spans="1:12">
      <c r="A113" s="8"/>
      <c r="B113" s="8"/>
      <c r="C113" s="8"/>
      <c r="D113" s="8"/>
      <c r="E113" s="8"/>
      <c r="F113" s="8"/>
      <c r="G113" s="8"/>
      <c r="H113" s="8"/>
      <c r="I113" s="8"/>
      <c r="J113" s="8"/>
      <c r="K113" s="8"/>
      <c r="L113" s="8"/>
    </row>
    <row r="114" spans="1:12">
      <c r="A114" s="8"/>
      <c r="B114" s="8"/>
      <c r="C114" s="8"/>
      <c r="D114" s="8"/>
      <c r="E114" s="8"/>
      <c r="F114" s="8"/>
      <c r="G114" s="8"/>
      <c r="H114" s="8"/>
      <c r="I114" s="8"/>
      <c r="J114" s="8"/>
      <c r="K114" s="8"/>
      <c r="L114" s="8"/>
    </row>
    <row r="115" spans="1:12">
      <c r="A115" s="8"/>
      <c r="B115" s="8"/>
      <c r="C115" s="8"/>
      <c r="D115" s="8"/>
      <c r="E115" s="8"/>
      <c r="F115" s="8"/>
      <c r="G115" s="8"/>
      <c r="H115" s="8"/>
      <c r="I115" s="8"/>
      <c r="J115" s="8"/>
      <c r="K115" s="8"/>
      <c r="L115" s="8"/>
    </row>
    <row r="116" spans="1:12">
      <c r="A116" s="8"/>
      <c r="B116" s="8"/>
      <c r="C116" s="8"/>
      <c r="D116" s="8"/>
      <c r="E116" s="8"/>
      <c r="F116" s="8"/>
      <c r="G116" s="8"/>
      <c r="H116" s="8"/>
      <c r="I116" s="8"/>
      <c r="J116" s="8"/>
      <c r="K116" s="8"/>
      <c r="L116" s="8"/>
    </row>
    <row r="117" spans="1:12">
      <c r="A117" s="8"/>
      <c r="B117" s="8"/>
      <c r="C117" s="8"/>
      <c r="D117" s="8"/>
      <c r="E117" s="8"/>
      <c r="F117" s="8"/>
      <c r="G117" s="8"/>
      <c r="H117" s="8"/>
      <c r="I117" s="8"/>
      <c r="J117" s="8"/>
      <c r="K117" s="8"/>
      <c r="L117" s="8"/>
    </row>
    <row r="118" spans="1:12">
      <c r="A118" s="8"/>
      <c r="B118" s="8"/>
      <c r="C118" s="8"/>
      <c r="D118" s="8"/>
      <c r="E118" s="8"/>
      <c r="F118" s="8"/>
      <c r="G118" s="8"/>
      <c r="H118" s="8"/>
      <c r="I118" s="8"/>
      <c r="J118" s="8"/>
      <c r="K118" s="8"/>
      <c r="L118" s="8"/>
    </row>
    <row r="119" spans="1:12">
      <c r="A119" s="8"/>
      <c r="B119" s="8"/>
      <c r="C119" s="8"/>
      <c r="D119" s="8"/>
      <c r="E119" s="8"/>
      <c r="F119" s="8"/>
      <c r="G119" s="8"/>
      <c r="H119" s="8"/>
      <c r="I119" s="8"/>
      <c r="J119" s="8"/>
      <c r="K119" s="8"/>
      <c r="L119" s="8"/>
    </row>
    <row r="120" spans="1:12">
      <c r="A120" s="8"/>
      <c r="B120" s="8"/>
      <c r="C120" s="8"/>
      <c r="D120" s="8"/>
      <c r="E120" s="8"/>
      <c r="F120" s="8"/>
      <c r="G120" s="8"/>
      <c r="H120" s="8"/>
      <c r="I120" s="8"/>
      <c r="J120" s="8"/>
      <c r="K120" s="8"/>
      <c r="L120" s="8"/>
    </row>
    <row r="121" spans="1:12">
      <c r="A121" s="8"/>
      <c r="B121" s="8"/>
      <c r="C121" s="8"/>
      <c r="D121" s="8"/>
      <c r="E121" s="8"/>
      <c r="F121" s="8"/>
      <c r="G121" s="8"/>
      <c r="H121" s="8"/>
      <c r="I121" s="8"/>
      <c r="J121" s="8"/>
      <c r="K121" s="8"/>
      <c r="L121" s="8"/>
    </row>
    <row r="122" spans="1:12">
      <c r="A122" s="8"/>
      <c r="B122" s="8"/>
      <c r="C122" s="8"/>
      <c r="D122" s="8"/>
      <c r="E122" s="8"/>
      <c r="F122" s="8"/>
      <c r="G122" s="8"/>
      <c r="H122" s="8"/>
      <c r="I122" s="8"/>
      <c r="J122" s="8"/>
      <c r="K122" s="8"/>
      <c r="L122" s="8"/>
    </row>
    <row r="123" spans="1:12">
      <c r="A123" s="8"/>
      <c r="B123" s="8"/>
      <c r="C123" s="8"/>
      <c r="D123" s="8"/>
      <c r="E123" s="8"/>
      <c r="F123" s="8"/>
      <c r="G123" s="8"/>
      <c r="H123" s="8"/>
      <c r="I123" s="8"/>
      <c r="J123" s="8"/>
      <c r="K123" s="8"/>
      <c r="L123" s="8"/>
    </row>
    <row r="124" spans="1:12">
      <c r="K124"/>
    </row>
    <row r="125" spans="1:12">
      <c r="K125"/>
    </row>
    <row r="126" spans="1:12">
      <c r="K126"/>
    </row>
    <row r="127" spans="1:12">
      <c r="K127"/>
    </row>
    <row r="128" spans="1:12">
      <c r="K128"/>
    </row>
    <row r="129" spans="11:11">
      <c r="K129"/>
    </row>
    <row r="130" spans="11:11">
      <c r="K130"/>
    </row>
    <row r="131" spans="11:11">
      <c r="K131"/>
    </row>
    <row r="132" spans="11:11">
      <c r="K132"/>
    </row>
    <row r="133" spans="11:11">
      <c r="K133"/>
    </row>
    <row r="134" spans="11:11">
      <c r="K134"/>
    </row>
    <row r="135" spans="11:11">
      <c r="K135"/>
    </row>
    <row r="136" spans="11:11">
      <c r="K136"/>
    </row>
    <row r="137" spans="11:11">
      <c r="K137"/>
    </row>
    <row r="138" spans="11:11">
      <c r="K138"/>
    </row>
    <row r="139" spans="11:11">
      <c r="K139"/>
    </row>
    <row r="140" spans="11:11">
      <c r="K140"/>
    </row>
    <row r="141" spans="11:11">
      <c r="K141"/>
    </row>
    <row r="142" spans="11:11">
      <c r="K142"/>
    </row>
    <row r="143" spans="11:11">
      <c r="K143"/>
    </row>
    <row r="144" spans="11:11">
      <c r="K144"/>
    </row>
    <row r="145" spans="11:11">
      <c r="K145"/>
    </row>
    <row r="146" spans="11:11">
      <c r="K146"/>
    </row>
    <row r="147" spans="11:11">
      <c r="K147"/>
    </row>
    <row r="148" spans="11:11">
      <c r="K148"/>
    </row>
    <row r="149" spans="11:11">
      <c r="K149"/>
    </row>
    <row r="150" spans="11:11">
      <c r="K150"/>
    </row>
    <row r="151" spans="11:11">
      <c r="K151"/>
    </row>
    <row r="152" spans="11:11">
      <c r="K152"/>
    </row>
    <row r="153" spans="11:11">
      <c r="K153"/>
    </row>
    <row r="154" spans="11:11">
      <c r="K154"/>
    </row>
    <row r="155" spans="11:11">
      <c r="K155"/>
    </row>
    <row r="156" spans="11:11">
      <c r="K156"/>
    </row>
    <row r="157" spans="11:11">
      <c r="K157"/>
    </row>
    <row r="158" spans="11:11">
      <c r="K158"/>
    </row>
    <row r="159" spans="11:11">
      <c r="K159"/>
    </row>
    <row r="160" spans="11:11">
      <c r="K160"/>
    </row>
    <row r="161" spans="11:11">
      <c r="K161"/>
    </row>
    <row r="162" spans="11:11">
      <c r="K162"/>
    </row>
    <row r="163" spans="11:11">
      <c r="K163"/>
    </row>
    <row r="164" spans="11:11">
      <c r="K164"/>
    </row>
    <row r="165" spans="11:11">
      <c r="K165"/>
    </row>
    <row r="166" spans="11:11">
      <c r="K166"/>
    </row>
    <row r="167" spans="11:11">
      <c r="K167"/>
    </row>
    <row r="168" spans="11:11">
      <c r="K168"/>
    </row>
    <row r="169" spans="11:11">
      <c r="K169"/>
    </row>
    <row r="170" spans="11:11">
      <c r="K170"/>
    </row>
    <row r="171" spans="11:11">
      <c r="K171"/>
    </row>
    <row r="172" spans="11:11">
      <c r="K172"/>
    </row>
    <row r="173" spans="11:11">
      <c r="K173"/>
    </row>
    <row r="174" spans="11:11">
      <c r="K174"/>
    </row>
    <row r="175" spans="11:11">
      <c r="K175"/>
    </row>
    <row r="176" spans="11:11">
      <c r="K176"/>
    </row>
    <row r="177" spans="11:11">
      <c r="K177"/>
    </row>
    <row r="178" spans="11:11">
      <c r="K178"/>
    </row>
    <row r="179" spans="11:11">
      <c r="K179"/>
    </row>
    <row r="180" spans="11:11">
      <c r="K180"/>
    </row>
    <row r="181" spans="11:11">
      <c r="K181"/>
    </row>
    <row r="182" spans="11:11">
      <c r="K182"/>
    </row>
    <row r="183" spans="11:11">
      <c r="K183"/>
    </row>
    <row r="184" spans="11:11">
      <c r="K184"/>
    </row>
    <row r="185" spans="11:11">
      <c r="K185"/>
    </row>
    <row r="186" spans="11:11">
      <c r="K186"/>
    </row>
    <row r="187" spans="11:11">
      <c r="K187"/>
    </row>
    <row r="188" spans="11:11">
      <c r="K188"/>
    </row>
    <row r="189" spans="11:11">
      <c r="K189"/>
    </row>
    <row r="190" spans="11:11">
      <c r="K190"/>
    </row>
    <row r="191" spans="11:11">
      <c r="K191"/>
    </row>
    <row r="192" spans="11:11">
      <c r="K192"/>
    </row>
    <row r="193" spans="11:11">
      <c r="K193"/>
    </row>
    <row r="194" spans="11:11">
      <c r="K194"/>
    </row>
    <row r="195" spans="11:11">
      <c r="K195"/>
    </row>
    <row r="196" spans="11:11">
      <c r="K196"/>
    </row>
    <row r="197" spans="11:11">
      <c r="K197"/>
    </row>
    <row r="198" spans="11:11">
      <c r="K198"/>
    </row>
    <row r="199" spans="11:11">
      <c r="K199"/>
    </row>
    <row r="200" spans="11:11">
      <c r="K200"/>
    </row>
    <row r="201" spans="11:11">
      <c r="K201"/>
    </row>
    <row r="202" spans="11:11">
      <c r="K202"/>
    </row>
    <row r="203" spans="11:11">
      <c r="K203"/>
    </row>
    <row r="204" spans="11:11">
      <c r="K204"/>
    </row>
    <row r="205" spans="11:11">
      <c r="K205"/>
    </row>
    <row r="206" spans="11:11">
      <c r="K206"/>
    </row>
    <row r="207" spans="11:11">
      <c r="K207"/>
    </row>
    <row r="208" spans="11:11">
      <c r="K208"/>
    </row>
    <row r="209" spans="11:11">
      <c r="K209"/>
    </row>
    <row r="210" spans="11:11">
      <c r="K210"/>
    </row>
    <row r="211" spans="11:11">
      <c r="K211"/>
    </row>
    <row r="212" spans="11:11">
      <c r="K212"/>
    </row>
    <row r="213" spans="11:11">
      <c r="K213"/>
    </row>
    <row r="214" spans="11:11">
      <c r="K214"/>
    </row>
    <row r="215" spans="11:11">
      <c r="K215"/>
    </row>
    <row r="216" spans="11:11">
      <c r="K216"/>
    </row>
    <row r="217" spans="11:11">
      <c r="K217"/>
    </row>
    <row r="218" spans="11:11">
      <c r="K218"/>
    </row>
    <row r="219" spans="11:11">
      <c r="K219"/>
    </row>
    <row r="220" spans="11:11">
      <c r="K220"/>
    </row>
    <row r="221" spans="11:11">
      <c r="K221"/>
    </row>
    <row r="222" spans="11:11">
      <c r="K222"/>
    </row>
    <row r="223" spans="11:11">
      <c r="K223"/>
    </row>
    <row r="224" spans="11:11">
      <c r="K224"/>
    </row>
    <row r="225" spans="11:11">
      <c r="K225"/>
    </row>
    <row r="226" spans="11:11">
      <c r="K226"/>
    </row>
    <row r="227" spans="11:11">
      <c r="K227"/>
    </row>
    <row r="228" spans="11:11">
      <c r="K228"/>
    </row>
    <row r="229" spans="11:11">
      <c r="K229"/>
    </row>
    <row r="230" spans="11:11">
      <c r="K230"/>
    </row>
    <row r="231" spans="11:11">
      <c r="K231"/>
    </row>
    <row r="232" spans="11:11">
      <c r="K232"/>
    </row>
    <row r="233" spans="11:11">
      <c r="K233"/>
    </row>
    <row r="234" spans="11:11">
      <c r="K234"/>
    </row>
    <row r="235" spans="11:11">
      <c r="K235"/>
    </row>
    <row r="236" spans="11:11">
      <c r="K236"/>
    </row>
    <row r="237" spans="11:11">
      <c r="K237"/>
    </row>
    <row r="238" spans="11:11">
      <c r="K238"/>
    </row>
    <row r="239" spans="11:11">
      <c r="K239"/>
    </row>
    <row r="240" spans="11:11">
      <c r="K240"/>
    </row>
    <row r="241" spans="11:11">
      <c r="K241"/>
    </row>
    <row r="242" spans="11:11">
      <c r="K242"/>
    </row>
    <row r="243" spans="11:11">
      <c r="K243"/>
    </row>
    <row r="244" spans="11:11">
      <c r="K244"/>
    </row>
    <row r="245" spans="11:11">
      <c r="K245"/>
    </row>
    <row r="246" spans="11:11">
      <c r="K246"/>
    </row>
    <row r="247" spans="11:11">
      <c r="K247"/>
    </row>
    <row r="248" spans="11:11">
      <c r="K248"/>
    </row>
    <row r="249" spans="11:11">
      <c r="K249"/>
    </row>
    <row r="250" spans="11:11">
      <c r="K250"/>
    </row>
    <row r="251" spans="11:11">
      <c r="K251"/>
    </row>
    <row r="252" spans="11:11">
      <c r="K252"/>
    </row>
    <row r="253" spans="11:11">
      <c r="K253"/>
    </row>
    <row r="254" spans="11:11">
      <c r="K254"/>
    </row>
    <row r="255" spans="11:11">
      <c r="K255"/>
    </row>
    <row r="256" spans="11:11">
      <c r="K256"/>
    </row>
    <row r="257" spans="11:11">
      <c r="K257"/>
    </row>
    <row r="258" spans="11:11">
      <c r="K258"/>
    </row>
    <row r="259" spans="11:11">
      <c r="K259"/>
    </row>
    <row r="260" spans="11:11">
      <c r="K260"/>
    </row>
    <row r="261" spans="11:11">
      <c r="K261"/>
    </row>
    <row r="262" spans="11:11">
      <c r="K262"/>
    </row>
    <row r="263" spans="11:11">
      <c r="K263"/>
    </row>
    <row r="264" spans="11:11">
      <c r="K264"/>
    </row>
    <row r="265" spans="11:11">
      <c r="K265"/>
    </row>
    <row r="266" spans="11:11">
      <c r="K266"/>
    </row>
    <row r="267" spans="11:11">
      <c r="K267"/>
    </row>
    <row r="268" spans="11:11">
      <c r="K268"/>
    </row>
    <row r="269" spans="11:11">
      <c r="K269"/>
    </row>
    <row r="270" spans="11:11">
      <c r="K270"/>
    </row>
    <row r="271" spans="11:11">
      <c r="K271"/>
    </row>
    <row r="272" spans="11:11">
      <c r="K272"/>
    </row>
    <row r="273" spans="11:11">
      <c r="K273"/>
    </row>
    <row r="274" spans="11:11">
      <c r="K274"/>
    </row>
    <row r="275" spans="11:11">
      <c r="K275"/>
    </row>
    <row r="276" spans="11:11">
      <c r="K276"/>
    </row>
    <row r="277" spans="11:11">
      <c r="K277"/>
    </row>
    <row r="278" spans="11:11">
      <c r="K278"/>
    </row>
    <row r="279" spans="11:11">
      <c r="K279"/>
    </row>
    <row r="280" spans="11:11">
      <c r="K280"/>
    </row>
    <row r="281" spans="11:11">
      <c r="K281"/>
    </row>
    <row r="282" spans="11:11">
      <c r="K282"/>
    </row>
    <row r="283" spans="11:11">
      <c r="K283"/>
    </row>
    <row r="284" spans="11:11">
      <c r="K284"/>
    </row>
    <row r="285" spans="11:11">
      <c r="K285"/>
    </row>
    <row r="286" spans="11:11">
      <c r="K286"/>
    </row>
    <row r="287" spans="11:11">
      <c r="K287"/>
    </row>
    <row r="288" spans="11:11">
      <c r="K288"/>
    </row>
    <row r="289" spans="11:11">
      <c r="K289"/>
    </row>
    <row r="290" spans="11:11">
      <c r="K290"/>
    </row>
    <row r="291" spans="11:11">
      <c r="K291"/>
    </row>
    <row r="292" spans="11:11">
      <c r="K292"/>
    </row>
    <row r="293" spans="11:11">
      <c r="K293"/>
    </row>
    <row r="294" spans="11:11">
      <c r="K294"/>
    </row>
    <row r="295" spans="11:11">
      <c r="K295"/>
    </row>
    <row r="296" spans="11:11">
      <c r="K296"/>
    </row>
    <row r="297" spans="11:11">
      <c r="K297"/>
    </row>
    <row r="298" spans="11:11">
      <c r="K298"/>
    </row>
    <row r="299" spans="11:11">
      <c r="K299"/>
    </row>
    <row r="300" spans="11:11">
      <c r="K300"/>
    </row>
    <row r="301" spans="11:11">
      <c r="K301"/>
    </row>
    <row r="302" spans="11:11">
      <c r="K302"/>
    </row>
    <row r="303" spans="11:11">
      <c r="K303"/>
    </row>
    <row r="304" spans="11:11">
      <c r="K304"/>
    </row>
    <row r="305" spans="11:11">
      <c r="K305"/>
    </row>
    <row r="306" spans="11:11">
      <c r="K306"/>
    </row>
    <row r="307" spans="11:11">
      <c r="K307"/>
    </row>
    <row r="308" spans="11:11">
      <c r="K308"/>
    </row>
    <row r="309" spans="11:11">
      <c r="K309"/>
    </row>
    <row r="310" spans="11:11">
      <c r="K310"/>
    </row>
    <row r="311" spans="11:11">
      <c r="K311"/>
    </row>
    <row r="312" spans="11:11">
      <c r="K312"/>
    </row>
    <row r="313" spans="11:11">
      <c r="K313"/>
    </row>
    <row r="314" spans="11:11">
      <c r="K314"/>
    </row>
    <row r="315" spans="11:11">
      <c r="K315"/>
    </row>
    <row r="316" spans="11:11">
      <c r="K316"/>
    </row>
    <row r="317" spans="11:11">
      <c r="K317"/>
    </row>
    <row r="318" spans="11:11">
      <c r="K318"/>
    </row>
    <row r="319" spans="11:11">
      <c r="K319"/>
    </row>
    <row r="320" spans="11:11">
      <c r="K320"/>
    </row>
    <row r="321" spans="11:11">
      <c r="K321"/>
    </row>
    <row r="322" spans="11:11">
      <c r="K322"/>
    </row>
    <row r="323" spans="11:11">
      <c r="K323"/>
    </row>
    <row r="324" spans="11:11">
      <c r="K324"/>
    </row>
    <row r="325" spans="11:11">
      <c r="K325"/>
    </row>
    <row r="326" spans="11:11">
      <c r="K326"/>
    </row>
    <row r="327" spans="11:11">
      <c r="K327"/>
    </row>
    <row r="328" spans="11:11">
      <c r="K328"/>
    </row>
    <row r="329" spans="11:11">
      <c r="K329"/>
    </row>
    <row r="330" spans="11:11">
      <c r="K330"/>
    </row>
    <row r="331" spans="11:11">
      <c r="K331"/>
    </row>
    <row r="332" spans="11:11">
      <c r="K332"/>
    </row>
    <row r="333" spans="11:11">
      <c r="K333"/>
    </row>
    <row r="334" spans="11:11">
      <c r="K334"/>
    </row>
    <row r="335" spans="11:11">
      <c r="K335"/>
    </row>
    <row r="336" spans="11:11">
      <c r="K336"/>
    </row>
    <row r="337" spans="11:11">
      <c r="K337"/>
    </row>
    <row r="338" spans="11:11">
      <c r="K338"/>
    </row>
    <row r="339" spans="11:11">
      <c r="K339"/>
    </row>
    <row r="340" spans="11:11">
      <c r="K340"/>
    </row>
    <row r="341" spans="11:11">
      <c r="K341"/>
    </row>
    <row r="342" spans="11:11">
      <c r="K342"/>
    </row>
    <row r="343" spans="11:11">
      <c r="K343"/>
    </row>
    <row r="344" spans="11:11">
      <c r="K344"/>
    </row>
    <row r="345" spans="11:11">
      <c r="K345"/>
    </row>
    <row r="346" spans="11:11">
      <c r="K346"/>
    </row>
    <row r="347" spans="11:11">
      <c r="K347"/>
    </row>
    <row r="348" spans="11:11">
      <c r="K348"/>
    </row>
    <row r="349" spans="11:11">
      <c r="K349"/>
    </row>
    <row r="350" spans="11:11">
      <c r="K350"/>
    </row>
    <row r="351" spans="11:11">
      <c r="K351"/>
    </row>
    <row r="352" spans="11:11">
      <c r="K352"/>
    </row>
    <row r="353" spans="11:11">
      <c r="K353"/>
    </row>
    <row r="354" spans="11:11">
      <c r="K354"/>
    </row>
    <row r="355" spans="11:11">
      <c r="K355"/>
    </row>
    <row r="356" spans="11:11">
      <c r="K356"/>
    </row>
    <row r="357" spans="11:11">
      <c r="K357"/>
    </row>
    <row r="358" spans="11:11">
      <c r="K358"/>
    </row>
    <row r="359" spans="11:11">
      <c r="K359"/>
    </row>
    <row r="360" spans="11:11">
      <c r="K360"/>
    </row>
    <row r="361" spans="11:11">
      <c r="K361"/>
    </row>
    <row r="362" spans="11:11">
      <c r="K362"/>
    </row>
    <row r="363" spans="11:11">
      <c r="K363"/>
    </row>
    <row r="364" spans="11:11">
      <c r="K364"/>
    </row>
    <row r="365" spans="11:11">
      <c r="K365"/>
    </row>
    <row r="366" spans="11:11">
      <c r="K366"/>
    </row>
    <row r="367" spans="11:11">
      <c r="K367"/>
    </row>
    <row r="368" spans="11:11">
      <c r="K368"/>
    </row>
    <row r="369" spans="11:11">
      <c r="K369"/>
    </row>
    <row r="370" spans="11:11">
      <c r="K370"/>
    </row>
    <row r="371" spans="11:11">
      <c r="K371"/>
    </row>
    <row r="372" spans="11:11">
      <c r="K372"/>
    </row>
    <row r="373" spans="11:11">
      <c r="K373"/>
    </row>
    <row r="374" spans="11:11">
      <c r="K374"/>
    </row>
    <row r="375" spans="11:11">
      <c r="K375"/>
    </row>
    <row r="376" spans="11:11">
      <c r="K376"/>
    </row>
    <row r="377" spans="11:11">
      <c r="K377"/>
    </row>
    <row r="378" spans="11:11">
      <c r="K378"/>
    </row>
    <row r="379" spans="11:11">
      <c r="K379"/>
    </row>
    <row r="380" spans="11:11">
      <c r="K380"/>
    </row>
    <row r="381" spans="11:11">
      <c r="K381"/>
    </row>
    <row r="382" spans="11:11">
      <c r="K382"/>
    </row>
    <row r="383" spans="11:11">
      <c r="K383"/>
    </row>
    <row r="384" spans="11:11">
      <c r="K384"/>
    </row>
    <row r="385" spans="11:11">
      <c r="K385"/>
    </row>
    <row r="386" spans="11:11">
      <c r="K386"/>
    </row>
    <row r="387" spans="11:11">
      <c r="K387"/>
    </row>
    <row r="388" spans="11:11">
      <c r="K388"/>
    </row>
    <row r="389" spans="11:11">
      <c r="K389"/>
    </row>
    <row r="390" spans="11:11">
      <c r="K390"/>
    </row>
    <row r="391" spans="11:11">
      <c r="K391"/>
    </row>
    <row r="392" spans="11:11">
      <c r="K392"/>
    </row>
    <row r="393" spans="11:11">
      <c r="K393"/>
    </row>
    <row r="394" spans="11:11">
      <c r="K394"/>
    </row>
    <row r="395" spans="11:11">
      <c r="K395"/>
    </row>
    <row r="396" spans="11:11">
      <c r="K396"/>
    </row>
    <row r="397" spans="11:11">
      <c r="K397"/>
    </row>
    <row r="398" spans="11:11">
      <c r="K398"/>
    </row>
    <row r="399" spans="11:11">
      <c r="K399"/>
    </row>
    <row r="400" spans="11:11">
      <c r="K400"/>
    </row>
    <row r="401" spans="11:11">
      <c r="K401"/>
    </row>
    <row r="402" spans="11:11">
      <c r="K402"/>
    </row>
    <row r="403" spans="11:11">
      <c r="K403"/>
    </row>
    <row r="404" spans="11:11">
      <c r="K404"/>
    </row>
    <row r="405" spans="11:11">
      <c r="K405"/>
    </row>
    <row r="406" spans="11:11">
      <c r="K406"/>
    </row>
    <row r="407" spans="11:11">
      <c r="K407"/>
    </row>
    <row r="408" spans="11:11">
      <c r="K408"/>
    </row>
    <row r="409" spans="11:11">
      <c r="K409"/>
    </row>
    <row r="410" spans="11:11">
      <c r="K410"/>
    </row>
    <row r="411" spans="11:11">
      <c r="K411"/>
    </row>
    <row r="412" spans="11:11">
      <c r="K412"/>
    </row>
    <row r="413" spans="11:11">
      <c r="K413"/>
    </row>
    <row r="414" spans="11:11">
      <c r="K414"/>
    </row>
    <row r="415" spans="11:11">
      <c r="K415"/>
    </row>
    <row r="416" spans="11:11">
      <c r="K416"/>
    </row>
    <row r="417" spans="11:11">
      <c r="K417"/>
    </row>
    <row r="418" spans="11:11">
      <c r="K418"/>
    </row>
    <row r="419" spans="11:11">
      <c r="K419"/>
    </row>
    <row r="420" spans="11:11">
      <c r="K420"/>
    </row>
    <row r="421" spans="11:11">
      <c r="K421"/>
    </row>
    <row r="422" spans="11:11">
      <c r="K422"/>
    </row>
    <row r="423" spans="11:11">
      <c r="K423"/>
    </row>
    <row r="424" spans="11:11">
      <c r="K424"/>
    </row>
    <row r="425" spans="11:11">
      <c r="K425"/>
    </row>
    <row r="426" spans="11:11">
      <c r="K426"/>
    </row>
    <row r="427" spans="11:11">
      <c r="K427"/>
    </row>
    <row r="428" spans="11:11">
      <c r="K428"/>
    </row>
    <row r="429" spans="11:11">
      <c r="K429"/>
    </row>
    <row r="430" spans="11:11">
      <c r="K430"/>
    </row>
    <row r="431" spans="11:11">
      <c r="K431"/>
    </row>
    <row r="432" spans="11:11">
      <c r="K432"/>
    </row>
    <row r="433" spans="11:11">
      <c r="K433"/>
    </row>
    <row r="434" spans="11:11">
      <c r="K434"/>
    </row>
    <row r="435" spans="11:11">
      <c r="K435"/>
    </row>
    <row r="436" spans="11:11">
      <c r="K436"/>
    </row>
    <row r="437" spans="11:11">
      <c r="K437"/>
    </row>
    <row r="438" spans="11:11">
      <c r="K438"/>
    </row>
    <row r="439" spans="11:11">
      <c r="K439"/>
    </row>
    <row r="440" spans="11:11">
      <c r="K440"/>
    </row>
    <row r="441" spans="11:11">
      <c r="K441"/>
    </row>
    <row r="442" spans="11:11">
      <c r="K442"/>
    </row>
    <row r="443" spans="11:11">
      <c r="K443"/>
    </row>
    <row r="444" spans="11:11">
      <c r="K444"/>
    </row>
    <row r="445" spans="11:11">
      <c r="K445"/>
    </row>
    <row r="446" spans="11:11">
      <c r="K446"/>
    </row>
    <row r="447" spans="11:11">
      <c r="K447"/>
    </row>
    <row r="448" spans="11:11">
      <c r="K448"/>
    </row>
    <row r="449" spans="11:11">
      <c r="K449"/>
    </row>
    <row r="450" spans="11:11">
      <c r="K450"/>
    </row>
    <row r="451" spans="11:11">
      <c r="K451"/>
    </row>
    <row r="452" spans="11:11">
      <c r="K452"/>
    </row>
    <row r="453" spans="11:11">
      <c r="K453"/>
    </row>
    <row r="454" spans="11:11">
      <c r="K454"/>
    </row>
    <row r="455" spans="11:11">
      <c r="K455"/>
    </row>
    <row r="456" spans="11:11">
      <c r="K456"/>
    </row>
    <row r="457" spans="11:11">
      <c r="K457"/>
    </row>
    <row r="458" spans="11:11">
      <c r="K458"/>
    </row>
    <row r="459" spans="11:11">
      <c r="K459"/>
    </row>
    <row r="460" spans="11:11">
      <c r="K460"/>
    </row>
    <row r="461" spans="11:11">
      <c r="K461"/>
    </row>
    <row r="462" spans="11:11">
      <c r="K462"/>
    </row>
    <row r="463" spans="11:11">
      <c r="K463"/>
    </row>
    <row r="464" spans="11:11">
      <c r="K464"/>
    </row>
    <row r="465" spans="11:11">
      <c r="K465"/>
    </row>
    <row r="466" spans="11:11">
      <c r="K466"/>
    </row>
    <row r="467" spans="11:11">
      <c r="K467"/>
    </row>
    <row r="468" spans="11:11">
      <c r="K468"/>
    </row>
    <row r="469" spans="11:11">
      <c r="K469"/>
    </row>
    <row r="470" spans="11:11">
      <c r="K470"/>
    </row>
    <row r="471" spans="11:11">
      <c r="K471"/>
    </row>
    <row r="472" spans="11:11">
      <c r="K472"/>
    </row>
    <row r="473" spans="11:11">
      <c r="K473"/>
    </row>
    <row r="474" spans="11:11">
      <c r="K474"/>
    </row>
    <row r="475" spans="11:11">
      <c r="K475"/>
    </row>
    <row r="476" spans="11:11">
      <c r="K476"/>
    </row>
    <row r="477" spans="11:11">
      <c r="K477"/>
    </row>
    <row r="478" spans="11:11">
      <c r="K478"/>
    </row>
    <row r="479" spans="11:11">
      <c r="K479"/>
    </row>
    <row r="480" spans="11:11">
      <c r="K480"/>
    </row>
    <row r="481" spans="11:11">
      <c r="K481"/>
    </row>
    <row r="482" spans="11:11">
      <c r="K482"/>
    </row>
    <row r="483" spans="11:11">
      <c r="K483"/>
    </row>
    <row r="484" spans="11:11">
      <c r="K484"/>
    </row>
    <row r="485" spans="11:11">
      <c r="K485"/>
    </row>
    <row r="486" spans="11:11">
      <c r="K486"/>
    </row>
    <row r="487" spans="11:11">
      <c r="K487"/>
    </row>
    <row r="488" spans="11:11">
      <c r="K488"/>
    </row>
    <row r="489" spans="11:11">
      <c r="K489"/>
    </row>
    <row r="490" spans="11:11">
      <c r="K490"/>
    </row>
    <row r="491" spans="11:11">
      <c r="K491"/>
    </row>
    <row r="492" spans="11:11">
      <c r="K492"/>
    </row>
    <row r="493" spans="11:11">
      <c r="K493"/>
    </row>
    <row r="494" spans="11:11">
      <c r="K494"/>
    </row>
    <row r="495" spans="11:11">
      <c r="K495"/>
    </row>
    <row r="496" spans="11:11">
      <c r="K496"/>
    </row>
    <row r="497" spans="11:11">
      <c r="K497"/>
    </row>
    <row r="498" spans="11:11">
      <c r="K498"/>
    </row>
    <row r="499" spans="11:11">
      <c r="K499"/>
    </row>
    <row r="500" spans="11:11">
      <c r="K500"/>
    </row>
    <row r="501" spans="11:11">
      <c r="K501"/>
    </row>
    <row r="502" spans="11:11">
      <c r="K502"/>
    </row>
    <row r="503" spans="11:11">
      <c r="K503"/>
    </row>
    <row r="504" spans="11:11">
      <c r="K504"/>
    </row>
    <row r="505" spans="11:11">
      <c r="K505"/>
    </row>
    <row r="506" spans="11:11">
      <c r="K506"/>
    </row>
    <row r="507" spans="11:11">
      <c r="K507"/>
    </row>
    <row r="508" spans="11:11">
      <c r="K508"/>
    </row>
    <row r="509" spans="11:11">
      <c r="K509"/>
    </row>
    <row r="510" spans="11:11">
      <c r="K510"/>
    </row>
    <row r="511" spans="11:11">
      <c r="K511"/>
    </row>
    <row r="512" spans="11:11">
      <c r="K512"/>
    </row>
    <row r="513" spans="11:11">
      <c r="K513"/>
    </row>
    <row r="514" spans="11:11">
      <c r="K514"/>
    </row>
    <row r="515" spans="11:11">
      <c r="K515"/>
    </row>
    <row r="516" spans="11:11">
      <c r="K516"/>
    </row>
    <row r="517" spans="11:11">
      <c r="K517"/>
    </row>
    <row r="518" spans="11:11">
      <c r="K518"/>
    </row>
    <row r="519" spans="11:11">
      <c r="K519"/>
    </row>
    <row r="520" spans="11:11">
      <c r="K520"/>
    </row>
    <row r="521" spans="11:11">
      <c r="K521"/>
    </row>
    <row r="522" spans="11:11">
      <c r="K522"/>
    </row>
    <row r="523" spans="11:11">
      <c r="K523"/>
    </row>
    <row r="524" spans="11:11">
      <c r="K524"/>
    </row>
    <row r="525" spans="11:11">
      <c r="K525"/>
    </row>
    <row r="526" spans="11:11">
      <c r="K526"/>
    </row>
    <row r="527" spans="11:11">
      <c r="K527"/>
    </row>
    <row r="528" spans="11:11">
      <c r="K528"/>
    </row>
    <row r="529" spans="11:11">
      <c r="K529"/>
    </row>
    <row r="530" spans="11:11">
      <c r="K530"/>
    </row>
    <row r="531" spans="11:11">
      <c r="K531"/>
    </row>
    <row r="532" spans="11:11">
      <c r="K532"/>
    </row>
    <row r="533" spans="11:11">
      <c r="K533"/>
    </row>
    <row r="534" spans="11:11">
      <c r="K534"/>
    </row>
    <row r="535" spans="11:11">
      <c r="K535"/>
    </row>
    <row r="536" spans="11:11">
      <c r="K536"/>
    </row>
    <row r="537" spans="11:11">
      <c r="K537"/>
    </row>
    <row r="538" spans="11:11">
      <c r="K538"/>
    </row>
    <row r="539" spans="11:11">
      <c r="K539"/>
    </row>
    <row r="540" spans="11:11">
      <c r="K540"/>
    </row>
    <row r="541" spans="11:11">
      <c r="K541"/>
    </row>
    <row r="542" spans="11:11">
      <c r="K542"/>
    </row>
    <row r="543" spans="11:11">
      <c r="K543"/>
    </row>
    <row r="544" spans="11:11">
      <c r="K544"/>
    </row>
    <row r="545" spans="11:11">
      <c r="K545"/>
    </row>
    <row r="546" spans="11:11">
      <c r="K546"/>
    </row>
    <row r="547" spans="11:11">
      <c r="K547"/>
    </row>
    <row r="548" spans="11:11">
      <c r="K548"/>
    </row>
    <row r="549" spans="11:11">
      <c r="K549"/>
    </row>
    <row r="550" spans="11:11">
      <c r="K550"/>
    </row>
    <row r="551" spans="11:11">
      <c r="K551"/>
    </row>
    <row r="552" spans="11:11">
      <c r="K552"/>
    </row>
    <row r="553" spans="11:11">
      <c r="K553"/>
    </row>
    <row r="554" spans="11:11">
      <c r="K554"/>
    </row>
    <row r="555" spans="11:11">
      <c r="K555"/>
    </row>
    <row r="556" spans="11:11">
      <c r="K556"/>
    </row>
    <row r="557" spans="11:11">
      <c r="K557"/>
    </row>
    <row r="558" spans="11:11">
      <c r="K558"/>
    </row>
    <row r="559" spans="11:11">
      <c r="K559"/>
    </row>
    <row r="560" spans="11:11">
      <c r="K560"/>
    </row>
    <row r="561" spans="11:11">
      <c r="K561"/>
    </row>
    <row r="562" spans="11:11">
      <c r="K562"/>
    </row>
    <row r="563" spans="11:11">
      <c r="K563"/>
    </row>
    <row r="564" spans="11:11">
      <c r="K564"/>
    </row>
    <row r="565" spans="11:11">
      <c r="K565"/>
    </row>
    <row r="566" spans="11:11">
      <c r="K566"/>
    </row>
    <row r="567" spans="11:11">
      <c r="K567"/>
    </row>
    <row r="568" spans="11:11">
      <c r="K568"/>
    </row>
    <row r="569" spans="11:11">
      <c r="K569"/>
    </row>
    <row r="570" spans="11:11">
      <c r="K570"/>
    </row>
    <row r="571" spans="11:11">
      <c r="K571"/>
    </row>
    <row r="572" spans="11:11">
      <c r="K572"/>
    </row>
    <row r="573" spans="11:11">
      <c r="K573"/>
    </row>
    <row r="574" spans="11:11">
      <c r="K574"/>
    </row>
    <row r="575" spans="11:11">
      <c r="K575"/>
    </row>
    <row r="576" spans="11:11">
      <c r="K576"/>
    </row>
    <row r="577" spans="11:11">
      <c r="K577"/>
    </row>
    <row r="578" spans="11:11">
      <c r="K578"/>
    </row>
    <row r="579" spans="11:11">
      <c r="K579"/>
    </row>
    <row r="580" spans="11:11">
      <c r="K580"/>
    </row>
    <row r="581" spans="11:11">
      <c r="K581"/>
    </row>
    <row r="582" spans="11:11">
      <c r="K582"/>
    </row>
    <row r="583" spans="11:11">
      <c r="K583"/>
    </row>
    <row r="584" spans="11:11">
      <c r="K584"/>
    </row>
    <row r="585" spans="11:11">
      <c r="K585"/>
    </row>
    <row r="586" spans="11:11">
      <c r="K586"/>
    </row>
    <row r="587" spans="11:11">
      <c r="K587"/>
    </row>
    <row r="588" spans="11:11">
      <c r="K588"/>
    </row>
    <row r="589" spans="11:11">
      <c r="K589"/>
    </row>
    <row r="590" spans="11:11">
      <c r="K590"/>
    </row>
    <row r="591" spans="11:11">
      <c r="K591"/>
    </row>
    <row r="592" spans="11:11">
      <c r="K592"/>
    </row>
    <row r="593" spans="11:11">
      <c r="K593"/>
    </row>
    <row r="594" spans="11:11">
      <c r="K594"/>
    </row>
    <row r="595" spans="11:11">
      <c r="K595"/>
    </row>
    <row r="596" spans="11:11">
      <c r="K596"/>
    </row>
    <row r="597" spans="11:11">
      <c r="K597"/>
    </row>
    <row r="598" spans="11:11">
      <c r="K598"/>
    </row>
    <row r="599" spans="11:11">
      <c r="K599"/>
    </row>
    <row r="600" spans="11:11">
      <c r="K600"/>
    </row>
    <row r="601" spans="11:11">
      <c r="K601"/>
    </row>
    <row r="602" spans="11:11">
      <c r="K602"/>
    </row>
    <row r="603" spans="11:11">
      <c r="K603"/>
    </row>
    <row r="604" spans="11:11">
      <c r="K604"/>
    </row>
    <row r="605" spans="11:11">
      <c r="K605"/>
    </row>
    <row r="606" spans="11:11">
      <c r="K606"/>
    </row>
    <row r="607" spans="11:11">
      <c r="K607"/>
    </row>
    <row r="608" spans="11:11">
      <c r="K608"/>
    </row>
    <row r="609" spans="11:11">
      <c r="K609"/>
    </row>
    <row r="610" spans="11:11">
      <c r="K610"/>
    </row>
    <row r="611" spans="11:11">
      <c r="K611"/>
    </row>
    <row r="612" spans="11:11">
      <c r="K612"/>
    </row>
    <row r="613" spans="11:11">
      <c r="K613"/>
    </row>
    <row r="614" spans="11:11">
      <c r="K614"/>
    </row>
    <row r="615" spans="11:11">
      <c r="K615"/>
    </row>
    <row r="616" spans="11:11">
      <c r="K616"/>
    </row>
    <row r="617" spans="11:11">
      <c r="K617"/>
    </row>
    <row r="618" spans="11:11">
      <c r="K618"/>
    </row>
    <row r="619" spans="11:11">
      <c r="K619"/>
    </row>
    <row r="620" spans="11:11">
      <c r="K620"/>
    </row>
    <row r="621" spans="11:11">
      <c r="K621"/>
    </row>
    <row r="622" spans="11:11">
      <c r="K622"/>
    </row>
    <row r="623" spans="11:11">
      <c r="K623"/>
    </row>
    <row r="624" spans="11:11">
      <c r="K624"/>
    </row>
    <row r="625" spans="11:11">
      <c r="K625"/>
    </row>
    <row r="626" spans="11:11">
      <c r="K626"/>
    </row>
    <row r="627" spans="11:11">
      <c r="K627"/>
    </row>
    <row r="628" spans="11:11">
      <c r="K628"/>
    </row>
    <row r="629" spans="11:11">
      <c r="K629"/>
    </row>
    <row r="630" spans="11:11">
      <c r="K630"/>
    </row>
    <row r="631" spans="11:11">
      <c r="K631"/>
    </row>
    <row r="632" spans="11:11">
      <c r="K632"/>
    </row>
    <row r="633" spans="11:11">
      <c r="K633"/>
    </row>
    <row r="634" spans="11:11">
      <c r="K634"/>
    </row>
    <row r="635" spans="11:11">
      <c r="K635"/>
    </row>
    <row r="636" spans="11:11">
      <c r="K636"/>
    </row>
    <row r="637" spans="11:11">
      <c r="K637"/>
    </row>
    <row r="638" spans="11:11">
      <c r="K638"/>
    </row>
    <row r="639" spans="11:11">
      <c r="K639"/>
    </row>
    <row r="640" spans="11:11">
      <c r="K640"/>
    </row>
    <row r="641" spans="11:11">
      <c r="K641"/>
    </row>
    <row r="642" spans="11:11">
      <c r="K642"/>
    </row>
    <row r="643" spans="11:11">
      <c r="K643"/>
    </row>
    <row r="644" spans="11:11">
      <c r="K644"/>
    </row>
    <row r="645" spans="11:11">
      <c r="K645"/>
    </row>
    <row r="646" spans="11:11">
      <c r="K646"/>
    </row>
    <row r="647" spans="11:11">
      <c r="K647"/>
    </row>
    <row r="648" spans="11:11">
      <c r="K648"/>
    </row>
    <row r="649" spans="11:11">
      <c r="K649"/>
    </row>
    <row r="650" spans="11:11">
      <c r="K650"/>
    </row>
    <row r="651" spans="11:11">
      <c r="K651"/>
    </row>
    <row r="652" spans="11:11">
      <c r="K652"/>
    </row>
    <row r="653" spans="11:11">
      <c r="K653"/>
    </row>
    <row r="654" spans="11:11">
      <c r="K654"/>
    </row>
    <row r="655" spans="11:11">
      <c r="K655"/>
    </row>
    <row r="656" spans="11:11">
      <c r="K656"/>
    </row>
    <row r="657" spans="11:11">
      <c r="K657"/>
    </row>
    <row r="658" spans="11:11">
      <c r="K658"/>
    </row>
    <row r="659" spans="11:11">
      <c r="K659"/>
    </row>
    <row r="660" spans="11:11">
      <c r="K660"/>
    </row>
    <row r="661" spans="11:11">
      <c r="K661"/>
    </row>
    <row r="662" spans="11:11">
      <c r="K662"/>
    </row>
    <row r="663" spans="11:11">
      <c r="K663"/>
    </row>
    <row r="664" spans="11:11">
      <c r="K664"/>
    </row>
    <row r="665" spans="11:11">
      <c r="K665"/>
    </row>
    <row r="666" spans="11:11">
      <c r="K666"/>
    </row>
    <row r="667" spans="11:11">
      <c r="K667"/>
    </row>
    <row r="668" spans="11:11">
      <c r="K668"/>
    </row>
    <row r="669" spans="11:11">
      <c r="K669"/>
    </row>
    <row r="670" spans="11:11">
      <c r="K670"/>
    </row>
    <row r="671" spans="11:11">
      <c r="K671"/>
    </row>
    <row r="672" spans="11:11">
      <c r="K672"/>
    </row>
    <row r="673" spans="11:11">
      <c r="K673"/>
    </row>
    <row r="674" spans="11:11">
      <c r="K674"/>
    </row>
    <row r="675" spans="11:11">
      <c r="K675"/>
    </row>
    <row r="676" spans="11:11">
      <c r="K676"/>
    </row>
    <row r="677" spans="11:11">
      <c r="K677"/>
    </row>
    <row r="678" spans="11:11">
      <c r="K678"/>
    </row>
    <row r="679" spans="11:11">
      <c r="K679"/>
    </row>
    <row r="680" spans="11:11">
      <c r="K680"/>
    </row>
    <row r="681" spans="11:11">
      <c r="K681"/>
    </row>
    <row r="682" spans="11:11">
      <c r="K682"/>
    </row>
    <row r="683" spans="11:11">
      <c r="K683"/>
    </row>
    <row r="684" spans="11:11">
      <c r="K684"/>
    </row>
    <row r="685" spans="11:11">
      <c r="K685"/>
    </row>
    <row r="686" spans="11:11">
      <c r="K686"/>
    </row>
    <row r="687" spans="11:11">
      <c r="K687"/>
    </row>
    <row r="688" spans="11:11">
      <c r="K688"/>
    </row>
    <row r="689" spans="11:11">
      <c r="K689"/>
    </row>
    <row r="690" spans="11:11">
      <c r="K690"/>
    </row>
    <row r="691" spans="11:11">
      <c r="K691"/>
    </row>
    <row r="692" spans="11:11">
      <c r="K692"/>
    </row>
    <row r="693" spans="11:11">
      <c r="K693"/>
    </row>
    <row r="694" spans="11:11">
      <c r="K694"/>
    </row>
    <row r="695" spans="11:11">
      <c r="K695"/>
    </row>
    <row r="696" spans="11:11">
      <c r="K696"/>
    </row>
    <row r="697" spans="11:11">
      <c r="K697"/>
    </row>
    <row r="698" spans="11:11">
      <c r="K698"/>
    </row>
    <row r="699" spans="11:11">
      <c r="K699"/>
    </row>
    <row r="700" spans="11:11">
      <c r="K700"/>
    </row>
    <row r="701" spans="11:11">
      <c r="K701"/>
    </row>
    <row r="702" spans="11:11">
      <c r="K702"/>
    </row>
    <row r="703" spans="11:11">
      <c r="K703"/>
    </row>
    <row r="704" spans="11:11">
      <c r="K704"/>
    </row>
    <row r="705" spans="11:11">
      <c r="K705"/>
    </row>
    <row r="706" spans="11:11">
      <c r="K706"/>
    </row>
    <row r="707" spans="11:11">
      <c r="K707"/>
    </row>
    <row r="708" spans="11:11">
      <c r="K708"/>
    </row>
    <row r="709" spans="11:11">
      <c r="K709"/>
    </row>
    <row r="710" spans="11:11">
      <c r="K710"/>
    </row>
    <row r="711" spans="11:11">
      <c r="K711"/>
    </row>
    <row r="712" spans="11:11">
      <c r="K712"/>
    </row>
    <row r="713" spans="11:11">
      <c r="K713"/>
    </row>
    <row r="714" spans="11:11">
      <c r="K714"/>
    </row>
    <row r="715" spans="11:11">
      <c r="K715"/>
    </row>
    <row r="716" spans="11:11">
      <c r="K716"/>
    </row>
    <row r="717" spans="11:11">
      <c r="K717"/>
    </row>
    <row r="718" spans="11:11">
      <c r="K718"/>
    </row>
    <row r="719" spans="11:11">
      <c r="K719"/>
    </row>
    <row r="720" spans="11:11">
      <c r="K720"/>
    </row>
    <row r="721" spans="11:11">
      <c r="K721"/>
    </row>
    <row r="722" spans="11:11">
      <c r="K722"/>
    </row>
    <row r="723" spans="11:11">
      <c r="K723"/>
    </row>
    <row r="724" spans="11:11">
      <c r="K724"/>
    </row>
    <row r="725" spans="11:11">
      <c r="K725"/>
    </row>
    <row r="726" spans="11:11">
      <c r="K726"/>
    </row>
    <row r="727" spans="11:11">
      <c r="K727"/>
    </row>
    <row r="728" spans="11:11">
      <c r="K728"/>
    </row>
    <row r="729" spans="11:11">
      <c r="K729"/>
    </row>
    <row r="730" spans="11:11">
      <c r="K730"/>
    </row>
    <row r="731" spans="11:11">
      <c r="K731"/>
    </row>
    <row r="732" spans="11:11">
      <c r="K732"/>
    </row>
    <row r="733" spans="11:11">
      <c r="K733"/>
    </row>
    <row r="734" spans="11:11">
      <c r="K734"/>
    </row>
    <row r="735" spans="11:11">
      <c r="K735"/>
    </row>
    <row r="736" spans="11:11">
      <c r="K736"/>
    </row>
    <row r="737" spans="11:11">
      <c r="K737"/>
    </row>
    <row r="738" spans="11:11">
      <c r="K738"/>
    </row>
    <row r="739" spans="11:11">
      <c r="K739"/>
    </row>
    <row r="740" spans="11:11">
      <c r="K740"/>
    </row>
    <row r="741" spans="11:11">
      <c r="K741"/>
    </row>
    <row r="742" spans="11:11">
      <c r="K742"/>
    </row>
    <row r="743" spans="11:11">
      <c r="K743"/>
    </row>
    <row r="744" spans="11:11">
      <c r="K744"/>
    </row>
    <row r="745" spans="11:11">
      <c r="K745"/>
    </row>
    <row r="746" spans="11:11">
      <c r="K746"/>
    </row>
    <row r="747" spans="11:11">
      <c r="K747"/>
    </row>
    <row r="748" spans="11:11">
      <c r="K748"/>
    </row>
    <row r="749" spans="11:11">
      <c r="K749"/>
    </row>
    <row r="750" spans="11:11">
      <c r="K750"/>
    </row>
    <row r="751" spans="11:11">
      <c r="K751"/>
    </row>
    <row r="752" spans="11:11">
      <c r="K752"/>
    </row>
    <row r="753" spans="11:11">
      <c r="K753"/>
    </row>
    <row r="754" spans="11:11">
      <c r="K754"/>
    </row>
    <row r="755" spans="11:11">
      <c r="K755"/>
    </row>
    <row r="756" spans="11:11">
      <c r="K756"/>
    </row>
    <row r="757" spans="11:11">
      <c r="K757"/>
    </row>
    <row r="758" spans="11:11">
      <c r="K758"/>
    </row>
    <row r="759" spans="11:11">
      <c r="K759"/>
    </row>
    <row r="760" spans="11:11">
      <c r="K760"/>
    </row>
    <row r="761" spans="11:11">
      <c r="K761"/>
    </row>
    <row r="762" spans="11:11">
      <c r="K762"/>
    </row>
    <row r="763" spans="11:11">
      <c r="K763"/>
    </row>
    <row r="764" spans="11:11">
      <c r="K764"/>
    </row>
    <row r="765" spans="11:11">
      <c r="K765"/>
    </row>
    <row r="766" spans="11:11">
      <c r="K766"/>
    </row>
    <row r="767" spans="11:11">
      <c r="K767"/>
    </row>
    <row r="768" spans="11:11">
      <c r="K768"/>
    </row>
    <row r="769" spans="11:11">
      <c r="K769"/>
    </row>
    <row r="770" spans="11:11">
      <c r="K770"/>
    </row>
    <row r="771" spans="11:11">
      <c r="K771"/>
    </row>
    <row r="772" spans="11:11">
      <c r="K772"/>
    </row>
    <row r="773" spans="11:11">
      <c r="K773"/>
    </row>
    <row r="774" spans="11:11">
      <c r="K774"/>
    </row>
    <row r="775" spans="11:11">
      <c r="K775"/>
    </row>
    <row r="776" spans="11:11">
      <c r="K776"/>
    </row>
    <row r="777" spans="11:11">
      <c r="K777"/>
    </row>
    <row r="778" spans="11:11">
      <c r="K778"/>
    </row>
    <row r="779" spans="11:11">
      <c r="K779"/>
    </row>
    <row r="780" spans="11:11">
      <c r="K780"/>
    </row>
    <row r="781" spans="11:11">
      <c r="K781"/>
    </row>
    <row r="782" spans="11:11">
      <c r="K782"/>
    </row>
    <row r="783" spans="11:11">
      <c r="K783"/>
    </row>
    <row r="784" spans="11:11">
      <c r="K784"/>
    </row>
    <row r="785" spans="11:11">
      <c r="K785"/>
    </row>
    <row r="786" spans="11:11">
      <c r="K786"/>
    </row>
    <row r="787" spans="11:11">
      <c r="K787"/>
    </row>
    <row r="788" spans="11:11">
      <c r="K788"/>
    </row>
    <row r="789" spans="11:11">
      <c r="K789"/>
    </row>
    <row r="790" spans="11:11">
      <c r="K790"/>
    </row>
    <row r="791" spans="11:11">
      <c r="K791"/>
    </row>
    <row r="792" spans="11:11">
      <c r="K792"/>
    </row>
    <row r="793" spans="11:11">
      <c r="K793"/>
    </row>
    <row r="794" spans="11:11">
      <c r="K794"/>
    </row>
    <row r="795" spans="11:11">
      <c r="K795"/>
    </row>
    <row r="796" spans="11:11">
      <c r="K796"/>
    </row>
    <row r="797" spans="11:11">
      <c r="K797"/>
    </row>
    <row r="798" spans="11:11">
      <c r="K798"/>
    </row>
    <row r="799" spans="11:11">
      <c r="K799"/>
    </row>
    <row r="800" spans="11:11">
      <c r="K800"/>
    </row>
    <row r="801" spans="11:11">
      <c r="K801"/>
    </row>
    <row r="802" spans="11:11">
      <c r="K802"/>
    </row>
    <row r="803" spans="11:11">
      <c r="K803"/>
    </row>
    <row r="804" spans="11:11">
      <c r="K804"/>
    </row>
    <row r="805" spans="11:11">
      <c r="K805"/>
    </row>
    <row r="806" spans="11:11">
      <c r="K806"/>
    </row>
    <row r="807" spans="11:11">
      <c r="K807"/>
    </row>
    <row r="808" spans="11:11">
      <c r="K808"/>
    </row>
    <row r="809" spans="11:11">
      <c r="K809"/>
    </row>
    <row r="810" spans="11:11">
      <c r="K810"/>
    </row>
    <row r="811" spans="11:11">
      <c r="K811"/>
    </row>
    <row r="812" spans="11:11">
      <c r="K812"/>
    </row>
    <row r="813" spans="11:11">
      <c r="K813"/>
    </row>
    <row r="814" spans="11:11">
      <c r="K814"/>
    </row>
    <row r="815" spans="11:11">
      <c r="K815"/>
    </row>
    <row r="816" spans="11:11">
      <c r="K816"/>
    </row>
    <row r="817" spans="11:11">
      <c r="K817"/>
    </row>
    <row r="818" spans="11:11">
      <c r="K818"/>
    </row>
    <row r="819" spans="11:11">
      <c r="K819"/>
    </row>
    <row r="820" spans="11:11">
      <c r="K820"/>
    </row>
    <row r="821" spans="11:11">
      <c r="K821"/>
    </row>
    <row r="822" spans="11:11">
      <c r="K822"/>
    </row>
    <row r="823" spans="11:11">
      <c r="K823"/>
    </row>
    <row r="824" spans="11:11">
      <c r="K824"/>
    </row>
    <row r="825" spans="11:11">
      <c r="K825"/>
    </row>
    <row r="826" spans="11:11">
      <c r="K826"/>
    </row>
    <row r="827" spans="11:11">
      <c r="K827"/>
    </row>
    <row r="828" spans="11:11">
      <c r="K828"/>
    </row>
    <row r="829" spans="11:11">
      <c r="K829"/>
    </row>
    <row r="830" spans="11:11">
      <c r="K830"/>
    </row>
    <row r="831" spans="11:11">
      <c r="K831"/>
    </row>
    <row r="832" spans="11:11">
      <c r="K832"/>
    </row>
    <row r="833" spans="11:11">
      <c r="K833"/>
    </row>
    <row r="834" spans="11:11">
      <c r="K834"/>
    </row>
    <row r="835" spans="11:11">
      <c r="K835"/>
    </row>
    <row r="836" spans="11:11">
      <c r="K836"/>
    </row>
    <row r="837" spans="11:11">
      <c r="K837"/>
    </row>
    <row r="838" spans="11:11">
      <c r="K838"/>
    </row>
    <row r="839" spans="11:11">
      <c r="K839"/>
    </row>
    <row r="840" spans="11:11">
      <c r="K840"/>
    </row>
    <row r="841" spans="11:11">
      <c r="K841"/>
    </row>
    <row r="842" spans="11:11">
      <c r="K842"/>
    </row>
    <row r="843" spans="11:11">
      <c r="K843"/>
    </row>
    <row r="844" spans="11:11">
      <c r="K844"/>
    </row>
    <row r="845" spans="11:11">
      <c r="K845"/>
    </row>
    <row r="846" spans="11:11">
      <c r="K846"/>
    </row>
    <row r="847" spans="11:11">
      <c r="K847"/>
    </row>
    <row r="848" spans="11:11">
      <c r="K848"/>
    </row>
    <row r="849" spans="11:11">
      <c r="K849"/>
    </row>
    <row r="850" spans="11:11">
      <c r="K850"/>
    </row>
    <row r="851" spans="11:11">
      <c r="K851"/>
    </row>
    <row r="852" spans="11:11">
      <c r="K852"/>
    </row>
    <row r="853" spans="11:11">
      <c r="K853"/>
    </row>
    <row r="854" spans="11:11">
      <c r="K854"/>
    </row>
    <row r="855" spans="11:11">
      <c r="K855"/>
    </row>
    <row r="856" spans="11:11">
      <c r="K856"/>
    </row>
    <row r="857" spans="11:11">
      <c r="K857"/>
    </row>
    <row r="858" spans="11:11">
      <c r="K858"/>
    </row>
    <row r="859" spans="11:11">
      <c r="K859"/>
    </row>
    <row r="860" spans="11:11">
      <c r="K860"/>
    </row>
    <row r="861" spans="11:11">
      <c r="K861"/>
    </row>
    <row r="862" spans="11:11">
      <c r="K862"/>
    </row>
    <row r="863" spans="11:11">
      <c r="K863"/>
    </row>
    <row r="864" spans="11:11">
      <c r="K864"/>
    </row>
    <row r="865" spans="11:11">
      <c r="K865"/>
    </row>
    <row r="866" spans="11:11">
      <c r="K866"/>
    </row>
    <row r="867" spans="11:11">
      <c r="K867"/>
    </row>
    <row r="868" spans="11:11">
      <c r="K868"/>
    </row>
    <row r="869" spans="11:11">
      <c r="K869"/>
    </row>
    <row r="870" spans="11:11">
      <c r="K870"/>
    </row>
    <row r="871" spans="11:11">
      <c r="K871"/>
    </row>
    <row r="872" spans="11:11">
      <c r="K872"/>
    </row>
    <row r="873" spans="11:11">
      <c r="K873"/>
    </row>
    <row r="874" spans="11:11">
      <c r="K874"/>
    </row>
    <row r="875" spans="11:11">
      <c r="K875"/>
    </row>
    <row r="876" spans="11:11">
      <c r="K876"/>
    </row>
    <row r="877" spans="11:11">
      <c r="K877"/>
    </row>
    <row r="878" spans="11:11">
      <c r="K878"/>
    </row>
    <row r="879" spans="11:11">
      <c r="K879"/>
    </row>
    <row r="880" spans="11:11">
      <c r="K880"/>
    </row>
    <row r="881" spans="11:11">
      <c r="K881"/>
    </row>
    <row r="882" spans="11:11">
      <c r="K882"/>
    </row>
    <row r="883" spans="11:11">
      <c r="K883"/>
    </row>
    <row r="884" spans="11:11">
      <c r="K884"/>
    </row>
    <row r="885" spans="11:11">
      <c r="K885"/>
    </row>
    <row r="886" spans="11:11">
      <c r="K886"/>
    </row>
    <row r="887" spans="11:11">
      <c r="K887"/>
    </row>
    <row r="888" spans="11:11">
      <c r="K888"/>
    </row>
    <row r="889" spans="11:11">
      <c r="K889"/>
    </row>
    <row r="890" spans="11:11">
      <c r="K890"/>
    </row>
    <row r="891" spans="11:11">
      <c r="K891"/>
    </row>
    <row r="892" spans="11:11">
      <c r="K892"/>
    </row>
    <row r="893" spans="11:11">
      <c r="K893"/>
    </row>
    <row r="894" spans="11:11">
      <c r="K894"/>
    </row>
    <row r="895" spans="11:11">
      <c r="K895"/>
    </row>
    <row r="896" spans="11:11">
      <c r="K896"/>
    </row>
    <row r="897" spans="11:11">
      <c r="K897"/>
    </row>
    <row r="898" spans="11:11">
      <c r="K898"/>
    </row>
    <row r="899" spans="11:11">
      <c r="K899"/>
    </row>
    <row r="900" spans="11:11">
      <c r="K900"/>
    </row>
    <row r="901" spans="11:11">
      <c r="K901"/>
    </row>
    <row r="902" spans="11:11">
      <c r="K902"/>
    </row>
    <row r="903" spans="11:11">
      <c r="K903"/>
    </row>
    <row r="904" spans="11:11">
      <c r="K904"/>
    </row>
    <row r="905" spans="11:11">
      <c r="K905"/>
    </row>
    <row r="906" spans="11:11">
      <c r="K906"/>
    </row>
    <row r="907" spans="11:11">
      <c r="K907"/>
    </row>
    <row r="908" spans="11:11">
      <c r="K908"/>
    </row>
    <row r="909" spans="11:11">
      <c r="K909"/>
    </row>
    <row r="910" spans="11:11">
      <c r="K910"/>
    </row>
    <row r="911" spans="11:11">
      <c r="K911"/>
    </row>
    <row r="912" spans="11:11">
      <c r="K912"/>
    </row>
    <row r="913" spans="11:11">
      <c r="K913"/>
    </row>
    <row r="914" spans="11:11">
      <c r="K914"/>
    </row>
    <row r="915" spans="11:11">
      <c r="K915"/>
    </row>
    <row r="916" spans="11:11">
      <c r="K916"/>
    </row>
    <row r="917" spans="11:11">
      <c r="K917"/>
    </row>
    <row r="918" spans="11:11">
      <c r="K918"/>
    </row>
    <row r="919" spans="11:11">
      <c r="K919"/>
    </row>
    <row r="920" spans="11:11">
      <c r="K920"/>
    </row>
    <row r="921" spans="11:11">
      <c r="K921"/>
    </row>
    <row r="922" spans="11:11">
      <c r="K922"/>
    </row>
    <row r="923" spans="11:11">
      <c r="K923"/>
    </row>
    <row r="924" spans="11:11">
      <c r="K924"/>
    </row>
    <row r="925" spans="11:11">
      <c r="K925"/>
    </row>
    <row r="926" spans="11:11">
      <c r="K926"/>
    </row>
    <row r="927" spans="11:11">
      <c r="K927"/>
    </row>
    <row r="928" spans="11:11">
      <c r="K928"/>
    </row>
    <row r="929" spans="11:11">
      <c r="K929"/>
    </row>
    <row r="930" spans="11:11">
      <c r="K930"/>
    </row>
    <row r="931" spans="11:11">
      <c r="K931"/>
    </row>
    <row r="932" spans="11:11">
      <c r="K932"/>
    </row>
    <row r="933" spans="11:11">
      <c r="K933"/>
    </row>
    <row r="934" spans="11:11">
      <c r="K934"/>
    </row>
    <row r="935" spans="11:11">
      <c r="K935"/>
    </row>
    <row r="936" spans="11:11">
      <c r="K936"/>
    </row>
    <row r="937" spans="11:11">
      <c r="K937"/>
    </row>
    <row r="938" spans="11:11">
      <c r="K938"/>
    </row>
    <row r="939" spans="11:11">
      <c r="K939"/>
    </row>
    <row r="940" spans="11:11">
      <c r="K940"/>
    </row>
    <row r="941" spans="11:11">
      <c r="K941"/>
    </row>
    <row r="942" spans="11:11">
      <c r="K942"/>
    </row>
    <row r="943" spans="11:11">
      <c r="K943"/>
    </row>
    <row r="944" spans="11:11">
      <c r="K944"/>
    </row>
    <row r="945" spans="11:11">
      <c r="K945"/>
    </row>
    <row r="946" spans="11:11">
      <c r="K946"/>
    </row>
    <row r="947" spans="11:11">
      <c r="K947"/>
    </row>
    <row r="948" spans="11:11">
      <c r="K948"/>
    </row>
    <row r="949" spans="11:11">
      <c r="K949"/>
    </row>
    <row r="950" spans="11:11">
      <c r="K950"/>
    </row>
    <row r="951" spans="11:11">
      <c r="K951"/>
    </row>
    <row r="952" spans="11:11">
      <c r="K952"/>
    </row>
    <row r="953" spans="11:11">
      <c r="K953"/>
    </row>
    <row r="954" spans="11:11">
      <c r="K954"/>
    </row>
    <row r="955" spans="11:11">
      <c r="K955"/>
    </row>
    <row r="956" spans="11:11">
      <c r="K956"/>
    </row>
    <row r="957" spans="11:11">
      <c r="K957"/>
    </row>
    <row r="958" spans="11:11">
      <c r="K958"/>
    </row>
    <row r="959" spans="11:11">
      <c r="K959"/>
    </row>
    <row r="960" spans="11:11">
      <c r="K960"/>
    </row>
    <row r="961" spans="11:11">
      <c r="K961"/>
    </row>
    <row r="962" spans="11:11">
      <c r="K962"/>
    </row>
    <row r="963" spans="11:11">
      <c r="K963"/>
    </row>
    <row r="964" spans="11:11">
      <c r="K964"/>
    </row>
    <row r="965" spans="11:11">
      <c r="K965"/>
    </row>
    <row r="966" spans="11:11">
      <c r="K966"/>
    </row>
    <row r="967" spans="11:11">
      <c r="K967"/>
    </row>
    <row r="968" spans="11:11">
      <c r="K968"/>
    </row>
    <row r="969" spans="11:11">
      <c r="K969"/>
    </row>
    <row r="970" spans="11:11">
      <c r="K970"/>
    </row>
    <row r="971" spans="11:11">
      <c r="K971"/>
    </row>
    <row r="972" spans="11:11">
      <c r="K972"/>
    </row>
    <row r="973" spans="11:11">
      <c r="K973"/>
    </row>
    <row r="974" spans="11:11">
      <c r="K974"/>
    </row>
    <row r="975" spans="11:11">
      <c r="K975"/>
    </row>
    <row r="976" spans="11:11">
      <c r="K976"/>
    </row>
    <row r="977" spans="11:11">
      <c r="K977"/>
    </row>
    <row r="978" spans="11:11">
      <c r="K978"/>
    </row>
    <row r="979" spans="11:11">
      <c r="K979"/>
    </row>
    <row r="980" spans="11:11">
      <c r="K980"/>
    </row>
    <row r="981" spans="11:11">
      <c r="K981"/>
    </row>
    <row r="982" spans="11:11">
      <c r="K982"/>
    </row>
    <row r="983" spans="11:11">
      <c r="K983"/>
    </row>
    <row r="984" spans="11:11">
      <c r="K984"/>
    </row>
    <row r="985" spans="11:11">
      <c r="K985"/>
    </row>
    <row r="986" spans="11:11">
      <c r="K986"/>
    </row>
    <row r="987" spans="11:11">
      <c r="K987"/>
    </row>
    <row r="988" spans="11:11">
      <c r="K988"/>
    </row>
    <row r="989" spans="11:11">
      <c r="K989"/>
    </row>
    <row r="990" spans="11:11">
      <c r="K990"/>
    </row>
    <row r="991" spans="11:11">
      <c r="K991"/>
    </row>
    <row r="992" spans="11:11">
      <c r="K992"/>
    </row>
    <row r="993" spans="11:11">
      <c r="K993"/>
    </row>
    <row r="994" spans="11:11">
      <c r="K994"/>
    </row>
    <row r="995" spans="11:11">
      <c r="K995"/>
    </row>
    <row r="996" spans="11:11">
      <c r="K996"/>
    </row>
    <row r="997" spans="11:11">
      <c r="K997"/>
    </row>
    <row r="998" spans="11:11">
      <c r="K998"/>
    </row>
    <row r="999" spans="11:11">
      <c r="K999"/>
    </row>
    <row r="1000" spans="11:11">
      <c r="K1000"/>
    </row>
    <row r="1001" spans="11:11">
      <c r="K1001"/>
    </row>
    <row r="1002" spans="11:11">
      <c r="K1002"/>
    </row>
    <row r="1003" spans="11:11">
      <c r="K1003"/>
    </row>
    <row r="1004" spans="11:11">
      <c r="K1004"/>
    </row>
    <row r="1005" spans="11:11">
      <c r="K1005"/>
    </row>
    <row r="1006" spans="11:11">
      <c r="K1006"/>
    </row>
    <row r="1007" spans="11:11">
      <c r="K1007"/>
    </row>
    <row r="1008" spans="11:11">
      <c r="K1008"/>
    </row>
    <row r="1009" spans="11:11">
      <c r="K1009"/>
    </row>
    <row r="1010" spans="11:11">
      <c r="K1010"/>
    </row>
    <row r="1011" spans="11:11">
      <c r="K1011"/>
    </row>
    <row r="1012" spans="11:11">
      <c r="K1012"/>
    </row>
    <row r="1013" spans="11:11">
      <c r="K1013"/>
    </row>
    <row r="1014" spans="11:11">
      <c r="K1014"/>
    </row>
    <row r="1015" spans="11:11">
      <c r="K1015"/>
    </row>
    <row r="1016" spans="11:11">
      <c r="K1016"/>
    </row>
    <row r="1017" spans="11:11">
      <c r="K1017"/>
    </row>
    <row r="1018" spans="11:11">
      <c r="K1018"/>
    </row>
    <row r="1019" spans="11:11">
      <c r="K1019"/>
    </row>
    <row r="1020" spans="11:11">
      <c r="K1020"/>
    </row>
    <row r="1021" spans="11:11">
      <c r="K1021"/>
    </row>
    <row r="1022" spans="11:11">
      <c r="K1022"/>
    </row>
    <row r="1023" spans="11:11">
      <c r="K1023"/>
    </row>
    <row r="1024" spans="11:11">
      <c r="K1024"/>
    </row>
    <row r="1025" spans="11:11">
      <c r="K1025"/>
    </row>
    <row r="1026" spans="11:11">
      <c r="K1026"/>
    </row>
    <row r="1027" spans="11:11">
      <c r="K1027"/>
    </row>
    <row r="1028" spans="11:11">
      <c r="K1028"/>
    </row>
    <row r="1029" spans="11:11">
      <c r="K1029"/>
    </row>
    <row r="1030" spans="11:11">
      <c r="K1030"/>
    </row>
    <row r="1031" spans="11:11">
      <c r="K1031"/>
    </row>
    <row r="1032" spans="11:11">
      <c r="K1032"/>
    </row>
    <row r="1033" spans="11:11">
      <c r="K1033"/>
    </row>
    <row r="1034" spans="11:11">
      <c r="K1034"/>
    </row>
    <row r="1035" spans="11:11">
      <c r="K1035"/>
    </row>
    <row r="1036" spans="11:11">
      <c r="K1036"/>
    </row>
    <row r="1037" spans="11:11">
      <c r="K1037"/>
    </row>
    <row r="1038" spans="11:11">
      <c r="K1038"/>
    </row>
    <row r="1039" spans="11:11">
      <c r="K1039"/>
    </row>
    <row r="1040" spans="11:11">
      <c r="K1040"/>
    </row>
    <row r="1041" spans="11:11">
      <c r="K1041"/>
    </row>
    <row r="1042" spans="11:11">
      <c r="K1042"/>
    </row>
    <row r="1043" spans="11:11">
      <c r="K1043"/>
    </row>
    <row r="1044" spans="11:11">
      <c r="K1044"/>
    </row>
    <row r="1045" spans="11:11">
      <c r="K1045"/>
    </row>
    <row r="1046" spans="11:11">
      <c r="K1046"/>
    </row>
    <row r="1047" spans="11:11">
      <c r="K1047"/>
    </row>
    <row r="1048" spans="11:11">
      <c r="K1048"/>
    </row>
    <row r="1049" spans="11:11">
      <c r="K1049"/>
    </row>
    <row r="1050" spans="11:11">
      <c r="K1050"/>
    </row>
    <row r="1051" spans="11:11">
      <c r="K1051"/>
    </row>
    <row r="1052" spans="11:11">
      <c r="K1052"/>
    </row>
    <row r="1053" spans="11:11">
      <c r="K1053"/>
    </row>
    <row r="1054" spans="11:11">
      <c r="K1054"/>
    </row>
    <row r="1055" spans="11:11">
      <c r="K1055"/>
    </row>
    <row r="1056" spans="11:11">
      <c r="K1056"/>
    </row>
    <row r="1057" spans="11:11">
      <c r="K1057"/>
    </row>
    <row r="1058" spans="11:11">
      <c r="K1058"/>
    </row>
    <row r="1059" spans="11:11">
      <c r="K1059"/>
    </row>
    <row r="1060" spans="11:11">
      <c r="K1060"/>
    </row>
    <row r="1061" spans="11:11">
      <c r="K1061"/>
    </row>
    <row r="1062" spans="11:11">
      <c r="K1062"/>
    </row>
    <row r="1063" spans="11:11">
      <c r="K1063"/>
    </row>
    <row r="1064" spans="11:11">
      <c r="K1064"/>
    </row>
    <row r="1065" spans="11:11">
      <c r="K1065"/>
    </row>
    <row r="1066" spans="11:11">
      <c r="K1066"/>
    </row>
    <row r="1067" spans="11:11">
      <c r="K1067"/>
    </row>
    <row r="1068" spans="11:11">
      <c r="K1068"/>
    </row>
    <row r="1069" spans="11:11">
      <c r="K1069"/>
    </row>
    <row r="1070" spans="11:11">
      <c r="K1070"/>
    </row>
    <row r="1071" spans="11:11">
      <c r="K1071"/>
    </row>
    <row r="1072" spans="11:11">
      <c r="K1072"/>
    </row>
    <row r="1073" spans="11:11">
      <c r="K1073"/>
    </row>
    <row r="1074" spans="11:11">
      <c r="K1074"/>
    </row>
    <row r="1075" spans="11:11">
      <c r="K1075"/>
    </row>
    <row r="1076" spans="11:11">
      <c r="K1076"/>
    </row>
    <row r="1077" spans="11:11">
      <c r="K1077"/>
    </row>
    <row r="1078" spans="11:11">
      <c r="K1078"/>
    </row>
    <row r="1079" spans="11:11">
      <c r="K1079"/>
    </row>
    <row r="1080" spans="11:11">
      <c r="K1080"/>
    </row>
    <row r="1081" spans="11:11">
      <c r="K1081"/>
    </row>
    <row r="1082" spans="11:11">
      <c r="K1082"/>
    </row>
    <row r="1083" spans="11:11">
      <c r="K1083"/>
    </row>
    <row r="1084" spans="11:11">
      <c r="K1084"/>
    </row>
    <row r="1085" spans="11:11">
      <c r="K1085"/>
    </row>
    <row r="1086" spans="11:11">
      <c r="K1086"/>
    </row>
    <row r="1087" spans="11:11">
      <c r="K1087"/>
    </row>
    <row r="1088" spans="11:11">
      <c r="K1088"/>
    </row>
    <row r="1089" spans="11:11">
      <c r="K1089"/>
    </row>
    <row r="1090" spans="11:11">
      <c r="K1090"/>
    </row>
    <row r="1091" spans="11:11">
      <c r="K1091"/>
    </row>
    <row r="1092" spans="11:11">
      <c r="K1092"/>
    </row>
    <row r="1093" spans="11:11">
      <c r="K1093"/>
    </row>
    <row r="1094" spans="11:11">
      <c r="K1094"/>
    </row>
    <row r="1095" spans="11:11">
      <c r="K1095"/>
    </row>
    <row r="1096" spans="11:11">
      <c r="K1096"/>
    </row>
    <row r="1097" spans="11:11">
      <c r="K1097"/>
    </row>
    <row r="1098" spans="11:11">
      <c r="K1098"/>
    </row>
    <row r="1099" spans="11:11">
      <c r="K1099"/>
    </row>
    <row r="1100" spans="11:11">
      <c r="K1100"/>
    </row>
    <row r="1101" spans="11:11">
      <c r="K1101"/>
    </row>
    <row r="1102" spans="11:11">
      <c r="K1102"/>
    </row>
    <row r="1103" spans="11:11">
      <c r="K1103"/>
    </row>
    <row r="1104" spans="11:11">
      <c r="K1104"/>
    </row>
    <row r="1105" spans="11:11">
      <c r="K1105"/>
    </row>
    <row r="1106" spans="11:11">
      <c r="K1106"/>
    </row>
    <row r="1107" spans="11:11">
      <c r="K1107"/>
    </row>
    <row r="1108" spans="11:11">
      <c r="K1108"/>
    </row>
    <row r="1109" spans="11:11">
      <c r="K1109"/>
    </row>
    <row r="1110" spans="11:11">
      <c r="K1110"/>
    </row>
    <row r="1111" spans="11:11">
      <c r="K1111"/>
    </row>
    <row r="1112" spans="11:11">
      <c r="K1112"/>
    </row>
    <row r="1113" spans="11:11">
      <c r="K1113"/>
    </row>
    <row r="1114" spans="11:11">
      <c r="K1114"/>
    </row>
    <row r="1115" spans="11:11">
      <c r="K1115"/>
    </row>
    <row r="1116" spans="11:11">
      <c r="K1116"/>
    </row>
    <row r="1117" spans="11:11">
      <c r="K1117"/>
    </row>
    <row r="1118" spans="11:11">
      <c r="K1118"/>
    </row>
    <row r="1119" spans="11:11">
      <c r="K1119"/>
    </row>
    <row r="1120" spans="11:11">
      <c r="K1120"/>
    </row>
    <row r="1121" spans="11:11">
      <c r="K1121"/>
    </row>
    <row r="1122" spans="11:11">
      <c r="K1122"/>
    </row>
    <row r="1123" spans="11:11">
      <c r="K1123"/>
    </row>
    <row r="1124" spans="11:11">
      <c r="K1124"/>
    </row>
    <row r="1125" spans="11:11">
      <c r="K1125"/>
    </row>
    <row r="1126" spans="11:11">
      <c r="K1126"/>
    </row>
    <row r="1127" spans="11:11">
      <c r="K1127"/>
    </row>
    <row r="1128" spans="11:11">
      <c r="K1128"/>
    </row>
    <row r="1129" spans="11:11">
      <c r="K1129"/>
    </row>
    <row r="1130" spans="11:11">
      <c r="K1130"/>
    </row>
    <row r="1131" spans="11:11">
      <c r="K1131"/>
    </row>
    <row r="1132" spans="11:11">
      <c r="K1132"/>
    </row>
    <row r="1133" spans="11:11">
      <c r="K1133"/>
    </row>
    <row r="1134" spans="11:11">
      <c r="K1134"/>
    </row>
    <row r="1135" spans="11:11">
      <c r="K1135"/>
    </row>
    <row r="1136" spans="11:11">
      <c r="K1136"/>
    </row>
    <row r="1137" spans="11:11">
      <c r="K1137"/>
    </row>
    <row r="1138" spans="11:11">
      <c r="K1138"/>
    </row>
    <row r="1139" spans="11:11">
      <c r="K1139"/>
    </row>
    <row r="1140" spans="11:11">
      <c r="K1140"/>
    </row>
    <row r="1141" spans="11:11">
      <c r="K1141"/>
    </row>
    <row r="1142" spans="11:11">
      <c r="K1142"/>
    </row>
    <row r="1143" spans="11:11">
      <c r="K1143"/>
    </row>
    <row r="1144" spans="11:11">
      <c r="K1144"/>
    </row>
    <row r="1145" spans="11:11">
      <c r="K1145"/>
    </row>
    <row r="1146" spans="11:11">
      <c r="K1146"/>
    </row>
    <row r="1147" spans="11:11">
      <c r="K1147"/>
    </row>
    <row r="1148" spans="11:11">
      <c r="K1148"/>
    </row>
    <row r="1149" spans="11:11">
      <c r="K1149"/>
    </row>
    <row r="1150" spans="11:11">
      <c r="K1150"/>
    </row>
    <row r="1151" spans="11:11">
      <c r="K1151"/>
    </row>
    <row r="1152" spans="11:11">
      <c r="K1152"/>
    </row>
    <row r="1153" spans="11:11">
      <c r="K1153"/>
    </row>
    <row r="1154" spans="11:11">
      <c r="K1154"/>
    </row>
    <row r="1155" spans="11:11">
      <c r="K1155"/>
    </row>
    <row r="1156" spans="11:11">
      <c r="K1156"/>
    </row>
    <row r="1157" spans="11:11">
      <c r="K1157"/>
    </row>
    <row r="1158" spans="11:11">
      <c r="K1158"/>
    </row>
    <row r="1159" spans="11:11">
      <c r="K1159"/>
    </row>
    <row r="1160" spans="11:11">
      <c r="K1160"/>
    </row>
    <row r="1161" spans="11:11">
      <c r="K1161"/>
    </row>
    <row r="1162" spans="11:11">
      <c r="K1162"/>
    </row>
    <row r="1163" spans="11:11">
      <c r="K1163"/>
    </row>
    <row r="1164" spans="11:11">
      <c r="K1164"/>
    </row>
    <row r="1165" spans="11:11">
      <c r="K1165"/>
    </row>
    <row r="1166" spans="11:11">
      <c r="K1166"/>
    </row>
    <row r="1167" spans="11:11">
      <c r="K1167"/>
    </row>
    <row r="1168" spans="11:11">
      <c r="K1168"/>
    </row>
    <row r="1169" spans="11:11">
      <c r="K1169"/>
    </row>
    <row r="1170" spans="11:11">
      <c r="K1170"/>
    </row>
    <row r="1171" spans="11:11">
      <c r="K1171"/>
    </row>
    <row r="1172" spans="11:11">
      <c r="K1172"/>
    </row>
    <row r="1173" spans="11:11">
      <c r="K1173"/>
    </row>
    <row r="1174" spans="11:11">
      <c r="K1174"/>
    </row>
    <row r="1175" spans="11:11">
      <c r="K1175"/>
    </row>
    <row r="1176" spans="11:11">
      <c r="K1176"/>
    </row>
    <row r="1177" spans="11:11">
      <c r="K1177"/>
    </row>
    <row r="1178" spans="11:11">
      <c r="K1178"/>
    </row>
    <row r="1179" spans="11:11">
      <c r="K1179"/>
    </row>
    <row r="1180" spans="11:11">
      <c r="K1180"/>
    </row>
    <row r="1181" spans="11:11">
      <c r="K1181"/>
    </row>
    <row r="1182" spans="11:11">
      <c r="K1182"/>
    </row>
    <row r="1183" spans="11:11">
      <c r="K1183"/>
    </row>
    <row r="1184" spans="11:11">
      <c r="K1184"/>
    </row>
    <row r="1185" spans="11:11">
      <c r="K1185"/>
    </row>
    <row r="1186" spans="11:11">
      <c r="K1186"/>
    </row>
    <row r="1187" spans="11:11">
      <c r="K1187"/>
    </row>
    <row r="1188" spans="11:11">
      <c r="K1188"/>
    </row>
    <row r="1189" spans="11:11">
      <c r="K1189"/>
    </row>
    <row r="1190" spans="11:11">
      <c r="K1190"/>
    </row>
    <row r="1191" spans="11:11">
      <c r="K1191"/>
    </row>
    <row r="1192" spans="11:11">
      <c r="K1192"/>
    </row>
    <row r="1193" spans="11:11">
      <c r="K1193"/>
    </row>
    <row r="1194" spans="11:11">
      <c r="K1194"/>
    </row>
    <row r="1195" spans="11:11">
      <c r="K1195"/>
    </row>
    <row r="1196" spans="11:11">
      <c r="K1196"/>
    </row>
    <row r="1197" spans="11:11">
      <c r="K1197"/>
    </row>
    <row r="1198" spans="11:11">
      <c r="K1198"/>
    </row>
    <row r="1199" spans="11:11">
      <c r="K1199"/>
    </row>
    <row r="1200" spans="11:11">
      <c r="K1200"/>
    </row>
    <row r="1201" spans="11:11">
      <c r="K1201"/>
    </row>
    <row r="1202" spans="11:11">
      <c r="K1202"/>
    </row>
    <row r="1203" spans="11:11">
      <c r="K1203"/>
    </row>
    <row r="1204" spans="11:11">
      <c r="K1204"/>
    </row>
    <row r="1205" spans="11:11">
      <c r="K1205"/>
    </row>
    <row r="1206" spans="11:11">
      <c r="K1206"/>
    </row>
    <row r="1207" spans="11:11">
      <c r="K1207"/>
    </row>
    <row r="1208" spans="11:11">
      <c r="K1208"/>
    </row>
    <row r="1209" spans="11:11">
      <c r="K1209"/>
    </row>
    <row r="1210" spans="11:11">
      <c r="K1210"/>
    </row>
    <row r="1211" spans="11:11">
      <c r="K1211"/>
    </row>
    <row r="1212" spans="11:11">
      <c r="K1212"/>
    </row>
    <row r="1213" spans="11:11">
      <c r="K1213"/>
    </row>
    <row r="1214" spans="11:11">
      <c r="K1214"/>
    </row>
    <row r="1215" spans="11:11">
      <c r="K1215"/>
    </row>
    <row r="1216" spans="11:11">
      <c r="K1216"/>
    </row>
    <row r="1217" spans="11:11">
      <c r="K1217"/>
    </row>
    <row r="1218" spans="11:11">
      <c r="K1218"/>
    </row>
    <row r="1219" spans="11:11">
      <c r="K1219"/>
    </row>
    <row r="1220" spans="11:11">
      <c r="K1220"/>
    </row>
    <row r="1221" spans="11:11">
      <c r="K1221"/>
    </row>
    <row r="1222" spans="11:11">
      <c r="K1222"/>
    </row>
    <row r="1223" spans="11:11">
      <c r="K1223"/>
    </row>
    <row r="1224" spans="11:11">
      <c r="K1224"/>
    </row>
    <row r="1225" spans="11:11">
      <c r="K1225"/>
    </row>
    <row r="1226" spans="11:11">
      <c r="K1226"/>
    </row>
    <row r="1227" spans="11:11">
      <c r="K1227"/>
    </row>
    <row r="1228" spans="11:11">
      <c r="K1228"/>
    </row>
    <row r="1229" spans="11:11">
      <c r="K1229"/>
    </row>
    <row r="1230" spans="11:11">
      <c r="K1230"/>
    </row>
    <row r="1231" spans="11:11">
      <c r="K1231"/>
    </row>
    <row r="1232" spans="11:11">
      <c r="K1232"/>
    </row>
    <row r="1233" spans="11:11">
      <c r="K1233"/>
    </row>
    <row r="1234" spans="11:11">
      <c r="K1234"/>
    </row>
    <row r="1235" spans="11:11">
      <c r="K1235"/>
    </row>
    <row r="1236" spans="11:11">
      <c r="K1236"/>
    </row>
    <row r="1237" spans="11:11">
      <c r="K1237"/>
    </row>
    <row r="1238" spans="11:11">
      <c r="K1238"/>
    </row>
    <row r="1239" spans="11:11">
      <c r="K1239"/>
    </row>
    <row r="1240" spans="11:11">
      <c r="K1240"/>
    </row>
    <row r="1241" spans="11:11">
      <c r="K1241"/>
    </row>
    <row r="1242" spans="11:11">
      <c r="K1242"/>
    </row>
    <row r="1243" spans="11:11">
      <c r="K1243"/>
    </row>
    <row r="1244" spans="11:11">
      <c r="K1244"/>
    </row>
    <row r="1245" spans="11:11">
      <c r="K1245"/>
    </row>
    <row r="1246" spans="11:11">
      <c r="K1246"/>
    </row>
    <row r="1247" spans="11:11">
      <c r="K1247"/>
    </row>
    <row r="1248" spans="11:11">
      <c r="K1248"/>
    </row>
    <row r="1249" spans="11:11">
      <c r="K1249"/>
    </row>
    <row r="1250" spans="11:11">
      <c r="K1250"/>
    </row>
    <row r="1251" spans="11:11">
      <c r="K1251"/>
    </row>
    <row r="1252" spans="11:11">
      <c r="K1252"/>
    </row>
    <row r="1253" spans="11:11">
      <c r="K1253"/>
    </row>
    <row r="1254" spans="11:11">
      <c r="K1254"/>
    </row>
    <row r="1255" spans="11:11">
      <c r="K1255"/>
    </row>
    <row r="1256" spans="11:11">
      <c r="K1256"/>
    </row>
    <row r="1257" spans="11:11">
      <c r="K1257"/>
    </row>
    <row r="1258" spans="11:11">
      <c r="K1258"/>
    </row>
    <row r="1259" spans="11:11">
      <c r="K1259"/>
    </row>
    <row r="1260" spans="11:11">
      <c r="K1260"/>
    </row>
    <row r="1261" spans="11:11">
      <c r="K1261"/>
    </row>
    <row r="1262" spans="11:11">
      <c r="K1262"/>
    </row>
    <row r="1263" spans="11:11">
      <c r="K1263"/>
    </row>
    <row r="1264" spans="11:11">
      <c r="K1264"/>
    </row>
    <row r="1265" spans="11:11">
      <c r="K1265"/>
    </row>
    <row r="1266" spans="11:11">
      <c r="K1266"/>
    </row>
    <row r="1267" spans="11:11">
      <c r="K1267"/>
    </row>
    <row r="1268" spans="11:11">
      <c r="K1268"/>
    </row>
    <row r="1269" spans="11:11">
      <c r="K1269"/>
    </row>
    <row r="1270" spans="11:11">
      <c r="K1270"/>
    </row>
    <row r="1271" spans="11:11">
      <c r="K1271"/>
    </row>
    <row r="1272" spans="11:11">
      <c r="K1272"/>
    </row>
    <row r="1273" spans="11:11">
      <c r="K1273"/>
    </row>
    <row r="1274" spans="11:11">
      <c r="K1274"/>
    </row>
    <row r="1275" spans="11:11">
      <c r="K1275"/>
    </row>
    <row r="1276" spans="11:11">
      <c r="K1276"/>
    </row>
    <row r="1277" spans="11:11">
      <c r="K1277"/>
    </row>
    <row r="1278" spans="11:11">
      <c r="K1278"/>
    </row>
    <row r="1279" spans="11:11">
      <c r="K1279"/>
    </row>
    <row r="1280" spans="11:11">
      <c r="K1280"/>
    </row>
    <row r="1281" spans="11:11">
      <c r="K1281"/>
    </row>
    <row r="1282" spans="11:11">
      <c r="K1282"/>
    </row>
    <row r="1283" spans="11:11">
      <c r="K1283"/>
    </row>
    <row r="1284" spans="11:11">
      <c r="K1284"/>
    </row>
    <row r="1285" spans="11:11">
      <c r="K1285"/>
    </row>
    <row r="1286" spans="11:11">
      <c r="K1286"/>
    </row>
    <row r="1287" spans="11:11">
      <c r="K1287"/>
    </row>
    <row r="1288" spans="11:11">
      <c r="K1288"/>
    </row>
    <row r="1289" spans="11:11">
      <c r="K1289"/>
    </row>
    <row r="1290" spans="11:11">
      <c r="K1290"/>
    </row>
    <row r="1291" spans="11:11">
      <c r="K1291"/>
    </row>
    <row r="1292" spans="11:11">
      <c r="K1292"/>
    </row>
    <row r="1293" spans="11:11">
      <c r="K1293"/>
    </row>
    <row r="1294" spans="11:11">
      <c r="K1294"/>
    </row>
    <row r="1295" spans="11:11">
      <c r="K1295"/>
    </row>
    <row r="1296" spans="11:11">
      <c r="K1296"/>
    </row>
    <row r="1297" spans="11:11">
      <c r="K1297"/>
    </row>
    <row r="1298" spans="11:11">
      <c r="K1298"/>
    </row>
    <row r="1299" spans="11:11">
      <c r="K1299"/>
    </row>
    <row r="1300" spans="11:11">
      <c r="K1300"/>
    </row>
    <row r="1301" spans="11:11">
      <c r="K1301"/>
    </row>
    <row r="1302" spans="11:11">
      <c r="K1302"/>
    </row>
    <row r="1303" spans="11:11">
      <c r="K1303"/>
    </row>
    <row r="1304" spans="11:11">
      <c r="K1304"/>
    </row>
    <row r="1305" spans="11:11">
      <c r="K1305"/>
    </row>
    <row r="1306" spans="11:11">
      <c r="K1306"/>
    </row>
    <row r="1307" spans="11:11">
      <c r="K1307"/>
    </row>
    <row r="1308" spans="11:11">
      <c r="K1308"/>
    </row>
    <row r="1309" spans="11:11">
      <c r="K1309"/>
    </row>
    <row r="1310" spans="11:11">
      <c r="K1310"/>
    </row>
    <row r="1311" spans="11:11">
      <c r="K1311"/>
    </row>
    <row r="1312" spans="11:11">
      <c r="K1312"/>
    </row>
    <row r="1313" spans="11:11">
      <c r="K1313"/>
    </row>
    <row r="1314" spans="11:11">
      <c r="K1314"/>
    </row>
    <row r="1315" spans="11:11">
      <c r="K1315"/>
    </row>
    <row r="1316" spans="11:11">
      <c r="K1316"/>
    </row>
    <row r="1317" spans="11:11">
      <c r="K1317"/>
    </row>
    <row r="1318" spans="11:11">
      <c r="K1318"/>
    </row>
    <row r="1319" spans="11:11">
      <c r="K1319"/>
    </row>
    <row r="1320" spans="11:11">
      <c r="K1320"/>
    </row>
    <row r="1321" spans="11:11">
      <c r="K1321"/>
    </row>
    <row r="1322" spans="11:11">
      <c r="K1322"/>
    </row>
    <row r="1323" spans="11:11">
      <c r="K1323"/>
    </row>
    <row r="1324" spans="11:11">
      <c r="K1324"/>
    </row>
    <row r="1325" spans="11:11">
      <c r="K1325"/>
    </row>
    <row r="1326" spans="11:11">
      <c r="K1326"/>
    </row>
    <row r="1327" spans="11:11">
      <c r="K1327"/>
    </row>
    <row r="1328" spans="11:11">
      <c r="K1328"/>
    </row>
    <row r="1329" spans="11:11">
      <c r="K1329"/>
    </row>
    <row r="1330" spans="11:11">
      <c r="K1330"/>
    </row>
    <row r="1331" spans="11:11">
      <c r="K1331"/>
    </row>
    <row r="1332" spans="11:11">
      <c r="K1332"/>
    </row>
    <row r="1333" spans="11:11">
      <c r="K1333"/>
    </row>
    <row r="1334" spans="11:11">
      <c r="K1334"/>
    </row>
    <row r="1335" spans="11:11">
      <c r="K1335"/>
    </row>
    <row r="1336" spans="11:11">
      <c r="K1336"/>
    </row>
    <row r="1337" spans="11:11">
      <c r="K1337"/>
    </row>
    <row r="1338" spans="11:11">
      <c r="K1338"/>
    </row>
    <row r="1339" spans="11:11">
      <c r="K1339"/>
    </row>
    <row r="1340" spans="11:11">
      <c r="K1340"/>
    </row>
    <row r="1341" spans="11:11">
      <c r="K1341"/>
    </row>
    <row r="1342" spans="11:11">
      <c r="K1342"/>
    </row>
    <row r="1343" spans="11:11">
      <c r="K1343"/>
    </row>
    <row r="1344" spans="11:11">
      <c r="K1344"/>
    </row>
    <row r="1345" spans="11:11">
      <c r="K1345"/>
    </row>
    <row r="1346" spans="11:11">
      <c r="K1346"/>
    </row>
    <row r="1347" spans="11:11">
      <c r="K1347"/>
    </row>
    <row r="1348" spans="11:11">
      <c r="K1348"/>
    </row>
    <row r="1349" spans="11:11">
      <c r="K1349"/>
    </row>
    <row r="1350" spans="11:11">
      <c r="K1350"/>
    </row>
    <row r="1351" spans="11:11">
      <c r="K1351"/>
    </row>
    <row r="1352" spans="11:11">
      <c r="K1352"/>
    </row>
    <row r="1353" spans="11:11">
      <c r="K1353"/>
    </row>
    <row r="1354" spans="11:11">
      <c r="K1354"/>
    </row>
    <row r="1355" spans="11:11">
      <c r="K1355"/>
    </row>
    <row r="1356" spans="11:11">
      <c r="K1356"/>
    </row>
    <row r="1357" spans="11:11">
      <c r="K1357"/>
    </row>
    <row r="1358" spans="11:11">
      <c r="K1358"/>
    </row>
    <row r="1359" spans="11:11">
      <c r="K1359"/>
    </row>
    <row r="1360" spans="11:11">
      <c r="K1360"/>
    </row>
    <row r="1361" spans="11:11">
      <c r="K1361"/>
    </row>
    <row r="1362" spans="11:11">
      <c r="K1362"/>
    </row>
    <row r="1363" spans="11:11">
      <c r="K1363"/>
    </row>
    <row r="1364" spans="11:11">
      <c r="K1364"/>
    </row>
    <row r="1365" spans="11:11">
      <c r="K1365"/>
    </row>
    <row r="1366" spans="11:11">
      <c r="K1366"/>
    </row>
    <row r="1367" spans="11:11">
      <c r="K1367"/>
    </row>
    <row r="1368" spans="11:11">
      <c r="K1368"/>
    </row>
    <row r="1369" spans="11:11">
      <c r="K1369"/>
    </row>
    <row r="1370" spans="11:11">
      <c r="K1370"/>
    </row>
    <row r="1371" spans="11:11">
      <c r="K1371"/>
    </row>
    <row r="1372" spans="11:11">
      <c r="K1372"/>
    </row>
    <row r="1373" spans="11:11">
      <c r="K1373"/>
    </row>
    <row r="1374" spans="11:11">
      <c r="K1374"/>
    </row>
    <row r="1375" spans="11:11">
      <c r="K1375"/>
    </row>
    <row r="1376" spans="11:11">
      <c r="K1376"/>
    </row>
    <row r="1377" spans="11:11">
      <c r="K1377"/>
    </row>
    <row r="1378" spans="11:11">
      <c r="K1378"/>
    </row>
    <row r="1379" spans="11:11">
      <c r="K1379"/>
    </row>
    <row r="1380" spans="11:11">
      <c r="K1380"/>
    </row>
    <row r="1381" spans="11:11">
      <c r="K1381"/>
    </row>
    <row r="1382" spans="11:11">
      <c r="K1382"/>
    </row>
    <row r="1383" spans="11:11">
      <c r="K1383"/>
    </row>
    <row r="1384" spans="11:11">
      <c r="K1384"/>
    </row>
    <row r="1385" spans="11:11">
      <c r="K1385"/>
    </row>
    <row r="1386" spans="11:11">
      <c r="K1386"/>
    </row>
    <row r="1387" spans="11:11">
      <c r="K1387"/>
    </row>
    <row r="1388" spans="11:11">
      <c r="K1388"/>
    </row>
    <row r="1389" spans="11:11">
      <c r="K1389"/>
    </row>
    <row r="1390" spans="11:11">
      <c r="K1390"/>
    </row>
    <row r="1391" spans="11:11">
      <c r="K1391"/>
    </row>
    <row r="1392" spans="11:11">
      <c r="K1392"/>
    </row>
    <row r="1393" spans="11:11">
      <c r="K1393"/>
    </row>
    <row r="1394" spans="11:11">
      <c r="K1394"/>
    </row>
    <row r="1395" spans="11:11">
      <c r="K1395"/>
    </row>
    <row r="1396" spans="11:11">
      <c r="K1396"/>
    </row>
    <row r="1397" spans="11:11">
      <c r="K1397"/>
    </row>
    <row r="1398" spans="11:11">
      <c r="K1398"/>
    </row>
    <row r="1399" spans="11:11">
      <c r="K1399"/>
    </row>
    <row r="1400" spans="11:11">
      <c r="K1400"/>
    </row>
    <row r="1401" spans="11:11">
      <c r="K1401"/>
    </row>
    <row r="1402" spans="11:11">
      <c r="K1402"/>
    </row>
    <row r="1403" spans="11:11">
      <c r="K1403"/>
    </row>
    <row r="1404" spans="11:11">
      <c r="K1404"/>
    </row>
    <row r="1405" spans="11:11">
      <c r="K1405"/>
    </row>
    <row r="1406" spans="11:11">
      <c r="K1406"/>
    </row>
    <row r="1407" spans="11:11">
      <c r="K1407"/>
    </row>
    <row r="1408" spans="11:11">
      <c r="K1408"/>
    </row>
    <row r="1409" spans="11:11">
      <c r="K1409"/>
    </row>
    <row r="1410" spans="11:11">
      <c r="K1410"/>
    </row>
    <row r="1411" spans="11:11">
      <c r="K1411"/>
    </row>
    <row r="1412" spans="11:11">
      <c r="K1412"/>
    </row>
    <row r="1413" spans="11:11">
      <c r="K1413"/>
    </row>
    <row r="1414" spans="11:11">
      <c r="K1414"/>
    </row>
    <row r="1415" spans="11:11">
      <c r="K1415"/>
    </row>
    <row r="1416" spans="11:11">
      <c r="K1416"/>
    </row>
    <row r="1417" spans="11:11">
      <c r="K1417"/>
    </row>
    <row r="1418" spans="11:11">
      <c r="K1418"/>
    </row>
    <row r="1419" spans="11:11">
      <c r="K1419"/>
    </row>
    <row r="1420" spans="11:11">
      <c r="K1420"/>
    </row>
    <row r="1421" spans="11:11">
      <c r="K1421"/>
    </row>
    <row r="1422" spans="11:11">
      <c r="K1422"/>
    </row>
    <row r="1423" spans="11:11">
      <c r="K1423"/>
    </row>
    <row r="1424" spans="11:11">
      <c r="K1424"/>
    </row>
    <row r="1425" spans="11:11">
      <c r="K1425"/>
    </row>
    <row r="1426" spans="11:11">
      <c r="K1426"/>
    </row>
    <row r="1427" spans="11:11">
      <c r="K1427"/>
    </row>
    <row r="1428" spans="11:11">
      <c r="K1428"/>
    </row>
    <row r="1429" spans="11:11">
      <c r="K1429"/>
    </row>
    <row r="1430" spans="11:11">
      <c r="K1430"/>
    </row>
    <row r="1431" spans="11:11">
      <c r="K1431"/>
    </row>
    <row r="1432" spans="11:11">
      <c r="K1432"/>
    </row>
    <row r="1433" spans="11:11">
      <c r="K1433"/>
    </row>
    <row r="1434" spans="11:11">
      <c r="K1434"/>
    </row>
    <row r="1435" spans="11:11">
      <c r="K1435"/>
    </row>
    <row r="1436" spans="11:11">
      <c r="K1436"/>
    </row>
    <row r="1437" spans="11:11">
      <c r="K1437"/>
    </row>
    <row r="1438" spans="11:11">
      <c r="K1438"/>
    </row>
    <row r="1439" spans="11:11">
      <c r="K1439"/>
    </row>
    <row r="1440" spans="11:11">
      <c r="K1440"/>
    </row>
    <row r="1441" spans="11:11">
      <c r="K1441"/>
    </row>
    <row r="1442" spans="11:11">
      <c r="K1442"/>
    </row>
    <row r="1443" spans="11:11">
      <c r="K1443"/>
    </row>
    <row r="1444" spans="11:11">
      <c r="K1444"/>
    </row>
    <row r="1445" spans="11:11">
      <c r="K1445"/>
    </row>
    <row r="1446" spans="11:11">
      <c r="K1446"/>
    </row>
    <row r="1447" spans="11:11">
      <c r="K1447"/>
    </row>
    <row r="1448" spans="11:11">
      <c r="K1448"/>
    </row>
    <row r="1449" spans="11:11">
      <c r="K1449"/>
    </row>
    <row r="1450" spans="11:11">
      <c r="K1450"/>
    </row>
    <row r="1451" spans="11:11">
      <c r="K1451"/>
    </row>
    <row r="1452" spans="11:11">
      <c r="K1452"/>
    </row>
    <row r="1453" spans="11:11">
      <c r="K1453"/>
    </row>
    <row r="1454" spans="11:11">
      <c r="K1454"/>
    </row>
    <row r="1455" spans="11:11">
      <c r="K1455"/>
    </row>
    <row r="1456" spans="11:11">
      <c r="K1456"/>
    </row>
    <row r="1457" spans="11:11">
      <c r="K1457"/>
    </row>
    <row r="1458" spans="11:11">
      <c r="K1458"/>
    </row>
    <row r="1459" spans="11:11">
      <c r="K1459"/>
    </row>
    <row r="1460" spans="11:11">
      <c r="K1460"/>
    </row>
    <row r="1461" spans="11:11">
      <c r="K1461"/>
    </row>
    <row r="1462" spans="11:11">
      <c r="K1462"/>
    </row>
    <row r="1463" spans="11:11">
      <c r="K1463"/>
    </row>
    <row r="1464" spans="11:11">
      <c r="K1464"/>
    </row>
    <row r="1465" spans="11:11">
      <c r="K1465"/>
    </row>
    <row r="1466" spans="11:11">
      <c r="K1466"/>
    </row>
    <row r="1467" spans="11:11">
      <c r="K1467"/>
    </row>
    <row r="1468" spans="11:11">
      <c r="K1468"/>
    </row>
    <row r="1469" spans="11:11">
      <c r="K1469"/>
    </row>
    <row r="1470" spans="11:11">
      <c r="K1470"/>
    </row>
    <row r="1471" spans="11:11">
      <c r="K1471"/>
    </row>
    <row r="1472" spans="11:11">
      <c r="K1472"/>
    </row>
    <row r="1473" spans="11:11">
      <c r="K1473"/>
    </row>
    <row r="1474" spans="11:11">
      <c r="K1474"/>
    </row>
    <row r="1475" spans="11:11">
      <c r="K1475"/>
    </row>
    <row r="1476" spans="11:11">
      <c r="K1476"/>
    </row>
    <row r="1477" spans="11:11">
      <c r="K1477"/>
    </row>
    <row r="1478" spans="11:11">
      <c r="K1478"/>
    </row>
    <row r="1479" spans="11:11">
      <c r="K1479"/>
    </row>
    <row r="1480" spans="11:11">
      <c r="K1480"/>
    </row>
    <row r="1481" spans="11:11">
      <c r="K1481"/>
    </row>
    <row r="1482" spans="11:11">
      <c r="K1482"/>
    </row>
    <row r="1483" spans="11:11">
      <c r="K1483"/>
    </row>
    <row r="1484" spans="11:11">
      <c r="K1484"/>
    </row>
    <row r="1485" spans="11:11">
      <c r="K1485"/>
    </row>
    <row r="1486" spans="11:11">
      <c r="K1486"/>
    </row>
    <row r="1487" spans="11:11">
      <c r="K1487"/>
    </row>
    <row r="1488" spans="11:11">
      <c r="K1488"/>
    </row>
    <row r="1489" spans="11:11">
      <c r="K1489"/>
    </row>
    <row r="1490" spans="11:11">
      <c r="K1490"/>
    </row>
    <row r="1491" spans="11:11">
      <c r="K1491"/>
    </row>
    <row r="1492" spans="11:11">
      <c r="K1492"/>
    </row>
    <row r="1493" spans="11:11">
      <c r="K1493"/>
    </row>
    <row r="1494" spans="11:11">
      <c r="K1494"/>
    </row>
    <row r="1495" spans="11:11">
      <c r="K1495"/>
    </row>
    <row r="1496" spans="11:11">
      <c r="K1496"/>
    </row>
    <row r="1497" spans="11:11">
      <c r="K1497"/>
    </row>
    <row r="1498" spans="11:11">
      <c r="K1498"/>
    </row>
    <row r="1499" spans="11:11">
      <c r="K1499"/>
    </row>
    <row r="1500" spans="11:11">
      <c r="K1500"/>
    </row>
    <row r="1501" spans="11:11">
      <c r="K1501"/>
    </row>
    <row r="1502" spans="11:11">
      <c r="K1502"/>
    </row>
    <row r="1503" spans="11:11">
      <c r="K1503"/>
    </row>
    <row r="1504" spans="11:11">
      <c r="K1504"/>
    </row>
    <row r="1505" spans="11:11">
      <c r="K1505"/>
    </row>
    <row r="1506" spans="11:11">
      <c r="K1506"/>
    </row>
    <row r="1507" spans="11:11">
      <c r="K1507"/>
    </row>
    <row r="1508" spans="11:11">
      <c r="K1508"/>
    </row>
    <row r="1509" spans="11:11">
      <c r="K1509"/>
    </row>
    <row r="1510" spans="11:11">
      <c r="K1510"/>
    </row>
    <row r="1511" spans="11:11">
      <c r="K1511"/>
    </row>
    <row r="1512" spans="11:11">
      <c r="K1512"/>
    </row>
    <row r="1513" spans="11:11">
      <c r="K1513"/>
    </row>
    <row r="1514" spans="11:11">
      <c r="K1514"/>
    </row>
    <row r="1515" spans="11:11">
      <c r="K1515"/>
    </row>
    <row r="1516" spans="11:11">
      <c r="K1516"/>
    </row>
    <row r="1517" spans="11:11">
      <c r="K1517"/>
    </row>
    <row r="1518" spans="11:11">
      <c r="K1518"/>
    </row>
    <row r="1519" spans="11:11">
      <c r="K1519"/>
    </row>
    <row r="1520" spans="11:11">
      <c r="K1520"/>
    </row>
    <row r="1521" spans="11:11">
      <c r="K1521"/>
    </row>
    <row r="1522" spans="11:11">
      <c r="K1522"/>
    </row>
    <row r="1523" spans="11:11">
      <c r="K1523"/>
    </row>
    <row r="1524" spans="11:11">
      <c r="K1524"/>
    </row>
    <row r="1525" spans="11:11">
      <c r="K1525"/>
    </row>
    <row r="1526" spans="11:11">
      <c r="K1526"/>
    </row>
    <row r="1527" spans="11:11">
      <c r="K1527"/>
    </row>
    <row r="1528" spans="11:11">
      <c r="K1528"/>
    </row>
    <row r="1529" spans="11:11">
      <c r="K1529"/>
    </row>
    <row r="1530" spans="11:11">
      <c r="K1530"/>
    </row>
    <row r="1531" spans="11:11">
      <c r="K1531"/>
    </row>
    <row r="1532" spans="11:11">
      <c r="K1532"/>
    </row>
    <row r="1533" spans="11:11">
      <c r="K1533"/>
    </row>
    <row r="1534" spans="11:11">
      <c r="K1534"/>
    </row>
    <row r="1535" spans="11:11">
      <c r="K1535"/>
    </row>
    <row r="1536" spans="11:11">
      <c r="K1536"/>
    </row>
    <row r="1537" spans="11:11">
      <c r="K1537"/>
    </row>
    <row r="1538" spans="11:11">
      <c r="K1538"/>
    </row>
    <row r="1539" spans="11:11">
      <c r="K1539"/>
    </row>
    <row r="1540" spans="11:11">
      <c r="K1540"/>
    </row>
    <row r="1541" spans="11:11">
      <c r="K1541"/>
    </row>
    <row r="1542" spans="11:11">
      <c r="K1542"/>
    </row>
    <row r="1543" spans="11:11">
      <c r="K1543"/>
    </row>
    <row r="1544" spans="11:11">
      <c r="K1544"/>
    </row>
    <row r="1545" spans="11:11">
      <c r="K1545"/>
    </row>
    <row r="1546" spans="11:11">
      <c r="K1546"/>
    </row>
    <row r="1547" spans="11:11">
      <c r="K1547"/>
    </row>
    <row r="1548" spans="11:11">
      <c r="K1548"/>
    </row>
    <row r="1549" spans="11:11">
      <c r="K1549"/>
    </row>
    <row r="1550" spans="11:11">
      <c r="K1550"/>
    </row>
    <row r="1551" spans="11:11">
      <c r="K1551"/>
    </row>
    <row r="1552" spans="11:11">
      <c r="K1552"/>
    </row>
    <row r="1553" spans="11:11">
      <c r="K1553"/>
    </row>
    <row r="1554" spans="11:11">
      <c r="K1554"/>
    </row>
    <row r="1555" spans="11:11">
      <c r="K1555"/>
    </row>
    <row r="1556" spans="11:11">
      <c r="K1556"/>
    </row>
    <row r="1557" spans="11:11">
      <c r="K1557"/>
    </row>
    <row r="1558" spans="11:11">
      <c r="K1558"/>
    </row>
    <row r="1559" spans="11:11">
      <c r="K1559"/>
    </row>
    <row r="1560" spans="11:11">
      <c r="K1560"/>
    </row>
    <row r="1561" spans="11:11">
      <c r="K1561"/>
    </row>
    <row r="1562" spans="11:11">
      <c r="K1562"/>
    </row>
    <row r="1563" spans="11:11">
      <c r="K1563"/>
    </row>
    <row r="1564" spans="11:11">
      <c r="K1564"/>
    </row>
    <row r="1565" spans="11:11">
      <c r="K1565"/>
    </row>
    <row r="1566" spans="11:11">
      <c r="K1566"/>
    </row>
    <row r="1567" spans="11:11">
      <c r="K1567"/>
    </row>
    <row r="1568" spans="11:11">
      <c r="K1568"/>
    </row>
    <row r="1569" spans="11:11">
      <c r="K1569"/>
    </row>
    <row r="1570" spans="11:11">
      <c r="K1570"/>
    </row>
    <row r="1571" spans="11:11">
      <c r="K1571"/>
    </row>
    <row r="1572" spans="11:11">
      <c r="K1572"/>
    </row>
    <row r="1573" spans="11:11">
      <c r="K1573"/>
    </row>
    <row r="1574" spans="11:11">
      <c r="K1574"/>
    </row>
    <row r="1575" spans="11:11">
      <c r="K1575"/>
    </row>
    <row r="1576" spans="11:11">
      <c r="K1576"/>
    </row>
    <row r="1577" spans="11:11">
      <c r="K1577"/>
    </row>
    <row r="1578" spans="11:11">
      <c r="K1578"/>
    </row>
    <row r="1579" spans="11:11">
      <c r="K1579"/>
    </row>
    <row r="1580" spans="11:11">
      <c r="K1580"/>
    </row>
    <row r="1581" spans="11:11">
      <c r="K1581"/>
    </row>
    <row r="1582" spans="11:11">
      <c r="K1582"/>
    </row>
    <row r="1583" spans="11:11">
      <c r="K1583"/>
    </row>
    <row r="1584" spans="11:11">
      <c r="K1584"/>
    </row>
    <row r="1585" spans="11:11">
      <c r="K1585"/>
    </row>
    <row r="1586" spans="11:11">
      <c r="K1586"/>
    </row>
    <row r="1587" spans="11:11">
      <c r="K1587"/>
    </row>
    <row r="1588" spans="11:11">
      <c r="K1588"/>
    </row>
    <row r="1589" spans="11:11">
      <c r="K1589"/>
    </row>
    <row r="1590" spans="11:11">
      <c r="K1590"/>
    </row>
    <row r="1591" spans="11:11">
      <c r="K1591"/>
    </row>
    <row r="1592" spans="11:11">
      <c r="K1592"/>
    </row>
    <row r="1593" spans="11:11">
      <c r="K1593"/>
    </row>
    <row r="1594" spans="11:11">
      <c r="K1594"/>
    </row>
    <row r="1595" spans="11:11">
      <c r="K1595"/>
    </row>
    <row r="1596" spans="11:11">
      <c r="K1596"/>
    </row>
    <row r="1597" spans="11:11">
      <c r="K1597"/>
    </row>
    <row r="1598" spans="11:11">
      <c r="K1598"/>
    </row>
    <row r="1599" spans="11:11">
      <c r="K1599"/>
    </row>
    <row r="1600" spans="11:11">
      <c r="K1600"/>
    </row>
    <row r="1601" spans="11:11">
      <c r="K1601"/>
    </row>
    <row r="1602" spans="11:11">
      <c r="K1602"/>
    </row>
    <row r="1603" spans="11:11">
      <c r="K1603"/>
    </row>
    <row r="1604" spans="11:11">
      <c r="K1604"/>
    </row>
    <row r="1605" spans="11:11">
      <c r="K1605"/>
    </row>
    <row r="1606" spans="11:11">
      <c r="K1606"/>
    </row>
    <row r="1607" spans="11:11">
      <c r="K1607"/>
    </row>
    <row r="1608" spans="11:11">
      <c r="K1608"/>
    </row>
    <row r="1609" spans="11:11">
      <c r="K1609"/>
    </row>
    <row r="1610" spans="11:11">
      <c r="K1610"/>
    </row>
    <row r="1611" spans="11:11">
      <c r="K1611"/>
    </row>
    <row r="1612" spans="11:11">
      <c r="K1612"/>
    </row>
    <row r="1613" spans="11:11">
      <c r="K1613"/>
    </row>
    <row r="1614" spans="11:11">
      <c r="K1614"/>
    </row>
    <row r="1615" spans="11:11">
      <c r="K1615"/>
    </row>
    <row r="1616" spans="11:11">
      <c r="K1616"/>
    </row>
    <row r="1617" spans="11:11">
      <c r="K1617"/>
    </row>
    <row r="1618" spans="11:11">
      <c r="K1618"/>
    </row>
    <row r="1619" spans="11:11">
      <c r="K1619"/>
    </row>
    <row r="1620" spans="11:11">
      <c r="K1620"/>
    </row>
    <row r="1621" spans="11:11">
      <c r="K1621"/>
    </row>
    <row r="1622" spans="11:11">
      <c r="K1622"/>
    </row>
    <row r="1623" spans="11:11">
      <c r="K1623"/>
    </row>
    <row r="1624" spans="11:11">
      <c r="K1624"/>
    </row>
    <row r="1625" spans="11:11">
      <c r="K1625"/>
    </row>
    <row r="1626" spans="11:11">
      <c r="K1626"/>
    </row>
    <row r="1627" spans="11:11">
      <c r="K1627"/>
    </row>
    <row r="1628" spans="11:11">
      <c r="K1628"/>
    </row>
    <row r="1629" spans="11:11">
      <c r="K1629"/>
    </row>
    <row r="1630" spans="11:11">
      <c r="K1630"/>
    </row>
    <row r="1631" spans="11:11">
      <c r="K1631"/>
    </row>
    <row r="1632" spans="11:11">
      <c r="K1632"/>
    </row>
    <row r="1633" spans="11:11">
      <c r="K1633"/>
    </row>
    <row r="1634" spans="11:11">
      <c r="K1634"/>
    </row>
    <row r="1635" spans="11:11">
      <c r="K1635"/>
    </row>
    <row r="1636" spans="11:11">
      <c r="K1636"/>
    </row>
    <row r="1637" spans="11:11">
      <c r="K1637"/>
    </row>
    <row r="1638" spans="11:11">
      <c r="K1638"/>
    </row>
    <row r="1639" spans="11:11">
      <c r="K1639"/>
    </row>
    <row r="1640" spans="11:11">
      <c r="K1640"/>
    </row>
    <row r="1641" spans="11:11">
      <c r="K1641"/>
    </row>
    <row r="1642" spans="11:11">
      <c r="K1642"/>
    </row>
    <row r="1643" spans="11:11">
      <c r="K1643"/>
    </row>
    <row r="1644" spans="11:11">
      <c r="K1644"/>
    </row>
    <row r="1645" spans="11:11">
      <c r="K1645"/>
    </row>
    <row r="1646" spans="11:11">
      <c r="K1646"/>
    </row>
    <row r="1647" spans="11:11">
      <c r="K1647"/>
    </row>
    <row r="1648" spans="11:11">
      <c r="K1648"/>
    </row>
    <row r="1649" spans="11:11">
      <c r="K1649"/>
    </row>
    <row r="1650" spans="11:11">
      <c r="K1650"/>
    </row>
    <row r="1651" spans="11:11">
      <c r="K1651"/>
    </row>
    <row r="1652" spans="11:11">
      <c r="K1652"/>
    </row>
    <row r="1653" spans="11:11">
      <c r="K1653"/>
    </row>
    <row r="1654" spans="11:11">
      <c r="K1654"/>
    </row>
    <row r="1655" spans="11:11">
      <c r="K1655"/>
    </row>
    <row r="1656" spans="11:11">
      <c r="K1656"/>
    </row>
    <row r="1657" spans="11:11">
      <c r="K1657"/>
    </row>
    <row r="1658" spans="11:11">
      <c r="K1658"/>
    </row>
    <row r="1659" spans="11:11">
      <c r="K1659"/>
    </row>
    <row r="1660" spans="11:11">
      <c r="K1660"/>
    </row>
    <row r="1661" spans="11:11">
      <c r="K1661"/>
    </row>
    <row r="1662" spans="11:11">
      <c r="K1662"/>
    </row>
    <row r="1663" spans="11:11">
      <c r="K1663"/>
    </row>
    <row r="1664" spans="11:11">
      <c r="K1664"/>
    </row>
    <row r="1665" spans="11:11">
      <c r="K1665"/>
    </row>
    <row r="1666" spans="11:11">
      <c r="K1666"/>
    </row>
    <row r="1667" spans="11:11">
      <c r="K1667"/>
    </row>
    <row r="1668" spans="11:11">
      <c r="K1668"/>
    </row>
    <row r="1669" spans="11:11">
      <c r="K1669"/>
    </row>
    <row r="1670" spans="11:11">
      <c r="K1670"/>
    </row>
    <row r="1671" spans="11:11">
      <c r="K1671"/>
    </row>
    <row r="1672" spans="11:11">
      <c r="K1672"/>
    </row>
    <row r="1673" spans="11:11">
      <c r="K1673"/>
    </row>
    <row r="1674" spans="11:11">
      <c r="K1674"/>
    </row>
    <row r="1675" spans="11:11">
      <c r="K1675"/>
    </row>
    <row r="1676" spans="11:11">
      <c r="K1676"/>
    </row>
    <row r="1677" spans="11:11">
      <c r="K1677"/>
    </row>
    <row r="1678" spans="11:11">
      <c r="K1678"/>
    </row>
    <row r="1679" spans="11:11">
      <c r="K1679"/>
    </row>
    <row r="1680" spans="11:11">
      <c r="K1680"/>
    </row>
    <row r="1681" spans="11:11">
      <c r="K1681"/>
    </row>
    <row r="1682" spans="11:11">
      <c r="K1682"/>
    </row>
    <row r="1683" spans="11:11">
      <c r="K1683"/>
    </row>
    <row r="1684" spans="11:11">
      <c r="K1684"/>
    </row>
    <row r="1685" spans="11:11">
      <c r="K1685"/>
    </row>
    <row r="1686" spans="11:11">
      <c r="K1686"/>
    </row>
    <row r="1687" spans="11:11">
      <c r="K1687"/>
    </row>
    <row r="1688" spans="11:11">
      <c r="K1688"/>
    </row>
    <row r="1689" spans="11:11">
      <c r="K1689"/>
    </row>
    <row r="1690" spans="11:11">
      <c r="K1690"/>
    </row>
    <row r="1691" spans="11:11">
      <c r="K1691"/>
    </row>
    <row r="1692" spans="11:11">
      <c r="K1692"/>
    </row>
    <row r="1693" spans="11:11">
      <c r="K1693"/>
    </row>
    <row r="1694" spans="11:11">
      <c r="K1694"/>
    </row>
    <row r="1695" spans="11:11">
      <c r="K1695"/>
    </row>
    <row r="1696" spans="11:11">
      <c r="K1696"/>
    </row>
    <row r="1697" spans="11:11">
      <c r="K1697"/>
    </row>
    <row r="1698" spans="11:11">
      <c r="K1698"/>
    </row>
    <row r="1699" spans="11:11">
      <c r="K1699"/>
    </row>
    <row r="1700" spans="11:11">
      <c r="K1700"/>
    </row>
    <row r="1701" spans="11:11">
      <c r="K1701"/>
    </row>
    <row r="1702" spans="11:11">
      <c r="K1702"/>
    </row>
    <row r="1703" spans="11:11">
      <c r="K1703"/>
    </row>
    <row r="1704" spans="11:11">
      <c r="K1704"/>
    </row>
    <row r="1705" spans="11:11">
      <c r="K1705"/>
    </row>
    <row r="1706" spans="11:11">
      <c r="K1706"/>
    </row>
    <row r="1707" spans="11:11">
      <c r="K1707"/>
    </row>
    <row r="1708" spans="11:11">
      <c r="K1708"/>
    </row>
    <row r="1709" spans="11:11">
      <c r="K1709"/>
    </row>
    <row r="1710" spans="11:11">
      <c r="K1710"/>
    </row>
    <row r="1711" spans="11:11">
      <c r="K1711"/>
    </row>
    <row r="1712" spans="11:11">
      <c r="K1712"/>
    </row>
    <row r="1713" spans="11:11">
      <c r="K1713"/>
    </row>
    <row r="1714" spans="11:11">
      <c r="K1714"/>
    </row>
    <row r="1715" spans="11:11">
      <c r="K1715"/>
    </row>
    <row r="1716" spans="11:11">
      <c r="K1716"/>
    </row>
    <row r="1717" spans="11:11">
      <c r="K1717"/>
    </row>
    <row r="1718" spans="11:11">
      <c r="K1718"/>
    </row>
    <row r="1719" spans="11:11">
      <c r="K1719"/>
    </row>
    <row r="1720" spans="11:11">
      <c r="K1720"/>
    </row>
    <row r="1721" spans="11:11">
      <c r="K1721"/>
    </row>
    <row r="1722" spans="11:11">
      <c r="K1722"/>
    </row>
    <row r="1723" spans="11:11">
      <c r="K1723"/>
    </row>
    <row r="1724" spans="11:11">
      <c r="K1724"/>
    </row>
    <row r="1725" spans="11:11">
      <c r="K1725"/>
    </row>
    <row r="1726" spans="11:11">
      <c r="K1726"/>
    </row>
    <row r="1727" spans="11:11">
      <c r="K1727"/>
    </row>
    <row r="1728" spans="11:11">
      <c r="K1728"/>
    </row>
    <row r="1729" spans="11:11">
      <c r="K1729"/>
    </row>
    <row r="1730" spans="11:11">
      <c r="K1730"/>
    </row>
    <row r="1731" spans="11:11">
      <c r="K1731"/>
    </row>
    <row r="1732" spans="11:11">
      <c r="K1732"/>
    </row>
    <row r="1733" spans="11:11">
      <c r="K1733"/>
    </row>
    <row r="1734" spans="11:11">
      <c r="K1734"/>
    </row>
    <row r="1735" spans="11:11">
      <c r="K1735"/>
    </row>
    <row r="1736" spans="11:11">
      <c r="K1736"/>
    </row>
    <row r="1737" spans="11:11">
      <c r="K1737"/>
    </row>
    <row r="1738" spans="11:11">
      <c r="K1738"/>
    </row>
    <row r="1739" spans="11:11">
      <c r="K1739"/>
    </row>
    <row r="1740" spans="11:11">
      <c r="K1740"/>
    </row>
    <row r="1741" spans="11:11">
      <c r="K1741"/>
    </row>
    <row r="1742" spans="11:11">
      <c r="K1742"/>
    </row>
    <row r="1743" spans="11:11">
      <c r="K1743"/>
    </row>
    <row r="1744" spans="11:11">
      <c r="K1744"/>
    </row>
    <row r="1745" spans="11:11">
      <c r="K1745"/>
    </row>
    <row r="1746" spans="11:11">
      <c r="K1746"/>
    </row>
    <row r="1747" spans="11:11">
      <c r="K1747"/>
    </row>
    <row r="1748" spans="11:11">
      <c r="K1748"/>
    </row>
  </sheetData>
  <mergeCells count="100">
    <mergeCell ref="A37:A40"/>
    <mergeCell ref="L4:L12"/>
    <mergeCell ref="J8:K10"/>
    <mergeCell ref="J3:K5"/>
    <mergeCell ref="C24:K24"/>
    <mergeCell ref="C35:K35"/>
    <mergeCell ref="C40:K40"/>
    <mergeCell ref="A25:A26"/>
    <mergeCell ref="J25:L25"/>
    <mergeCell ref="J26:L26"/>
    <mergeCell ref="A27:A28"/>
    <mergeCell ref="D27:L28"/>
    <mergeCell ref="C23:K23"/>
    <mergeCell ref="D31:E31"/>
    <mergeCell ref="H31:J31"/>
    <mergeCell ref="A16:A24"/>
    <mergeCell ref="B16:B19"/>
    <mergeCell ref="L16:L24"/>
    <mergeCell ref="C18:J18"/>
    <mergeCell ref="B21:B24"/>
    <mergeCell ref="C19:K19"/>
    <mergeCell ref="B2:L2"/>
    <mergeCell ref="A4:A12"/>
    <mergeCell ref="B4:B7"/>
    <mergeCell ref="B9:B12"/>
    <mergeCell ref="C11:K11"/>
    <mergeCell ref="C6:K6"/>
    <mergeCell ref="C7:K7"/>
    <mergeCell ref="C12:K12"/>
    <mergeCell ref="B32:B35"/>
    <mergeCell ref="D32:E32"/>
    <mergeCell ref="H32:J32"/>
    <mergeCell ref="L32:L40"/>
    <mergeCell ref="D33:E33"/>
    <mergeCell ref="H33:J33"/>
    <mergeCell ref="D36:E36"/>
    <mergeCell ref="C34:K34"/>
    <mergeCell ref="C39:K39"/>
    <mergeCell ref="L48:L61"/>
    <mergeCell ref="H36:J36"/>
    <mergeCell ref="B37:B40"/>
    <mergeCell ref="D37:E37"/>
    <mergeCell ref="H37:J37"/>
    <mergeCell ref="D38:E38"/>
    <mergeCell ref="H38:J38"/>
    <mergeCell ref="B53:B56"/>
    <mergeCell ref="C50:K50"/>
    <mergeCell ref="C55:K55"/>
    <mergeCell ref="C61:K61"/>
    <mergeCell ref="C56:K56"/>
    <mergeCell ref="C51:K51"/>
    <mergeCell ref="A41:A42"/>
    <mergeCell ref="J41:L41"/>
    <mergeCell ref="J42:L42"/>
    <mergeCell ref="A43:A44"/>
    <mergeCell ref="D43:L44"/>
    <mergeCell ref="A58:A61"/>
    <mergeCell ref="B58:B61"/>
    <mergeCell ref="A48:A56"/>
    <mergeCell ref="B48:B51"/>
    <mergeCell ref="C60:K60"/>
    <mergeCell ref="A79:A82"/>
    <mergeCell ref="B79:B82"/>
    <mergeCell ref="A62:A63"/>
    <mergeCell ref="J62:L62"/>
    <mergeCell ref="J63:L63"/>
    <mergeCell ref="A64:A65"/>
    <mergeCell ref="D64:L65"/>
    <mergeCell ref="A69:A77"/>
    <mergeCell ref="B69:B72"/>
    <mergeCell ref="L69:L82"/>
    <mergeCell ref="C71:K71"/>
    <mergeCell ref="C76:K76"/>
    <mergeCell ref="C72:K72"/>
    <mergeCell ref="C77:K77"/>
    <mergeCell ref="C82:K82"/>
    <mergeCell ref="B74:B77"/>
    <mergeCell ref="B95:B98"/>
    <mergeCell ref="C81:K81"/>
    <mergeCell ref="C92:K92"/>
    <mergeCell ref="C97:K97"/>
    <mergeCell ref="C93:K93"/>
    <mergeCell ref="C98:K98"/>
    <mergeCell ref="A90:A98"/>
    <mergeCell ref="B90:B93"/>
    <mergeCell ref="A104:A105"/>
    <mergeCell ref="A83:A84"/>
    <mergeCell ref="J83:L83"/>
    <mergeCell ref="J84:L84"/>
    <mergeCell ref="A85:A86"/>
    <mergeCell ref="D85:L86"/>
    <mergeCell ref="L90:L103"/>
    <mergeCell ref="C102:K102"/>
    <mergeCell ref="C103:K103"/>
    <mergeCell ref="J104:L104"/>
    <mergeCell ref="J105:L105"/>
    <mergeCell ref="A106:A107"/>
    <mergeCell ref="D106:L107"/>
    <mergeCell ref="A100:A103"/>
    <mergeCell ref="B100:B103"/>
  </mergeCells>
  <pageMargins left="0.74803149606299213" right="0.74803149606299213" top="0.98425196850393704" bottom="0.98425196850393704" header="0.51181102362204722" footer="0.51181102362204722"/>
  <pageSetup paperSize="9" scale="48" orientation="landscape" r:id="rId1"/>
  <headerFooter alignWithMargins="0">
    <oddHeader>&amp;L&amp;"Calibri"&amp;10&amp;K000000 OFFICIAL&amp;1#_x000D_</oddHeader>
    <oddFooter>&amp;LUpdated January 2011_x000D_&amp;1#&amp;"Calibri"&amp;10&amp;K000000 OFFICIAL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24"/>
  <sheetViews>
    <sheetView zoomScale="110" zoomScaleNormal="110" workbookViewId="0">
      <pane xSplit="2" ySplit="2" topLeftCell="E40" activePane="bottomRight" state="frozen"/>
      <selection pane="bottomRight" activeCell="B91" sqref="B91:B94"/>
      <selection pane="bottomLeft" activeCell="A5" sqref="A5"/>
      <selection pane="topRight" activeCell="C1" sqref="C1"/>
    </sheetView>
  </sheetViews>
  <sheetFormatPr defaultRowHeight="12.6"/>
  <cols>
    <col min="1" max="1" width="28.140625" customWidth="1"/>
    <col min="2" max="2" width="49" customWidth="1"/>
    <col min="3" max="10" width="20.85546875" customWidth="1"/>
    <col min="11" max="11" width="50.85546875" customWidth="1"/>
    <col min="12" max="12" width="9.140625" customWidth="1"/>
  </cols>
  <sheetData>
    <row r="1" spans="1:11" ht="13.5" thickBot="1">
      <c r="A1" s="34" t="s">
        <v>157</v>
      </c>
      <c r="B1" s="48"/>
    </row>
    <row r="2" spans="1:11" s="37" customFormat="1" ht="18.600000000000001" thickBot="1">
      <c r="A2" s="36" t="s">
        <v>1</v>
      </c>
      <c r="B2" s="227" t="s">
        <v>2</v>
      </c>
      <c r="C2" s="228"/>
      <c r="D2" s="228"/>
      <c r="E2" s="228"/>
      <c r="F2" s="228"/>
      <c r="G2" s="228"/>
      <c r="H2" s="228"/>
      <c r="I2" s="228"/>
      <c r="J2" s="228"/>
      <c r="K2" s="230"/>
    </row>
    <row r="3" spans="1:11" ht="12.95" thickBot="1">
      <c r="A3" s="9" t="s">
        <v>3</v>
      </c>
      <c r="B3" s="10" t="s">
        <v>4</v>
      </c>
      <c r="C3" s="10"/>
      <c r="D3" s="11" t="s">
        <v>5</v>
      </c>
      <c r="E3" s="11" t="s">
        <v>6</v>
      </c>
      <c r="F3" s="11" t="s">
        <v>7</v>
      </c>
      <c r="G3" s="11" t="s">
        <v>8</v>
      </c>
      <c r="H3" s="11" t="s">
        <v>9</v>
      </c>
      <c r="I3" s="11" t="s">
        <v>10</v>
      </c>
      <c r="J3" s="64"/>
    </row>
    <row r="4" spans="1:11" ht="41.45" customHeight="1" thickBot="1">
      <c r="A4" s="179" t="s">
        <v>12</v>
      </c>
      <c r="B4" s="252" t="s">
        <v>158</v>
      </c>
      <c r="C4" s="3" t="s">
        <v>14</v>
      </c>
      <c r="D4" s="57">
        <v>0</v>
      </c>
      <c r="E4" s="57">
        <v>0</v>
      </c>
      <c r="F4" s="4" t="s">
        <v>159</v>
      </c>
      <c r="G4" s="4" t="s">
        <v>160</v>
      </c>
      <c r="H4" s="4" t="s">
        <v>161</v>
      </c>
      <c r="I4" s="45" t="s">
        <v>162</v>
      </c>
      <c r="J4" s="65"/>
    </row>
    <row r="5" spans="1:11" ht="12.95" thickBot="1">
      <c r="A5" s="180"/>
      <c r="B5" s="243"/>
      <c r="C5" s="5" t="s">
        <v>15</v>
      </c>
      <c r="D5" s="6"/>
      <c r="E5" s="7"/>
      <c r="F5" s="7"/>
      <c r="G5" s="7"/>
      <c r="H5" s="7"/>
      <c r="I5" s="7"/>
      <c r="J5" s="65"/>
    </row>
    <row r="6" spans="1:11" ht="12.95" thickBot="1">
      <c r="A6" s="180"/>
      <c r="B6" s="243"/>
      <c r="C6" s="193" t="s">
        <v>16</v>
      </c>
      <c r="D6" s="194"/>
      <c r="E6" s="194"/>
      <c r="F6" s="194"/>
      <c r="G6" s="194"/>
      <c r="H6" s="194"/>
      <c r="I6" s="194"/>
      <c r="J6" s="196"/>
      <c r="K6" s="65"/>
    </row>
    <row r="7" spans="1:11" ht="21" customHeight="1" thickBot="1">
      <c r="A7" s="180"/>
      <c r="B7" s="253"/>
      <c r="C7" s="214" t="s">
        <v>163</v>
      </c>
      <c r="D7" s="215"/>
      <c r="E7" s="215"/>
      <c r="F7" s="215"/>
      <c r="G7" s="215"/>
      <c r="H7" s="215"/>
      <c r="I7" s="215"/>
      <c r="J7" s="216"/>
      <c r="K7" s="65"/>
    </row>
    <row r="8" spans="1:11" ht="14.1" customHeight="1" thickBot="1">
      <c r="A8" s="180"/>
      <c r="B8" s="1" t="s">
        <v>18</v>
      </c>
      <c r="C8" s="1"/>
      <c r="D8" s="11" t="s">
        <v>5</v>
      </c>
      <c r="E8" s="11" t="s">
        <v>6</v>
      </c>
      <c r="F8" s="11" t="s">
        <v>7</v>
      </c>
      <c r="G8" s="11" t="s">
        <v>19</v>
      </c>
      <c r="H8" s="11" t="s">
        <v>9</v>
      </c>
      <c r="I8" s="11" t="s">
        <v>10</v>
      </c>
      <c r="J8" s="65"/>
    </row>
    <row r="9" spans="1:11" ht="43.35" customHeight="1" thickBot="1">
      <c r="A9" s="180"/>
      <c r="B9" s="252" t="s">
        <v>164</v>
      </c>
      <c r="C9" s="3" t="s">
        <v>14</v>
      </c>
      <c r="D9" s="57">
        <v>0</v>
      </c>
      <c r="E9" s="57">
        <v>0</v>
      </c>
      <c r="F9" s="4" t="s">
        <v>165</v>
      </c>
      <c r="G9" s="4" t="s">
        <v>166</v>
      </c>
      <c r="H9" s="4" t="s">
        <v>167</v>
      </c>
      <c r="I9" s="4" t="s">
        <v>168</v>
      </c>
      <c r="J9" s="65"/>
    </row>
    <row r="10" spans="1:11" ht="12.95" thickBot="1">
      <c r="A10" s="180"/>
      <c r="B10" s="243"/>
      <c r="C10" s="5" t="s">
        <v>15</v>
      </c>
      <c r="D10" s="6"/>
      <c r="E10" s="7"/>
      <c r="F10" s="7"/>
      <c r="G10" s="7"/>
      <c r="H10" s="7"/>
      <c r="I10" s="7"/>
      <c r="J10" s="7"/>
      <c r="K10" s="65"/>
    </row>
    <row r="11" spans="1:11" ht="12.95" thickBot="1">
      <c r="A11" s="180"/>
      <c r="B11" s="243"/>
      <c r="C11" s="193" t="s">
        <v>16</v>
      </c>
      <c r="D11" s="194"/>
      <c r="E11" s="194"/>
      <c r="F11" s="194"/>
      <c r="G11" s="194"/>
      <c r="H11" s="194"/>
      <c r="I11" s="194"/>
      <c r="J11" s="196"/>
      <c r="K11" s="65"/>
    </row>
    <row r="12" spans="1:11" ht="18" customHeight="1" thickBot="1">
      <c r="A12" s="181"/>
      <c r="B12" s="253"/>
      <c r="C12" s="214" t="s">
        <v>163</v>
      </c>
      <c r="D12" s="215"/>
      <c r="E12" s="215"/>
      <c r="F12" s="215"/>
      <c r="G12" s="215"/>
      <c r="H12" s="215"/>
      <c r="I12" s="215"/>
      <c r="J12" s="216"/>
      <c r="K12" s="66"/>
    </row>
    <row r="13" spans="1:11">
      <c r="A13" s="8"/>
      <c r="B13" s="8"/>
      <c r="C13" s="8"/>
      <c r="D13" s="8"/>
      <c r="E13" s="8"/>
      <c r="F13" s="8"/>
      <c r="G13" s="8"/>
      <c r="H13" s="8"/>
      <c r="I13" s="8"/>
      <c r="J13" s="8"/>
      <c r="K13" s="8"/>
    </row>
    <row r="14" spans="1:11" ht="12.95" thickBot="1">
      <c r="A14" s="8"/>
      <c r="B14" s="8"/>
      <c r="C14" s="8"/>
      <c r="D14" s="8"/>
      <c r="E14" s="8"/>
      <c r="F14" s="8"/>
      <c r="G14" s="8"/>
      <c r="H14" s="8"/>
      <c r="I14" s="8"/>
      <c r="J14" s="8"/>
      <c r="K14" s="8"/>
    </row>
    <row r="15" spans="1:11" ht="12.95" thickBot="1">
      <c r="A15" s="9" t="s">
        <v>28</v>
      </c>
      <c r="B15" s="10" t="s">
        <v>29</v>
      </c>
      <c r="C15" s="31"/>
      <c r="D15" s="11" t="s">
        <v>5</v>
      </c>
      <c r="E15" s="11" t="s">
        <v>30</v>
      </c>
      <c r="F15" s="11" t="s">
        <v>31</v>
      </c>
      <c r="G15" s="11" t="s">
        <v>32</v>
      </c>
      <c r="H15" s="11" t="s">
        <v>33</v>
      </c>
      <c r="I15" s="11" t="s">
        <v>34</v>
      </c>
      <c r="J15" s="11" t="s">
        <v>35</v>
      </c>
      <c r="K15" s="12" t="s">
        <v>11</v>
      </c>
    </row>
    <row r="16" spans="1:11" ht="29.1" customHeight="1" thickBot="1">
      <c r="A16" s="179" t="s">
        <v>37</v>
      </c>
      <c r="B16" s="179" t="s">
        <v>38</v>
      </c>
      <c r="C16" s="3" t="s">
        <v>14</v>
      </c>
      <c r="D16" s="57">
        <v>0</v>
      </c>
      <c r="E16" s="57">
        <v>0</v>
      </c>
      <c r="F16" s="57">
        <v>0</v>
      </c>
      <c r="G16" s="57">
        <v>12</v>
      </c>
      <c r="H16" s="57">
        <v>21</v>
      </c>
      <c r="I16" s="57">
        <v>28</v>
      </c>
      <c r="J16" s="67">
        <v>35</v>
      </c>
      <c r="K16" s="207" t="s">
        <v>39</v>
      </c>
    </row>
    <row r="17" spans="1:11" ht="12.95" thickBot="1">
      <c r="A17" s="180"/>
      <c r="B17" s="180"/>
      <c r="C17" s="5" t="s">
        <v>15</v>
      </c>
      <c r="D17" s="6"/>
      <c r="E17" s="7"/>
      <c r="F17" s="7"/>
      <c r="G17" s="7"/>
      <c r="H17" s="7"/>
      <c r="I17" s="7"/>
      <c r="J17" s="7"/>
      <c r="K17" s="208"/>
    </row>
    <row r="18" spans="1:11" ht="11.45" customHeight="1" thickBot="1">
      <c r="A18" s="180"/>
      <c r="B18" s="180"/>
      <c r="C18" s="193" t="s">
        <v>16</v>
      </c>
      <c r="D18" s="194"/>
      <c r="E18" s="194"/>
      <c r="F18" s="194"/>
      <c r="G18" s="194"/>
      <c r="H18" s="194"/>
      <c r="I18" s="194"/>
      <c r="J18" s="196"/>
      <c r="K18" s="208"/>
    </row>
    <row r="19" spans="1:11" ht="27.6" customHeight="1" thickBot="1">
      <c r="A19" s="180"/>
      <c r="B19" s="181"/>
      <c r="C19" s="214" t="s">
        <v>169</v>
      </c>
      <c r="D19" s="215"/>
      <c r="E19" s="215"/>
      <c r="F19" s="215"/>
      <c r="G19" s="215"/>
      <c r="H19" s="215"/>
      <c r="I19" s="215"/>
      <c r="J19" s="216"/>
      <c r="K19" s="208"/>
    </row>
    <row r="20" spans="1:11" ht="12.95" thickBot="1">
      <c r="A20" s="180"/>
      <c r="B20" s="1" t="s">
        <v>41</v>
      </c>
      <c r="C20" s="1"/>
      <c r="D20" s="11" t="s">
        <v>5</v>
      </c>
      <c r="E20" s="11" t="s">
        <v>30</v>
      </c>
      <c r="F20" s="11" t="s">
        <v>31</v>
      </c>
      <c r="G20" s="11" t="s">
        <v>42</v>
      </c>
      <c r="H20" s="11" t="s">
        <v>43</v>
      </c>
      <c r="I20" s="11" t="s">
        <v>44</v>
      </c>
      <c r="J20" s="11" t="s">
        <v>45</v>
      </c>
      <c r="K20" s="208"/>
    </row>
    <row r="21" spans="1:11" ht="60.95" customHeight="1" thickBot="1">
      <c r="A21" s="180"/>
      <c r="B21" s="179" t="s">
        <v>46</v>
      </c>
      <c r="C21" s="17" t="s">
        <v>14</v>
      </c>
      <c r="D21" s="59">
        <v>0</v>
      </c>
      <c r="E21" s="58">
        <v>0</v>
      </c>
      <c r="F21" s="57">
        <v>0</v>
      </c>
      <c r="G21" s="57">
        <v>4</v>
      </c>
      <c r="H21" s="57">
        <v>7</v>
      </c>
      <c r="I21" s="57">
        <v>10</v>
      </c>
      <c r="J21" s="67">
        <v>15</v>
      </c>
      <c r="K21" s="208"/>
    </row>
    <row r="22" spans="1:11" ht="12.95" thickBot="1">
      <c r="A22" s="180"/>
      <c r="B22" s="180"/>
      <c r="C22" s="3" t="s">
        <v>15</v>
      </c>
      <c r="D22" s="18"/>
      <c r="E22" s="53"/>
      <c r="F22" s="7"/>
      <c r="G22" s="7"/>
      <c r="H22" s="7"/>
      <c r="I22" s="7"/>
      <c r="J22" s="7"/>
      <c r="K22" s="208"/>
    </row>
    <row r="23" spans="1:11" ht="12.95" thickBot="1">
      <c r="A23" s="180"/>
      <c r="B23" s="180"/>
      <c r="C23" s="193" t="s">
        <v>16</v>
      </c>
      <c r="D23" s="194"/>
      <c r="E23" s="194"/>
      <c r="F23" s="194"/>
      <c r="G23" s="194"/>
      <c r="H23" s="194"/>
      <c r="I23" s="194"/>
      <c r="J23" s="196"/>
      <c r="K23" s="208"/>
    </row>
    <row r="24" spans="1:11" ht="28.35" customHeight="1" thickBot="1">
      <c r="A24" s="180"/>
      <c r="B24" s="181"/>
      <c r="C24" s="214" t="s">
        <v>170</v>
      </c>
      <c r="D24" s="215"/>
      <c r="E24" s="215"/>
      <c r="F24" s="215"/>
      <c r="G24" s="215"/>
      <c r="H24" s="215"/>
      <c r="I24" s="215"/>
      <c r="J24" s="216"/>
      <c r="K24" s="208"/>
    </row>
    <row r="25" spans="1:11" ht="12.95" thickBot="1">
      <c r="A25" s="168" t="s">
        <v>47</v>
      </c>
      <c r="B25" s="13" t="s">
        <v>48</v>
      </c>
      <c r="C25" s="13"/>
      <c r="D25" s="13" t="s">
        <v>49</v>
      </c>
      <c r="E25" s="13" t="s">
        <v>50</v>
      </c>
      <c r="F25" s="13"/>
      <c r="G25" s="13" t="s">
        <v>51</v>
      </c>
      <c r="H25" s="54"/>
      <c r="I25" s="54"/>
      <c r="J25" s="203" t="s">
        <v>52</v>
      </c>
      <c r="K25" s="164"/>
    </row>
    <row r="26" spans="1:11" ht="12.95" thickBot="1">
      <c r="A26" s="169"/>
      <c r="B26" s="47">
        <f>SUM(B43,B64,B85,B106)</f>
        <v>33853829</v>
      </c>
      <c r="C26" s="14"/>
      <c r="D26" s="47">
        <f>B26</f>
        <v>33853829</v>
      </c>
      <c r="E26" s="14">
        <v>0</v>
      </c>
      <c r="F26" s="14"/>
      <c r="G26" s="47">
        <f>SUM(D26:E26)</f>
        <v>33853829</v>
      </c>
      <c r="H26" s="55"/>
      <c r="I26" s="55"/>
      <c r="J26" s="165">
        <f>B26/G26</f>
        <v>1</v>
      </c>
      <c r="K26" s="167"/>
    </row>
    <row r="27" spans="1:11" ht="12.95" thickBot="1">
      <c r="A27" s="168" t="s">
        <v>53</v>
      </c>
      <c r="B27" s="13" t="s">
        <v>54</v>
      </c>
      <c r="C27" s="15"/>
      <c r="D27" s="170"/>
      <c r="E27" s="171"/>
      <c r="F27" s="171"/>
      <c r="G27" s="171"/>
      <c r="H27" s="171"/>
      <c r="I27" s="171"/>
      <c r="J27" s="171"/>
      <c r="K27" s="172"/>
    </row>
    <row r="28" spans="1:11" ht="12.95" thickBot="1">
      <c r="A28" s="169"/>
      <c r="B28" s="14"/>
      <c r="C28" s="16"/>
      <c r="D28" s="173"/>
      <c r="E28" s="174"/>
      <c r="F28" s="174"/>
      <c r="G28" s="174"/>
      <c r="H28" s="174"/>
      <c r="I28" s="174"/>
      <c r="J28" s="174"/>
      <c r="K28" s="175"/>
    </row>
    <row r="29" spans="1:11" ht="11.1" customHeight="1">
      <c r="A29" s="8"/>
      <c r="B29" s="8"/>
      <c r="C29" s="8"/>
      <c r="D29" s="8"/>
      <c r="E29" s="8"/>
      <c r="F29" s="8"/>
      <c r="G29" s="8"/>
      <c r="H29" s="8"/>
      <c r="I29" s="8"/>
      <c r="J29" s="8"/>
      <c r="K29" s="8"/>
    </row>
    <row r="30" spans="1:11" ht="11.1" customHeight="1" thickBot="1">
      <c r="A30" s="8"/>
      <c r="B30" s="8"/>
      <c r="C30" s="8"/>
      <c r="D30" s="8"/>
      <c r="E30" s="8"/>
      <c r="F30" s="8"/>
      <c r="G30" s="8"/>
      <c r="H30" s="8"/>
      <c r="I30" s="8"/>
      <c r="J30" s="8"/>
      <c r="K30" s="8"/>
    </row>
    <row r="31" spans="1:11" ht="12.95" thickBot="1">
      <c r="A31" s="9" t="s">
        <v>55</v>
      </c>
      <c r="B31" s="10" t="s">
        <v>56</v>
      </c>
      <c r="C31" s="49"/>
      <c r="D31" s="238" t="s">
        <v>57</v>
      </c>
      <c r="E31" s="238"/>
      <c r="F31" s="11" t="s">
        <v>58</v>
      </c>
      <c r="G31" s="11" t="s">
        <v>59</v>
      </c>
      <c r="H31" s="193" t="s">
        <v>60</v>
      </c>
      <c r="I31" s="194"/>
      <c r="J31" s="196"/>
      <c r="K31" s="12" t="s">
        <v>11</v>
      </c>
    </row>
    <row r="32" spans="1:11" ht="60" customHeight="1" thickBot="1">
      <c r="A32" s="179" t="s">
        <v>61</v>
      </c>
      <c r="B32" s="179" t="s">
        <v>62</v>
      </c>
      <c r="C32" s="50" t="s">
        <v>14</v>
      </c>
      <c r="D32" s="218">
        <v>0</v>
      </c>
      <c r="E32" s="218"/>
      <c r="F32" s="4" t="s">
        <v>63</v>
      </c>
      <c r="G32" s="35" t="s">
        <v>64</v>
      </c>
      <c r="H32" s="219" t="s">
        <v>65</v>
      </c>
      <c r="I32" s="198"/>
      <c r="J32" s="199"/>
      <c r="K32" s="207" t="s">
        <v>66</v>
      </c>
    </row>
    <row r="33" spans="1:11" ht="58.35" customHeight="1" thickBot="1">
      <c r="A33" s="180"/>
      <c r="B33" s="180"/>
      <c r="C33" s="51" t="s">
        <v>15</v>
      </c>
      <c r="D33" s="250"/>
      <c r="E33" s="250"/>
      <c r="F33" s="39" t="s">
        <v>67</v>
      </c>
      <c r="G33" s="7" t="s">
        <v>68</v>
      </c>
      <c r="H33" s="214"/>
      <c r="I33" s="215"/>
      <c r="J33" s="216"/>
      <c r="K33" s="208"/>
    </row>
    <row r="34" spans="1:11" ht="12.95" thickBot="1">
      <c r="A34" s="180"/>
      <c r="B34" s="180"/>
      <c r="C34" s="205" t="s">
        <v>16</v>
      </c>
      <c r="D34" s="206"/>
      <c r="E34" s="206"/>
      <c r="F34" s="206"/>
      <c r="G34" s="206"/>
      <c r="H34" s="206"/>
      <c r="I34" s="206"/>
      <c r="J34" s="195"/>
      <c r="K34" s="208"/>
    </row>
    <row r="35" spans="1:11" ht="12.95" thickBot="1">
      <c r="A35" s="180"/>
      <c r="B35" s="181"/>
      <c r="C35" s="221" t="s">
        <v>69</v>
      </c>
      <c r="D35" s="222"/>
      <c r="E35" s="222"/>
      <c r="F35" s="222"/>
      <c r="G35" s="222"/>
      <c r="H35" s="222"/>
      <c r="I35" s="222"/>
      <c r="J35" s="223"/>
      <c r="K35" s="208"/>
    </row>
    <row r="36" spans="1:11" ht="12.95" thickBot="1">
      <c r="A36" s="180"/>
      <c r="B36" s="1" t="s">
        <v>71</v>
      </c>
      <c r="C36" s="63"/>
      <c r="D36" s="251" t="s">
        <v>57</v>
      </c>
      <c r="E36" s="238"/>
      <c r="F36" s="2" t="s">
        <v>58</v>
      </c>
      <c r="G36" s="2" t="s">
        <v>59</v>
      </c>
      <c r="H36" s="193" t="s">
        <v>60</v>
      </c>
      <c r="I36" s="194"/>
      <c r="J36" s="196"/>
      <c r="K36" s="208"/>
    </row>
    <row r="37" spans="1:11" ht="128.44999999999999" customHeight="1" thickBot="1">
      <c r="A37" s="180"/>
      <c r="B37" s="207" t="s">
        <v>72</v>
      </c>
      <c r="C37" s="52" t="s">
        <v>14</v>
      </c>
      <c r="D37" s="218">
        <v>0</v>
      </c>
      <c r="E37" s="218"/>
      <c r="F37" s="4" t="s">
        <v>73</v>
      </c>
      <c r="G37" s="4" t="s">
        <v>74</v>
      </c>
      <c r="H37" s="197" t="s">
        <v>75</v>
      </c>
      <c r="I37" s="198"/>
      <c r="J37" s="199"/>
      <c r="K37" s="208"/>
    </row>
    <row r="38" spans="1:11" ht="160.5" customHeight="1" thickBot="1">
      <c r="A38" s="180"/>
      <c r="B38" s="208"/>
      <c r="C38" s="50" t="s">
        <v>15</v>
      </c>
      <c r="D38" s="250"/>
      <c r="E38" s="250"/>
      <c r="F38" s="39" t="s">
        <v>73</v>
      </c>
      <c r="G38" s="4" t="s">
        <v>74</v>
      </c>
      <c r="H38" s="214"/>
      <c r="I38" s="215"/>
      <c r="J38" s="216"/>
      <c r="K38" s="208"/>
    </row>
    <row r="39" spans="1:11" ht="12.95" thickBot="1">
      <c r="A39" s="180"/>
      <c r="B39" s="208"/>
      <c r="C39" s="205" t="s">
        <v>16</v>
      </c>
      <c r="D39" s="206"/>
      <c r="E39" s="206"/>
      <c r="F39" s="206"/>
      <c r="G39" s="206"/>
      <c r="H39" s="206"/>
      <c r="I39" s="206"/>
      <c r="J39" s="195"/>
      <c r="K39" s="208"/>
    </row>
    <row r="40" spans="1:11" ht="12.95" thickBot="1">
      <c r="A40" s="180"/>
      <c r="B40" s="209"/>
      <c r="C40" s="214" t="s">
        <v>69</v>
      </c>
      <c r="D40" s="215"/>
      <c r="E40" s="215"/>
      <c r="F40" s="215"/>
      <c r="G40" s="215"/>
      <c r="H40" s="215"/>
      <c r="I40" s="215"/>
      <c r="J40" s="216"/>
      <c r="K40" s="208"/>
    </row>
    <row r="41" spans="1:11" ht="12.95" thickBot="1">
      <c r="A41" s="32" t="s">
        <v>171</v>
      </c>
      <c r="B41" s="14"/>
      <c r="C41" s="14"/>
      <c r="D41" s="14"/>
      <c r="E41" s="14"/>
      <c r="F41" s="14"/>
      <c r="G41" s="14"/>
      <c r="H41" s="14"/>
      <c r="I41" s="14"/>
      <c r="J41" s="14"/>
      <c r="K41" s="208"/>
    </row>
    <row r="42" spans="1:11" ht="12.95" thickBot="1">
      <c r="A42" s="168" t="s">
        <v>47</v>
      </c>
      <c r="B42" s="13" t="s">
        <v>48</v>
      </c>
      <c r="C42" s="13"/>
      <c r="D42" s="13" t="s">
        <v>49</v>
      </c>
      <c r="E42" s="13" t="s">
        <v>50</v>
      </c>
      <c r="F42" s="13"/>
      <c r="G42" s="13" t="s">
        <v>51</v>
      </c>
      <c r="H42" s="54"/>
      <c r="I42" s="54"/>
      <c r="J42" s="203" t="s">
        <v>52</v>
      </c>
      <c r="K42" s="164"/>
    </row>
    <row r="43" spans="1:11" ht="12.95" thickBot="1">
      <c r="A43" s="169"/>
      <c r="B43" s="47">
        <v>954236</v>
      </c>
      <c r="C43" s="14"/>
      <c r="D43" s="47">
        <f>B43</f>
        <v>954236</v>
      </c>
      <c r="E43" s="14">
        <v>0</v>
      </c>
      <c r="F43" s="14"/>
      <c r="G43" s="47">
        <f>SUM(D43:E43)</f>
        <v>954236</v>
      </c>
      <c r="H43" s="55"/>
      <c r="I43" s="55"/>
      <c r="J43" s="165">
        <f>B43/G43</f>
        <v>1</v>
      </c>
      <c r="K43" s="167"/>
    </row>
    <row r="44" spans="1:11" ht="12.95" thickBot="1">
      <c r="A44" s="168" t="s">
        <v>53</v>
      </c>
      <c r="B44" s="13" t="s">
        <v>54</v>
      </c>
      <c r="C44" s="15"/>
      <c r="D44" s="170"/>
      <c r="E44" s="171"/>
      <c r="F44" s="171"/>
      <c r="G44" s="171"/>
      <c r="H44" s="171"/>
      <c r="I44" s="171"/>
      <c r="J44" s="171"/>
      <c r="K44" s="172"/>
    </row>
    <row r="45" spans="1:11" ht="12.95" thickBot="1">
      <c r="A45" s="169"/>
      <c r="B45" s="14"/>
      <c r="C45" s="16"/>
      <c r="D45" s="173"/>
      <c r="E45" s="174"/>
      <c r="F45" s="174"/>
      <c r="G45" s="174"/>
      <c r="H45" s="174"/>
      <c r="I45" s="174"/>
      <c r="J45" s="174"/>
      <c r="K45" s="175"/>
    </row>
    <row r="46" spans="1:11">
      <c r="A46" s="8"/>
      <c r="B46" s="8"/>
      <c r="C46" s="8"/>
      <c r="D46" s="8"/>
      <c r="E46" s="8"/>
      <c r="F46" s="8"/>
      <c r="G46" s="8"/>
      <c r="H46" s="8"/>
      <c r="I46" s="8"/>
      <c r="J46" s="8"/>
      <c r="K46" s="8"/>
    </row>
    <row r="47" spans="1:11" ht="12.95" thickBot="1">
      <c r="A47" s="8"/>
      <c r="B47" s="8"/>
      <c r="C47" s="8"/>
      <c r="D47" s="8"/>
      <c r="E47" s="8"/>
      <c r="F47" s="8"/>
      <c r="G47" s="8"/>
      <c r="H47" s="8"/>
      <c r="I47" s="8"/>
      <c r="J47" s="8"/>
      <c r="K47" s="8"/>
    </row>
    <row r="48" spans="1:11" ht="12.95" thickBot="1">
      <c r="A48" s="9" t="s">
        <v>77</v>
      </c>
      <c r="B48" s="10" t="s">
        <v>78</v>
      </c>
      <c r="C48" s="31"/>
      <c r="D48" s="11" t="s">
        <v>5</v>
      </c>
      <c r="E48" s="11" t="s">
        <v>30</v>
      </c>
      <c r="F48" s="11" t="s">
        <v>31</v>
      </c>
      <c r="G48" s="11" t="s">
        <v>42</v>
      </c>
      <c r="H48" s="11" t="s">
        <v>43</v>
      </c>
      <c r="I48" s="11" t="s">
        <v>44</v>
      </c>
      <c r="J48" s="11" t="s">
        <v>45</v>
      </c>
      <c r="K48" s="12" t="s">
        <v>11</v>
      </c>
    </row>
    <row r="49" spans="1:11" ht="39.6" customHeight="1" thickBot="1">
      <c r="A49" s="179" t="s">
        <v>79</v>
      </c>
      <c r="B49" s="179" t="s">
        <v>172</v>
      </c>
      <c r="C49" s="3" t="s">
        <v>14</v>
      </c>
      <c r="D49" s="4" t="s">
        <v>81</v>
      </c>
      <c r="E49" s="57">
        <v>15</v>
      </c>
      <c r="F49" s="57" t="s">
        <v>82</v>
      </c>
      <c r="G49" s="57" t="s">
        <v>173</v>
      </c>
      <c r="H49" s="57" t="s">
        <v>174</v>
      </c>
      <c r="I49" s="57" t="s">
        <v>175</v>
      </c>
      <c r="J49" s="57" t="s">
        <v>176</v>
      </c>
      <c r="K49" s="207" t="s">
        <v>88</v>
      </c>
    </row>
    <row r="50" spans="1:11" ht="12.95" thickBot="1">
      <c r="A50" s="180"/>
      <c r="B50" s="180"/>
      <c r="C50" s="5" t="s">
        <v>15</v>
      </c>
      <c r="D50" s="6"/>
      <c r="E50" s="7"/>
      <c r="F50" s="7"/>
      <c r="G50" s="7"/>
      <c r="H50" s="7"/>
      <c r="I50" s="7"/>
      <c r="J50" s="7"/>
      <c r="K50" s="208"/>
    </row>
    <row r="51" spans="1:11" ht="12.95" thickBot="1">
      <c r="A51" s="180"/>
      <c r="B51" s="180"/>
      <c r="C51" s="193" t="s">
        <v>16</v>
      </c>
      <c r="D51" s="194"/>
      <c r="E51" s="194"/>
      <c r="F51" s="194"/>
      <c r="G51" s="194"/>
      <c r="H51" s="194"/>
      <c r="I51" s="194"/>
      <c r="J51" s="196"/>
      <c r="K51" s="208"/>
    </row>
    <row r="52" spans="1:11" ht="27.6" customHeight="1" thickBot="1">
      <c r="A52" s="180"/>
      <c r="B52" s="181"/>
      <c r="C52" s="214" t="s">
        <v>177</v>
      </c>
      <c r="D52" s="215"/>
      <c r="E52" s="215"/>
      <c r="F52" s="215"/>
      <c r="G52" s="215"/>
      <c r="H52" s="215"/>
      <c r="I52" s="215"/>
      <c r="J52" s="216"/>
      <c r="K52" s="208"/>
    </row>
    <row r="53" spans="1:11" ht="12.95" thickBot="1">
      <c r="A53" s="180"/>
      <c r="B53" s="1" t="s">
        <v>90</v>
      </c>
      <c r="C53" s="1"/>
      <c r="D53" s="11" t="s">
        <v>5</v>
      </c>
      <c r="E53" s="11" t="s">
        <v>30</v>
      </c>
      <c r="F53" s="11" t="s">
        <v>31</v>
      </c>
      <c r="G53" s="11" t="s">
        <v>42</v>
      </c>
      <c r="H53" s="11" t="s">
        <v>43</v>
      </c>
      <c r="I53" s="11" t="s">
        <v>44</v>
      </c>
      <c r="J53" s="11" t="s">
        <v>45</v>
      </c>
      <c r="K53" s="208"/>
    </row>
    <row r="54" spans="1:11" ht="13.35" customHeight="1" thickBot="1">
      <c r="A54" s="180"/>
      <c r="B54" s="207" t="s">
        <v>91</v>
      </c>
      <c r="C54" s="17" t="s">
        <v>14</v>
      </c>
      <c r="D54" s="57">
        <v>0</v>
      </c>
      <c r="E54" s="57">
        <v>5</v>
      </c>
      <c r="F54" s="70" t="s">
        <v>92</v>
      </c>
      <c r="G54" s="71" t="s">
        <v>178</v>
      </c>
      <c r="H54" s="71" t="s">
        <v>179</v>
      </c>
      <c r="I54" s="71" t="s">
        <v>180</v>
      </c>
      <c r="J54" s="71" t="s">
        <v>181</v>
      </c>
      <c r="K54" s="208"/>
    </row>
    <row r="55" spans="1:11" ht="12.95" thickBot="1">
      <c r="A55" s="180"/>
      <c r="B55" s="208"/>
      <c r="C55" s="3" t="s">
        <v>15</v>
      </c>
      <c r="D55" s="18"/>
      <c r="E55" s="7"/>
      <c r="F55" s="7"/>
      <c r="G55" s="7"/>
      <c r="H55" s="7"/>
      <c r="I55" s="7"/>
      <c r="J55" s="7"/>
      <c r="K55" s="208"/>
    </row>
    <row r="56" spans="1:11" ht="12.95" thickBot="1">
      <c r="A56" s="180"/>
      <c r="B56" s="208"/>
      <c r="C56" s="193" t="s">
        <v>16</v>
      </c>
      <c r="D56" s="194"/>
      <c r="E56" s="194"/>
      <c r="F56" s="194"/>
      <c r="G56" s="194"/>
      <c r="H56" s="194"/>
      <c r="I56" s="194"/>
      <c r="J56" s="196"/>
      <c r="K56" s="208"/>
    </row>
    <row r="57" spans="1:11" ht="25.35" customHeight="1" thickBot="1">
      <c r="A57" s="180"/>
      <c r="B57" s="209"/>
      <c r="C57" s="214" t="s">
        <v>177</v>
      </c>
      <c r="D57" s="215"/>
      <c r="E57" s="215"/>
      <c r="F57" s="215"/>
      <c r="G57" s="215"/>
      <c r="H57" s="215"/>
      <c r="I57" s="215"/>
      <c r="J57" s="216"/>
      <c r="K57" s="208"/>
    </row>
    <row r="58" spans="1:11" ht="12.95" thickBot="1">
      <c r="A58" s="32" t="s">
        <v>98</v>
      </c>
      <c r="B58" s="1" t="s">
        <v>99</v>
      </c>
      <c r="C58" s="1"/>
      <c r="D58" s="11" t="s">
        <v>5</v>
      </c>
      <c r="E58" s="11" t="s">
        <v>30</v>
      </c>
      <c r="F58" s="11" t="s">
        <v>31</v>
      </c>
      <c r="G58" s="11" t="s">
        <v>42</v>
      </c>
      <c r="H58" s="11" t="s">
        <v>43</v>
      </c>
      <c r="I58" s="11" t="s">
        <v>44</v>
      </c>
      <c r="J58" s="11" t="s">
        <v>45</v>
      </c>
      <c r="K58" s="208"/>
    </row>
    <row r="59" spans="1:11" ht="13.35" customHeight="1" thickBot="1">
      <c r="A59" s="176">
        <v>0.4</v>
      </c>
      <c r="B59" s="179" t="s">
        <v>100</v>
      </c>
      <c r="C59" s="17" t="s">
        <v>14</v>
      </c>
      <c r="D59" s="57">
        <v>0</v>
      </c>
      <c r="E59" s="57">
        <v>2</v>
      </c>
      <c r="F59" s="71" t="s">
        <v>101</v>
      </c>
      <c r="G59" s="71" t="s">
        <v>182</v>
      </c>
      <c r="H59" s="71" t="s">
        <v>183</v>
      </c>
      <c r="I59" s="71" t="s">
        <v>184</v>
      </c>
      <c r="J59" s="71" t="s">
        <v>185</v>
      </c>
      <c r="K59" s="208"/>
    </row>
    <row r="60" spans="1:11" ht="12.95" thickBot="1">
      <c r="A60" s="177"/>
      <c r="B60" s="180"/>
      <c r="C60" s="3" t="s">
        <v>15</v>
      </c>
      <c r="D60" s="18"/>
      <c r="E60" s="7"/>
      <c r="F60" s="7"/>
      <c r="G60" s="7"/>
      <c r="H60" s="7"/>
      <c r="I60" s="7"/>
      <c r="J60" s="7"/>
      <c r="K60" s="208"/>
    </row>
    <row r="61" spans="1:11" ht="12.95" thickBot="1">
      <c r="A61" s="177"/>
      <c r="B61" s="180"/>
      <c r="C61" s="193" t="s">
        <v>16</v>
      </c>
      <c r="D61" s="194"/>
      <c r="E61" s="194"/>
      <c r="F61" s="194"/>
      <c r="G61" s="194"/>
      <c r="H61" s="194"/>
      <c r="I61" s="194"/>
      <c r="J61" s="196"/>
      <c r="K61" s="208"/>
    </row>
    <row r="62" spans="1:11" ht="17.45" customHeight="1" thickBot="1">
      <c r="A62" s="178"/>
      <c r="B62" s="181"/>
      <c r="C62" s="214" t="s">
        <v>177</v>
      </c>
      <c r="D62" s="215"/>
      <c r="E62" s="215"/>
      <c r="F62" s="215"/>
      <c r="G62" s="215"/>
      <c r="H62" s="215"/>
      <c r="I62" s="215"/>
      <c r="J62" s="216"/>
      <c r="K62" s="209"/>
    </row>
    <row r="63" spans="1:11" ht="12.95" thickBot="1">
      <c r="A63" s="168" t="s">
        <v>47</v>
      </c>
      <c r="B63" s="13" t="s">
        <v>48</v>
      </c>
      <c r="C63" s="13"/>
      <c r="D63" s="13" t="s">
        <v>49</v>
      </c>
      <c r="E63" s="13" t="s">
        <v>50</v>
      </c>
      <c r="F63" s="13"/>
      <c r="G63" s="13" t="s">
        <v>51</v>
      </c>
      <c r="H63" s="54"/>
      <c r="I63" s="54"/>
      <c r="J63" s="203" t="s">
        <v>52</v>
      </c>
      <c r="K63" s="164"/>
    </row>
    <row r="64" spans="1:11" ht="12.95" thickBot="1">
      <c r="A64" s="169"/>
      <c r="B64" s="46">
        <v>10966531</v>
      </c>
      <c r="C64" s="14"/>
      <c r="D64" s="47">
        <f>B64</f>
        <v>10966531</v>
      </c>
      <c r="E64" s="14">
        <v>0</v>
      </c>
      <c r="F64" s="14"/>
      <c r="G64" s="47">
        <f>SUM(D64:E64)</f>
        <v>10966531</v>
      </c>
      <c r="H64" s="55"/>
      <c r="I64" s="55"/>
      <c r="J64" s="165">
        <f>B64/G64</f>
        <v>1</v>
      </c>
      <c r="K64" s="167"/>
    </row>
    <row r="65" spans="1:11" ht="12.95" thickBot="1">
      <c r="A65" s="168" t="s">
        <v>53</v>
      </c>
      <c r="B65" s="13" t="s">
        <v>54</v>
      </c>
      <c r="C65" s="15"/>
      <c r="D65" s="170"/>
      <c r="E65" s="171"/>
      <c r="F65" s="171"/>
      <c r="G65" s="171"/>
      <c r="H65" s="171"/>
      <c r="I65" s="171"/>
      <c r="J65" s="171"/>
      <c r="K65" s="172"/>
    </row>
    <row r="66" spans="1:11" ht="12.95" thickBot="1">
      <c r="A66" s="169"/>
      <c r="B66" s="14"/>
      <c r="C66" s="16"/>
      <c r="D66" s="173"/>
      <c r="E66" s="174"/>
      <c r="F66" s="174"/>
      <c r="G66" s="174"/>
      <c r="H66" s="174"/>
      <c r="I66" s="174"/>
      <c r="J66" s="174"/>
      <c r="K66" s="175"/>
    </row>
    <row r="67" spans="1:11">
      <c r="A67" s="8"/>
      <c r="B67" s="8"/>
      <c r="C67" s="8"/>
      <c r="D67" s="8"/>
      <c r="E67" s="8"/>
      <c r="F67" s="8"/>
      <c r="G67" s="8"/>
      <c r="H67" s="8"/>
      <c r="I67" s="8"/>
      <c r="J67" s="8"/>
      <c r="K67" s="8"/>
    </row>
    <row r="68" spans="1:11" ht="12.95" thickBot="1">
      <c r="A68" s="8"/>
      <c r="B68" s="8"/>
      <c r="C68" s="8"/>
      <c r="D68" s="8"/>
      <c r="E68" s="8"/>
      <c r="F68" s="8"/>
      <c r="G68" s="8"/>
      <c r="H68" s="8"/>
      <c r="I68" s="8"/>
      <c r="J68" s="8"/>
      <c r="K68" s="8"/>
    </row>
    <row r="69" spans="1:11" ht="12.95" thickBot="1">
      <c r="A69" s="9" t="s">
        <v>106</v>
      </c>
      <c r="B69" s="10" t="s">
        <v>107</v>
      </c>
      <c r="C69" s="31"/>
      <c r="D69" s="11" t="s">
        <v>5</v>
      </c>
      <c r="E69" s="11" t="s">
        <v>30</v>
      </c>
      <c r="F69" s="11" t="s">
        <v>31</v>
      </c>
      <c r="G69" s="11" t="s">
        <v>42</v>
      </c>
      <c r="H69" s="11" t="s">
        <v>43</v>
      </c>
      <c r="I69" s="11" t="s">
        <v>44</v>
      </c>
      <c r="J69" s="11" t="s">
        <v>45</v>
      </c>
      <c r="K69" s="12" t="s">
        <v>11</v>
      </c>
    </row>
    <row r="70" spans="1:11" ht="13.5" customHeight="1" thickBot="1">
      <c r="A70" s="179" t="s">
        <v>108</v>
      </c>
      <c r="B70" s="179" t="s">
        <v>109</v>
      </c>
      <c r="C70" s="72" t="s">
        <v>14</v>
      </c>
      <c r="D70" s="71">
        <v>0</v>
      </c>
      <c r="E70" s="71">
        <v>1</v>
      </c>
      <c r="F70" s="71" t="s">
        <v>110</v>
      </c>
      <c r="G70" s="71" t="s">
        <v>186</v>
      </c>
      <c r="H70" s="71" t="s">
        <v>187</v>
      </c>
      <c r="I70" s="71" t="s">
        <v>188</v>
      </c>
      <c r="J70" s="71" t="s">
        <v>189</v>
      </c>
      <c r="K70" s="207" t="s">
        <v>116</v>
      </c>
    </row>
    <row r="71" spans="1:11" ht="13.5" customHeight="1" thickBot="1">
      <c r="A71" s="180"/>
      <c r="B71" s="180"/>
      <c r="C71" s="73" t="s">
        <v>15</v>
      </c>
      <c r="D71" s="74"/>
      <c r="E71" s="75"/>
      <c r="F71" s="75"/>
      <c r="G71" s="75"/>
      <c r="H71" s="75"/>
      <c r="I71" s="75"/>
      <c r="J71" s="75"/>
      <c r="K71" s="208"/>
    </row>
    <row r="72" spans="1:11" ht="13.5" customHeight="1" thickBot="1">
      <c r="A72" s="180"/>
      <c r="B72" s="180"/>
      <c r="C72" s="200" t="s">
        <v>16</v>
      </c>
      <c r="D72" s="201"/>
      <c r="E72" s="201"/>
      <c r="F72" s="201"/>
      <c r="G72" s="201"/>
      <c r="H72" s="201"/>
      <c r="I72" s="201"/>
      <c r="J72" s="202"/>
      <c r="K72" s="208"/>
    </row>
    <row r="73" spans="1:11" ht="24.6" customHeight="1" thickBot="1">
      <c r="A73" s="180"/>
      <c r="B73" s="181"/>
      <c r="C73" s="254" t="s">
        <v>177</v>
      </c>
      <c r="D73" s="255"/>
      <c r="E73" s="255"/>
      <c r="F73" s="255"/>
      <c r="G73" s="255"/>
      <c r="H73" s="255"/>
      <c r="I73" s="255"/>
      <c r="J73" s="256"/>
      <c r="K73" s="208"/>
    </row>
    <row r="74" spans="1:11" ht="13.5" customHeight="1" thickBot="1">
      <c r="A74" s="180"/>
      <c r="B74" s="1" t="s">
        <v>117</v>
      </c>
      <c r="C74" s="76"/>
      <c r="D74" s="77" t="s">
        <v>5</v>
      </c>
      <c r="E74" s="77" t="s">
        <v>30</v>
      </c>
      <c r="F74" s="77" t="s">
        <v>31</v>
      </c>
      <c r="G74" s="77" t="s">
        <v>42</v>
      </c>
      <c r="H74" s="77" t="s">
        <v>43</v>
      </c>
      <c r="I74" s="77" t="s">
        <v>44</v>
      </c>
      <c r="J74" s="77" t="s">
        <v>45</v>
      </c>
      <c r="K74" s="208"/>
    </row>
    <row r="75" spans="1:11" ht="13.5" customHeight="1" thickBot="1">
      <c r="A75" s="180"/>
      <c r="B75" s="179" t="s">
        <v>118</v>
      </c>
      <c r="C75" s="78" t="s">
        <v>14</v>
      </c>
      <c r="D75" s="71">
        <v>0</v>
      </c>
      <c r="E75" s="71">
        <v>2</v>
      </c>
      <c r="F75" s="71">
        <v>2</v>
      </c>
      <c r="G75" s="71">
        <v>3</v>
      </c>
      <c r="H75" s="71" t="s">
        <v>190</v>
      </c>
      <c r="I75" s="71" t="s">
        <v>191</v>
      </c>
      <c r="J75" s="71" t="s">
        <v>192</v>
      </c>
      <c r="K75" s="208"/>
    </row>
    <row r="76" spans="1:11" ht="13.5" customHeight="1" thickBot="1">
      <c r="A76" s="180"/>
      <c r="B76" s="180"/>
      <c r="C76" s="72" t="s">
        <v>15</v>
      </c>
      <c r="D76" s="79"/>
      <c r="E76" s="75"/>
      <c r="F76" s="75"/>
      <c r="G76" s="75"/>
      <c r="H76" s="75"/>
      <c r="I76" s="75"/>
      <c r="J76" s="75"/>
      <c r="K76" s="208"/>
    </row>
    <row r="77" spans="1:11" ht="2.1" customHeight="1" thickBot="1">
      <c r="A77" s="180"/>
      <c r="B77" s="180"/>
      <c r="C77" s="200" t="s">
        <v>16</v>
      </c>
      <c r="D77" s="201"/>
      <c r="E77" s="201"/>
      <c r="F77" s="201"/>
      <c r="G77" s="201"/>
      <c r="H77" s="201"/>
      <c r="I77" s="201"/>
      <c r="J77" s="202"/>
      <c r="K77" s="208"/>
    </row>
    <row r="78" spans="1:11" ht="30.6" customHeight="1" thickBot="1">
      <c r="A78" s="180"/>
      <c r="B78" s="181"/>
      <c r="C78" s="254" t="s">
        <v>193</v>
      </c>
      <c r="D78" s="255"/>
      <c r="E78" s="255"/>
      <c r="F78" s="255"/>
      <c r="G78" s="255"/>
      <c r="H78" s="255"/>
      <c r="I78" s="255"/>
      <c r="J78" s="256"/>
      <c r="K78" s="208"/>
    </row>
    <row r="79" spans="1:11" ht="13.5" customHeight="1" thickBot="1">
      <c r="A79" s="32" t="s">
        <v>98</v>
      </c>
      <c r="B79" s="1" t="s">
        <v>123</v>
      </c>
      <c r="C79" s="76"/>
      <c r="D79" s="77" t="s">
        <v>5</v>
      </c>
      <c r="E79" s="77" t="s">
        <v>30</v>
      </c>
      <c r="F79" s="77" t="s">
        <v>31</v>
      </c>
      <c r="G79" s="77" t="s">
        <v>42</v>
      </c>
      <c r="H79" s="77" t="s">
        <v>43</v>
      </c>
      <c r="I79" s="77" t="s">
        <v>44</v>
      </c>
      <c r="J79" s="77" t="s">
        <v>45</v>
      </c>
      <c r="K79" s="208"/>
    </row>
    <row r="80" spans="1:11" ht="13.5" customHeight="1" thickBot="1">
      <c r="A80" s="176">
        <v>0.2</v>
      </c>
      <c r="B80" s="179" t="s">
        <v>124</v>
      </c>
      <c r="C80" s="78" t="s">
        <v>14</v>
      </c>
      <c r="D80" s="80">
        <v>0</v>
      </c>
      <c r="E80" s="83">
        <v>3</v>
      </c>
      <c r="F80" s="83" t="s">
        <v>125</v>
      </c>
      <c r="G80" s="83" t="s">
        <v>194</v>
      </c>
      <c r="H80" s="71" t="s">
        <v>195</v>
      </c>
      <c r="I80" s="71" t="s">
        <v>180</v>
      </c>
      <c r="J80" s="71" t="s">
        <v>196</v>
      </c>
      <c r="K80" s="208"/>
    </row>
    <row r="81" spans="1:12" ht="13.5" customHeight="1" thickBot="1">
      <c r="A81" s="177"/>
      <c r="B81" s="180"/>
      <c r="C81" s="72" t="s">
        <v>15</v>
      </c>
      <c r="D81" s="79"/>
      <c r="E81" s="81"/>
      <c r="F81" s="81"/>
      <c r="G81" s="82"/>
      <c r="H81" s="82"/>
      <c r="I81" s="82"/>
      <c r="J81" s="75"/>
      <c r="K81" s="208"/>
      <c r="L81" s="33"/>
    </row>
    <row r="82" spans="1:12" ht="12.95" thickBot="1">
      <c r="A82" s="177"/>
      <c r="B82" s="180"/>
      <c r="C82" s="205" t="s">
        <v>16</v>
      </c>
      <c r="D82" s="206"/>
      <c r="E82" s="206"/>
      <c r="F82" s="206"/>
      <c r="G82" s="206"/>
      <c r="H82" s="206"/>
      <c r="I82" s="206"/>
      <c r="J82" s="195"/>
      <c r="K82" s="208"/>
    </row>
    <row r="83" spans="1:12" ht="35.1" customHeight="1" thickBot="1">
      <c r="A83" s="178"/>
      <c r="B83" s="181"/>
      <c r="C83" s="214" t="s">
        <v>177</v>
      </c>
      <c r="D83" s="215"/>
      <c r="E83" s="215"/>
      <c r="F83" s="215"/>
      <c r="G83" s="215"/>
      <c r="H83" s="215"/>
      <c r="I83" s="215"/>
      <c r="J83" s="216"/>
      <c r="K83" s="209"/>
    </row>
    <row r="84" spans="1:12" ht="12.95" thickBot="1">
      <c r="A84" s="168" t="s">
        <v>47</v>
      </c>
      <c r="B84" s="13" t="s">
        <v>48</v>
      </c>
      <c r="C84" s="13"/>
      <c r="D84" s="13" t="s">
        <v>49</v>
      </c>
      <c r="E84" s="13" t="s">
        <v>50</v>
      </c>
      <c r="F84" s="13"/>
      <c r="G84" s="13" t="s">
        <v>51</v>
      </c>
      <c r="H84" s="54"/>
      <c r="I84" s="54"/>
      <c r="J84" s="203" t="s">
        <v>52</v>
      </c>
      <c r="K84" s="164"/>
    </row>
    <row r="85" spans="1:12" ht="12.95" thickBot="1">
      <c r="A85" s="169"/>
      <c r="B85" s="46">
        <v>10966531</v>
      </c>
      <c r="C85" s="14"/>
      <c r="D85" s="47">
        <f>B85</f>
        <v>10966531</v>
      </c>
      <c r="E85" s="14">
        <v>0</v>
      </c>
      <c r="F85" s="14"/>
      <c r="G85" s="47">
        <f>SUM(D85:E85)</f>
        <v>10966531</v>
      </c>
      <c r="H85" s="55"/>
      <c r="I85" s="55"/>
      <c r="J85" s="165">
        <f>B85/G85</f>
        <v>1</v>
      </c>
      <c r="K85" s="167"/>
    </row>
    <row r="86" spans="1:12" ht="12.95" thickBot="1">
      <c r="A86" s="168" t="s">
        <v>53</v>
      </c>
      <c r="B86" s="13" t="s">
        <v>54</v>
      </c>
      <c r="C86" s="15"/>
      <c r="D86" s="170"/>
      <c r="E86" s="171"/>
      <c r="F86" s="171"/>
      <c r="G86" s="171"/>
      <c r="H86" s="171"/>
      <c r="I86" s="171"/>
      <c r="J86" s="171"/>
      <c r="K86" s="172"/>
    </row>
    <row r="87" spans="1:12" ht="12.95" thickBot="1">
      <c r="A87" s="169"/>
      <c r="B87" s="4"/>
      <c r="C87" s="16"/>
      <c r="D87" s="173"/>
      <c r="E87" s="174"/>
      <c r="F87" s="174"/>
      <c r="G87" s="174"/>
      <c r="H87" s="174"/>
      <c r="I87" s="174"/>
      <c r="J87" s="174"/>
      <c r="K87" s="175"/>
    </row>
    <row r="88" spans="1:12">
      <c r="A88" s="8"/>
      <c r="B88" s="38"/>
      <c r="C88" s="8"/>
      <c r="D88" s="8"/>
      <c r="E88" s="8"/>
      <c r="F88" s="8"/>
      <c r="G88" s="8"/>
      <c r="H88" s="8"/>
      <c r="I88" s="8"/>
      <c r="J88" s="8"/>
      <c r="K88" s="8"/>
    </row>
    <row r="89" spans="1:12" ht="12.95" thickBot="1">
      <c r="A89" s="8"/>
      <c r="B89" s="38"/>
      <c r="C89" s="8"/>
      <c r="D89" s="8"/>
      <c r="E89" s="8"/>
      <c r="F89" s="8"/>
      <c r="G89" s="8"/>
      <c r="H89" s="8"/>
      <c r="I89" s="8"/>
      <c r="J89" s="8"/>
      <c r="K89" s="8"/>
    </row>
    <row r="90" spans="1:12" ht="12.95" thickBot="1">
      <c r="A90" s="9" t="s">
        <v>130</v>
      </c>
      <c r="B90" s="10" t="s">
        <v>131</v>
      </c>
      <c r="C90" s="31"/>
      <c r="D90" s="11" t="s">
        <v>5</v>
      </c>
      <c r="E90" s="11" t="s">
        <v>30</v>
      </c>
      <c r="F90" s="11" t="s">
        <v>31</v>
      </c>
      <c r="G90" s="11" t="s">
        <v>42</v>
      </c>
      <c r="H90" s="11" t="s">
        <v>43</v>
      </c>
      <c r="I90" s="11" t="s">
        <v>44</v>
      </c>
      <c r="J90" s="11" t="s">
        <v>45</v>
      </c>
      <c r="K90" s="12" t="s">
        <v>11</v>
      </c>
    </row>
    <row r="91" spans="1:12" ht="63.95" customHeight="1" thickBot="1">
      <c r="A91" s="179" t="s">
        <v>132</v>
      </c>
      <c r="B91" s="179" t="s">
        <v>133</v>
      </c>
      <c r="C91" s="3" t="s">
        <v>14</v>
      </c>
      <c r="D91" s="57">
        <v>0</v>
      </c>
      <c r="E91" s="57" t="s">
        <v>134</v>
      </c>
      <c r="F91" s="57" t="s">
        <v>135</v>
      </c>
      <c r="G91" s="57" t="s">
        <v>197</v>
      </c>
      <c r="H91" s="57" t="s">
        <v>198</v>
      </c>
      <c r="I91" s="57" t="s">
        <v>199</v>
      </c>
      <c r="J91" s="57" t="s">
        <v>200</v>
      </c>
      <c r="K91" s="207" t="s">
        <v>141</v>
      </c>
    </row>
    <row r="92" spans="1:12" ht="12.95" thickBot="1">
      <c r="A92" s="180"/>
      <c r="B92" s="180"/>
      <c r="C92" s="5" t="s">
        <v>15</v>
      </c>
      <c r="D92" s="6"/>
      <c r="E92" s="7"/>
      <c r="F92" s="7"/>
      <c r="G92" s="7"/>
      <c r="H92" s="7"/>
      <c r="I92" s="7"/>
      <c r="J92" s="7"/>
      <c r="K92" s="208"/>
    </row>
    <row r="93" spans="1:12" ht="12.95" thickBot="1">
      <c r="A93" s="180"/>
      <c r="B93" s="180"/>
      <c r="C93" s="193" t="s">
        <v>16</v>
      </c>
      <c r="D93" s="194"/>
      <c r="E93" s="194"/>
      <c r="F93" s="194"/>
      <c r="G93" s="194"/>
      <c r="H93" s="194"/>
      <c r="I93" s="194"/>
      <c r="J93" s="196"/>
      <c r="K93" s="208"/>
    </row>
    <row r="94" spans="1:12" ht="29.45" customHeight="1" thickBot="1">
      <c r="A94" s="180"/>
      <c r="B94" s="181"/>
      <c r="C94" s="214" t="s">
        <v>177</v>
      </c>
      <c r="D94" s="215"/>
      <c r="E94" s="215"/>
      <c r="F94" s="215"/>
      <c r="G94" s="215"/>
      <c r="H94" s="215"/>
      <c r="I94" s="215"/>
      <c r="J94" s="216"/>
      <c r="K94" s="208"/>
    </row>
    <row r="95" spans="1:12" ht="12.95" thickBot="1">
      <c r="A95" s="180"/>
      <c r="B95" s="1" t="s">
        <v>144</v>
      </c>
      <c r="C95" s="1"/>
      <c r="D95" s="11" t="s">
        <v>5</v>
      </c>
      <c r="E95" s="11" t="s">
        <v>30</v>
      </c>
      <c r="F95" s="11" t="s">
        <v>31</v>
      </c>
      <c r="G95" s="11" t="s">
        <v>42</v>
      </c>
      <c r="H95" s="11" t="s">
        <v>43</v>
      </c>
      <c r="I95" s="11" t="s">
        <v>44</v>
      </c>
      <c r="J95" s="11" t="s">
        <v>45</v>
      </c>
      <c r="K95" s="208"/>
    </row>
    <row r="96" spans="1:12" ht="36.6" customHeight="1" thickBot="1">
      <c r="A96" s="180"/>
      <c r="B96" s="179" t="s">
        <v>145</v>
      </c>
      <c r="C96" s="17" t="s">
        <v>14</v>
      </c>
      <c r="D96" s="57">
        <v>0</v>
      </c>
      <c r="E96" s="57">
        <v>2</v>
      </c>
      <c r="F96" s="71" t="s">
        <v>146</v>
      </c>
      <c r="G96" s="57" t="s">
        <v>201</v>
      </c>
      <c r="H96" s="57" t="s">
        <v>202</v>
      </c>
      <c r="I96" s="57" t="s">
        <v>203</v>
      </c>
      <c r="J96" s="57" t="s">
        <v>204</v>
      </c>
      <c r="K96" s="208"/>
    </row>
    <row r="97" spans="1:11" ht="12.95" thickBot="1">
      <c r="A97" s="180"/>
      <c r="B97" s="180"/>
      <c r="C97" s="3" t="s">
        <v>15</v>
      </c>
      <c r="D97" s="18"/>
      <c r="E97" s="7"/>
      <c r="F97" s="7"/>
      <c r="G97" s="7"/>
      <c r="H97" s="7"/>
      <c r="I97" s="7"/>
      <c r="J97" s="7"/>
      <c r="K97" s="208"/>
    </row>
    <row r="98" spans="1:11" ht="12.95" thickBot="1">
      <c r="A98" s="180"/>
      <c r="B98" s="180"/>
      <c r="C98" s="193" t="s">
        <v>16</v>
      </c>
      <c r="D98" s="194"/>
      <c r="E98" s="194"/>
      <c r="F98" s="194"/>
      <c r="G98" s="194"/>
      <c r="H98" s="194"/>
      <c r="I98" s="194"/>
      <c r="J98" s="196"/>
      <c r="K98" s="208"/>
    </row>
    <row r="99" spans="1:11" ht="33" customHeight="1" thickBot="1">
      <c r="A99" s="180"/>
      <c r="B99" s="181"/>
      <c r="C99" s="214" t="s">
        <v>205</v>
      </c>
      <c r="D99" s="215"/>
      <c r="E99" s="215"/>
      <c r="F99" s="215"/>
      <c r="G99" s="215"/>
      <c r="H99" s="215"/>
      <c r="I99" s="215"/>
      <c r="J99" s="216"/>
      <c r="K99" s="208"/>
    </row>
    <row r="100" spans="1:11" ht="12.95" thickBot="1">
      <c r="A100" s="32" t="s">
        <v>98</v>
      </c>
      <c r="B100" s="1" t="s">
        <v>152</v>
      </c>
      <c r="C100" s="1"/>
      <c r="D100" s="11" t="s">
        <v>5</v>
      </c>
      <c r="E100" s="11" t="s">
        <v>30</v>
      </c>
      <c r="F100" s="11" t="s">
        <v>31</v>
      </c>
      <c r="G100" s="11" t="s">
        <v>42</v>
      </c>
      <c r="H100" s="11" t="s">
        <v>43</v>
      </c>
      <c r="I100" s="11" t="s">
        <v>44</v>
      </c>
      <c r="J100" s="11" t="s">
        <v>45</v>
      </c>
      <c r="K100" s="208"/>
    </row>
    <row r="101" spans="1:11" ht="12.95" thickBot="1">
      <c r="A101" s="176">
        <v>0.3</v>
      </c>
      <c r="B101" s="179" t="s">
        <v>206</v>
      </c>
      <c r="C101" s="17" t="s">
        <v>14</v>
      </c>
      <c r="D101" s="71">
        <v>0</v>
      </c>
      <c r="E101" s="71">
        <v>2</v>
      </c>
      <c r="F101" s="71" t="s">
        <v>146</v>
      </c>
      <c r="G101" s="71" t="s">
        <v>194</v>
      </c>
      <c r="H101" s="71" t="s">
        <v>207</v>
      </c>
      <c r="I101" s="71" t="s">
        <v>208</v>
      </c>
      <c r="J101" s="71" t="s">
        <v>209</v>
      </c>
      <c r="K101" s="208"/>
    </row>
    <row r="102" spans="1:11" ht="12.95" thickBot="1">
      <c r="A102" s="177"/>
      <c r="B102" s="180"/>
      <c r="C102" s="3" t="s">
        <v>15</v>
      </c>
      <c r="D102" s="18"/>
      <c r="E102" s="7"/>
      <c r="F102" s="7"/>
      <c r="G102" s="7"/>
      <c r="H102" s="7"/>
      <c r="I102" s="7"/>
      <c r="J102" s="7"/>
      <c r="K102" s="208"/>
    </row>
    <row r="103" spans="1:11" ht="12.95" thickBot="1">
      <c r="A103" s="177"/>
      <c r="B103" s="180"/>
      <c r="C103" s="193" t="s">
        <v>16</v>
      </c>
      <c r="D103" s="194"/>
      <c r="E103" s="194"/>
      <c r="F103" s="194"/>
      <c r="G103" s="194"/>
      <c r="H103" s="194"/>
      <c r="I103" s="194"/>
      <c r="J103" s="196"/>
      <c r="K103" s="208"/>
    </row>
    <row r="104" spans="1:11" ht="36" customHeight="1" thickBot="1">
      <c r="A104" s="178"/>
      <c r="B104" s="181"/>
      <c r="C104" s="214" t="s">
        <v>170</v>
      </c>
      <c r="D104" s="215"/>
      <c r="E104" s="215"/>
      <c r="F104" s="215"/>
      <c r="G104" s="215"/>
      <c r="H104" s="215"/>
      <c r="I104" s="215"/>
      <c r="J104" s="216"/>
      <c r="K104" s="209"/>
    </row>
    <row r="105" spans="1:11" ht="12.95" thickBot="1">
      <c r="A105" s="168" t="s">
        <v>47</v>
      </c>
      <c r="B105" s="13" t="s">
        <v>48</v>
      </c>
      <c r="C105" s="13"/>
      <c r="D105" s="13" t="s">
        <v>49</v>
      </c>
      <c r="E105" s="13" t="s">
        <v>50</v>
      </c>
      <c r="F105" s="13"/>
      <c r="G105" s="13" t="s">
        <v>51</v>
      </c>
      <c r="H105" s="54"/>
      <c r="I105" s="54"/>
      <c r="J105" s="203" t="s">
        <v>52</v>
      </c>
      <c r="K105" s="164"/>
    </row>
    <row r="106" spans="1:11" ht="12.95" thickBot="1">
      <c r="A106" s="169"/>
      <c r="B106" s="46">
        <v>10966531</v>
      </c>
      <c r="C106" s="44"/>
      <c r="D106" s="47">
        <f>B106</f>
        <v>10966531</v>
      </c>
      <c r="E106" s="14">
        <v>0</v>
      </c>
      <c r="F106" s="14"/>
      <c r="G106" s="47">
        <f>SUM(D106:E106)</f>
        <v>10966531</v>
      </c>
      <c r="H106" s="55"/>
      <c r="I106" s="55"/>
      <c r="J106" s="165">
        <f>B106/G106</f>
        <v>1</v>
      </c>
      <c r="K106" s="167"/>
    </row>
    <row r="107" spans="1:11" ht="12.95" thickBot="1">
      <c r="A107" s="168" t="s">
        <v>53</v>
      </c>
      <c r="B107" s="13" t="s">
        <v>54</v>
      </c>
      <c r="C107" s="15"/>
      <c r="D107" s="170"/>
      <c r="E107" s="171"/>
      <c r="F107" s="171"/>
      <c r="G107" s="171"/>
      <c r="H107" s="171"/>
      <c r="I107" s="171"/>
      <c r="J107" s="171"/>
      <c r="K107" s="172"/>
    </row>
    <row r="108" spans="1:11" ht="12.95" thickBot="1">
      <c r="A108" s="169"/>
      <c r="B108" s="14"/>
      <c r="C108" s="16"/>
      <c r="D108" s="173"/>
      <c r="E108" s="174"/>
      <c r="F108" s="174"/>
      <c r="G108" s="174"/>
      <c r="H108" s="174"/>
      <c r="I108" s="174"/>
      <c r="J108" s="174"/>
      <c r="K108" s="175"/>
    </row>
    <row r="109" spans="1:11">
      <c r="A109" s="8"/>
      <c r="B109" s="8"/>
      <c r="C109" s="8"/>
      <c r="D109" s="8"/>
      <c r="E109" s="8"/>
      <c r="F109" s="8"/>
      <c r="G109" s="8"/>
      <c r="H109" s="8"/>
      <c r="I109" s="8"/>
      <c r="J109" s="8"/>
      <c r="K109" s="8"/>
    </row>
    <row r="110" spans="1:11">
      <c r="A110" s="8"/>
      <c r="B110" s="8"/>
      <c r="C110" s="8"/>
      <c r="D110" s="8"/>
      <c r="E110" s="8"/>
      <c r="F110" s="8"/>
      <c r="G110" s="8"/>
      <c r="H110" s="8"/>
      <c r="I110" s="8"/>
      <c r="J110" s="8"/>
      <c r="K110" s="8"/>
    </row>
    <row r="111" spans="1:11">
      <c r="A111" s="8"/>
      <c r="B111" s="8"/>
      <c r="C111" s="8"/>
      <c r="D111" s="8"/>
      <c r="E111" s="8"/>
      <c r="F111" s="8"/>
      <c r="G111" s="8"/>
      <c r="H111" s="8"/>
      <c r="I111" s="8"/>
      <c r="J111" s="8"/>
      <c r="K111" s="8"/>
    </row>
    <row r="112" spans="1:11">
      <c r="A112" s="8"/>
      <c r="B112" s="8"/>
      <c r="C112" s="8"/>
      <c r="D112" s="8"/>
      <c r="E112" s="8"/>
      <c r="F112" s="8"/>
      <c r="G112" s="8"/>
      <c r="H112" s="8"/>
      <c r="I112" s="8"/>
      <c r="J112" s="8"/>
      <c r="K112" s="8"/>
    </row>
    <row r="113" spans="1:11">
      <c r="A113" s="8"/>
      <c r="B113" s="8"/>
      <c r="C113" s="8"/>
      <c r="D113" s="8"/>
      <c r="E113" s="8"/>
      <c r="F113" s="8"/>
      <c r="G113" s="8"/>
      <c r="H113" s="8"/>
      <c r="I113" s="8"/>
      <c r="J113" s="8"/>
      <c r="K113" s="8"/>
    </row>
    <row r="114" spans="1:11">
      <c r="A114" s="8"/>
      <c r="B114" s="8"/>
      <c r="C114" s="8"/>
      <c r="D114" s="8"/>
      <c r="E114" s="8"/>
      <c r="F114" s="8"/>
      <c r="G114" s="8"/>
      <c r="H114" s="8"/>
      <c r="I114" s="8"/>
      <c r="J114" s="8"/>
      <c r="K114" s="8"/>
    </row>
    <row r="115" spans="1:11">
      <c r="A115" s="8"/>
      <c r="B115" s="8"/>
      <c r="C115" s="8"/>
      <c r="D115" s="8"/>
      <c r="E115" s="8"/>
      <c r="F115" s="8"/>
      <c r="G115" s="8"/>
      <c r="H115" s="8"/>
      <c r="I115" s="8"/>
      <c r="J115" s="8"/>
      <c r="K115" s="8"/>
    </row>
    <row r="116" spans="1:11">
      <c r="A116" s="8"/>
      <c r="B116" s="8"/>
      <c r="C116" s="8"/>
      <c r="D116" s="8"/>
      <c r="E116" s="8"/>
      <c r="F116" s="8"/>
      <c r="G116" s="8"/>
      <c r="H116" s="8"/>
      <c r="I116" s="8"/>
      <c r="J116" s="8"/>
      <c r="K116" s="8"/>
    </row>
    <row r="117" spans="1:11">
      <c r="A117" s="8"/>
      <c r="B117" s="8"/>
      <c r="C117" s="8"/>
      <c r="D117" s="8"/>
      <c r="E117" s="8"/>
      <c r="F117" s="8"/>
      <c r="G117" s="8"/>
      <c r="H117" s="8"/>
      <c r="I117" s="8"/>
      <c r="J117" s="8"/>
      <c r="K117" s="8"/>
    </row>
    <row r="118" spans="1:11">
      <c r="A118" s="8"/>
      <c r="B118" s="8"/>
      <c r="C118" s="8"/>
      <c r="D118" s="8"/>
      <c r="E118" s="8"/>
      <c r="F118" s="8"/>
      <c r="G118" s="8"/>
      <c r="H118" s="8"/>
      <c r="I118" s="8"/>
      <c r="J118" s="8"/>
      <c r="K118" s="8"/>
    </row>
    <row r="119" spans="1:11">
      <c r="A119" s="8"/>
      <c r="B119" s="8"/>
      <c r="C119" s="8"/>
      <c r="D119" s="8"/>
      <c r="E119" s="8"/>
      <c r="F119" s="8"/>
      <c r="G119" s="8"/>
      <c r="H119" s="8"/>
      <c r="I119" s="8"/>
      <c r="J119" s="8"/>
      <c r="K119" s="8"/>
    </row>
    <row r="120" spans="1:11">
      <c r="A120" s="8"/>
      <c r="B120" s="8"/>
      <c r="C120" s="8"/>
      <c r="D120" s="8"/>
      <c r="E120" s="8"/>
      <c r="F120" s="8"/>
      <c r="G120" s="8"/>
      <c r="H120" s="8"/>
      <c r="I120" s="8"/>
      <c r="J120" s="8"/>
      <c r="K120" s="8"/>
    </row>
    <row r="121" spans="1:11">
      <c r="A121" s="8"/>
      <c r="B121" s="8"/>
      <c r="C121" s="8"/>
      <c r="D121" s="8"/>
      <c r="E121" s="8"/>
      <c r="F121" s="8"/>
      <c r="G121" s="8"/>
      <c r="H121" s="8"/>
      <c r="I121" s="8"/>
      <c r="J121" s="8"/>
      <c r="K121" s="8"/>
    </row>
    <row r="122" spans="1:11">
      <c r="A122" s="8"/>
      <c r="B122" s="8"/>
      <c r="C122" s="8"/>
      <c r="D122" s="8"/>
      <c r="E122" s="8"/>
      <c r="F122" s="8"/>
      <c r="G122" s="8"/>
      <c r="H122" s="8"/>
      <c r="I122" s="8"/>
      <c r="J122" s="8"/>
      <c r="K122" s="8"/>
    </row>
    <row r="123" spans="1:11">
      <c r="A123" s="8"/>
      <c r="B123" s="8"/>
      <c r="C123" s="8"/>
      <c r="D123" s="8"/>
      <c r="E123" s="8"/>
      <c r="F123" s="8"/>
      <c r="G123" s="8"/>
      <c r="H123" s="8"/>
      <c r="I123" s="8"/>
      <c r="J123" s="8"/>
      <c r="K123" s="8"/>
    </row>
    <row r="124" spans="1:11">
      <c r="A124" s="8"/>
      <c r="B124" s="8"/>
      <c r="C124" s="8"/>
      <c r="D124" s="8"/>
      <c r="E124" s="8"/>
      <c r="F124" s="8"/>
      <c r="G124" s="8"/>
      <c r="H124" s="8"/>
      <c r="I124" s="8"/>
      <c r="J124" s="8"/>
      <c r="K124" s="8"/>
    </row>
  </sheetData>
  <mergeCells count="97">
    <mergeCell ref="A49:A57"/>
    <mergeCell ref="B2:K2"/>
    <mergeCell ref="A25:A26"/>
    <mergeCell ref="J25:K25"/>
    <mergeCell ref="J26:K26"/>
    <mergeCell ref="A16:A24"/>
    <mergeCell ref="B16:B19"/>
    <mergeCell ref="K16:K24"/>
    <mergeCell ref="C18:J18"/>
    <mergeCell ref="C19:J19"/>
    <mergeCell ref="C23:J23"/>
    <mergeCell ref="C24:J24"/>
    <mergeCell ref="B21:B24"/>
    <mergeCell ref="C7:J7"/>
    <mergeCell ref="C12:J12"/>
    <mergeCell ref="A4:A12"/>
    <mergeCell ref="A80:A83"/>
    <mergeCell ref="B80:B83"/>
    <mergeCell ref="C82:J82"/>
    <mergeCell ref="A63:A64"/>
    <mergeCell ref="J63:K63"/>
    <mergeCell ref="K70:K83"/>
    <mergeCell ref="C72:J72"/>
    <mergeCell ref="C73:J73"/>
    <mergeCell ref="B75:B78"/>
    <mergeCell ref="C77:J77"/>
    <mergeCell ref="C78:J78"/>
    <mergeCell ref="J106:K106"/>
    <mergeCell ref="A65:A66"/>
    <mergeCell ref="D65:K66"/>
    <mergeCell ref="A91:A99"/>
    <mergeCell ref="B91:B94"/>
    <mergeCell ref="K91:K104"/>
    <mergeCell ref="C93:J93"/>
    <mergeCell ref="C94:J94"/>
    <mergeCell ref="B96:B99"/>
    <mergeCell ref="C98:J98"/>
    <mergeCell ref="C99:J99"/>
    <mergeCell ref="A101:A104"/>
    <mergeCell ref="B101:B104"/>
    <mergeCell ref="A84:A85"/>
    <mergeCell ref="A70:A78"/>
    <mergeCell ref="B70:B73"/>
    <mergeCell ref="B49:B52"/>
    <mergeCell ref="K49:K62"/>
    <mergeCell ref="C51:J51"/>
    <mergeCell ref="C52:J52"/>
    <mergeCell ref="B54:B57"/>
    <mergeCell ref="C56:J56"/>
    <mergeCell ref="C57:J57"/>
    <mergeCell ref="A59:A62"/>
    <mergeCell ref="B59:B62"/>
    <mergeCell ref="C61:J61"/>
    <mergeCell ref="C83:J83"/>
    <mergeCell ref="A107:A108"/>
    <mergeCell ref="D107:K108"/>
    <mergeCell ref="J84:K84"/>
    <mergeCell ref="A86:A87"/>
    <mergeCell ref="C104:J104"/>
    <mergeCell ref="C103:J103"/>
    <mergeCell ref="C62:J62"/>
    <mergeCell ref="J85:K85"/>
    <mergeCell ref="J64:K64"/>
    <mergeCell ref="D86:K87"/>
    <mergeCell ref="A105:A106"/>
    <mergeCell ref="J105:K105"/>
    <mergeCell ref="C6:J6"/>
    <mergeCell ref="B9:B12"/>
    <mergeCell ref="C11:J11"/>
    <mergeCell ref="A42:A43"/>
    <mergeCell ref="J43:K43"/>
    <mergeCell ref="D31:E31"/>
    <mergeCell ref="D37:E37"/>
    <mergeCell ref="H31:J31"/>
    <mergeCell ref="H33:J33"/>
    <mergeCell ref="H37:J37"/>
    <mergeCell ref="H36:J36"/>
    <mergeCell ref="H38:J38"/>
    <mergeCell ref="A27:A28"/>
    <mergeCell ref="D27:K28"/>
    <mergeCell ref="B4:B7"/>
    <mergeCell ref="A44:A45"/>
    <mergeCell ref="D44:K45"/>
    <mergeCell ref="J42:K42"/>
    <mergeCell ref="A32:A40"/>
    <mergeCell ref="K32:K41"/>
    <mergeCell ref="C35:J35"/>
    <mergeCell ref="B37:B40"/>
    <mergeCell ref="C40:J40"/>
    <mergeCell ref="B32:B35"/>
    <mergeCell ref="C34:J34"/>
    <mergeCell ref="C39:J39"/>
    <mergeCell ref="D38:E38"/>
    <mergeCell ref="H32:J32"/>
    <mergeCell ref="D32:E32"/>
    <mergeCell ref="D33:E33"/>
    <mergeCell ref="D36:E36"/>
  </mergeCells>
  <phoneticPr fontId="0" type="noConversion"/>
  <pageMargins left="0.74803149606299213" right="0.74803149606299213" top="0.98425196850393704" bottom="0.98425196850393704" header="0.51181102362204722" footer="0.51181102362204722"/>
  <pageSetup paperSize="9" scale="48" orientation="landscape" r:id="rId1"/>
  <headerFooter alignWithMargins="0">
    <oddHeader>&amp;L&amp;"Calibri"&amp;10&amp;K000000 OFFICIAL&amp;1#_x000D_</oddHeader>
    <oddFooter>&amp;LUpdated January 2011_x000D_&amp;1#&amp;"Calibri"&amp;10&amp;K000000 OFFICIAL</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891B-82AE-4B10-B0FB-2870D73B9FA0}">
  <dimension ref="B1:I18"/>
  <sheetViews>
    <sheetView workbookViewId="0">
      <selection activeCell="B18" sqref="B18:I18"/>
    </sheetView>
  </sheetViews>
  <sheetFormatPr defaultRowHeight="12.6"/>
  <cols>
    <col min="1" max="1" width="5.42578125" customWidth="1"/>
    <col min="2" max="2" width="16.85546875" customWidth="1"/>
    <col min="3" max="3" width="10.5703125" customWidth="1"/>
    <col min="4" max="4" width="11.5703125" customWidth="1"/>
    <col min="5" max="5" width="9.5703125" customWidth="1"/>
    <col min="6" max="6" width="11.140625" customWidth="1"/>
    <col min="7" max="7" width="10.42578125" customWidth="1"/>
    <col min="8" max="8" width="7.5703125" customWidth="1"/>
    <col min="9" max="9" width="83.42578125" customWidth="1"/>
  </cols>
  <sheetData>
    <row r="1" spans="2:9" s="56" customFormat="1" ht="12.95">
      <c r="B1" s="56" t="s">
        <v>210</v>
      </c>
    </row>
    <row r="2" spans="2:9">
      <c r="B2" s="257" t="s">
        <v>211</v>
      </c>
      <c r="C2" s="258"/>
      <c r="D2" s="258"/>
      <c r="E2" s="258"/>
      <c r="F2" s="258"/>
      <c r="G2" s="258"/>
      <c r="H2" s="258"/>
      <c r="I2" s="258"/>
    </row>
    <row r="3" spans="2:9">
      <c r="B3" s="258"/>
      <c r="C3" s="258"/>
      <c r="D3" s="258"/>
      <c r="E3" s="258"/>
      <c r="F3" s="258"/>
      <c r="G3" s="258"/>
      <c r="H3" s="258"/>
      <c r="I3" s="258"/>
    </row>
    <row r="4" spans="2:9">
      <c r="B4" s="258"/>
      <c r="C4" s="258"/>
      <c r="D4" s="258"/>
      <c r="E4" s="258"/>
      <c r="F4" s="258"/>
      <c r="G4" s="258"/>
      <c r="H4" s="258"/>
      <c r="I4" s="258"/>
    </row>
    <row r="5" spans="2:9">
      <c r="B5" s="258"/>
      <c r="C5" s="258"/>
      <c r="D5" s="258"/>
      <c r="E5" s="258"/>
      <c r="F5" s="258"/>
      <c r="G5" s="258"/>
      <c r="H5" s="258"/>
      <c r="I5" s="258"/>
    </row>
    <row r="6" spans="2:9">
      <c r="B6" s="258"/>
      <c r="C6" s="258"/>
      <c r="D6" s="258"/>
      <c r="E6" s="258"/>
      <c r="F6" s="258"/>
      <c r="G6" s="258"/>
      <c r="H6" s="258"/>
      <c r="I6" s="258"/>
    </row>
    <row r="7" spans="2:9">
      <c r="B7" s="258"/>
      <c r="C7" s="258"/>
      <c r="D7" s="258"/>
      <c r="E7" s="258"/>
      <c r="F7" s="258"/>
      <c r="G7" s="258"/>
      <c r="H7" s="258"/>
      <c r="I7" s="258"/>
    </row>
    <row r="8" spans="2:9">
      <c r="B8" s="258"/>
      <c r="C8" s="258"/>
      <c r="D8" s="258"/>
      <c r="E8" s="258"/>
      <c r="F8" s="258"/>
      <c r="G8" s="258"/>
      <c r="H8" s="258"/>
      <c r="I8" s="258"/>
    </row>
    <row r="9" spans="2:9">
      <c r="B9" s="259"/>
      <c r="C9" s="259"/>
      <c r="D9" s="259"/>
      <c r="E9" s="259"/>
      <c r="F9" s="259"/>
      <c r="G9" s="259"/>
      <c r="H9" s="259"/>
      <c r="I9" s="259"/>
    </row>
    <row r="10" spans="2:9">
      <c r="B10" s="259"/>
      <c r="C10" s="259"/>
      <c r="D10" s="259"/>
      <c r="E10" s="259"/>
      <c r="F10" s="259"/>
      <c r="G10" s="259"/>
      <c r="H10" s="259"/>
      <c r="I10" s="259"/>
    </row>
    <row r="11" spans="2:9">
      <c r="B11" s="259"/>
      <c r="C11" s="259"/>
      <c r="D11" s="259"/>
      <c r="E11" s="259"/>
      <c r="F11" s="259"/>
      <c r="G11" s="259"/>
      <c r="H11" s="259"/>
      <c r="I11" s="259"/>
    </row>
    <row r="12" spans="2:9">
      <c r="B12" s="259"/>
      <c r="C12" s="259"/>
      <c r="D12" s="259"/>
      <c r="E12" s="259"/>
      <c r="F12" s="259"/>
      <c r="G12" s="259"/>
      <c r="H12" s="259"/>
      <c r="I12" s="259"/>
    </row>
    <row r="13" spans="2:9">
      <c r="B13" s="259"/>
      <c r="C13" s="259"/>
      <c r="D13" s="259"/>
      <c r="E13" s="259"/>
      <c r="F13" s="259"/>
      <c r="G13" s="259"/>
      <c r="H13" s="259"/>
      <c r="I13" s="259"/>
    </row>
    <row r="14" spans="2:9">
      <c r="B14" s="259"/>
      <c r="C14" s="259"/>
      <c r="D14" s="259"/>
      <c r="E14" s="259"/>
      <c r="F14" s="259"/>
      <c r="G14" s="259"/>
      <c r="H14" s="259"/>
      <c r="I14" s="259"/>
    </row>
    <row r="15" spans="2:9">
      <c r="B15" s="259"/>
      <c r="C15" s="259"/>
      <c r="D15" s="259"/>
      <c r="E15" s="259"/>
      <c r="F15" s="259"/>
      <c r="G15" s="259"/>
      <c r="H15" s="259"/>
      <c r="I15" s="259"/>
    </row>
    <row r="17" spans="2:9" ht="12.95">
      <c r="B17" s="56" t="s">
        <v>212</v>
      </c>
      <c r="C17" s="56"/>
      <c r="D17" s="56"/>
      <c r="E17" s="56"/>
      <c r="F17" s="56"/>
      <c r="G17" s="56"/>
      <c r="H17" s="56"/>
      <c r="I17" s="56"/>
    </row>
    <row r="18" spans="2:9" ht="409.5" customHeight="1">
      <c r="B18" s="260" t="s">
        <v>213</v>
      </c>
      <c r="C18" s="261"/>
      <c r="D18" s="261"/>
      <c r="E18" s="261"/>
      <c r="F18" s="261"/>
      <c r="G18" s="261"/>
      <c r="H18" s="261"/>
      <c r="I18" s="261"/>
    </row>
  </sheetData>
  <mergeCells count="2">
    <mergeCell ref="B2:I15"/>
    <mergeCell ref="B18:I18"/>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1"/>
  <sheetViews>
    <sheetView workbookViewId="0">
      <pane ySplit="5" topLeftCell="A6" activePane="bottomLeft" state="frozen"/>
      <selection pane="bottomLeft" activeCell="I52" sqref="I52"/>
    </sheetView>
  </sheetViews>
  <sheetFormatPr defaultRowHeight="12.6"/>
  <cols>
    <col min="1" max="1" width="5.140625" style="20" customWidth="1"/>
    <col min="2" max="2" width="23.42578125" style="20" customWidth="1"/>
    <col min="3" max="3" width="97.85546875" style="22" customWidth="1"/>
    <col min="4" max="5" width="16.85546875" customWidth="1"/>
  </cols>
  <sheetData>
    <row r="1" spans="1:5" ht="25.5" customHeight="1">
      <c r="A1" s="262" t="s">
        <v>214</v>
      </c>
      <c r="B1" s="262"/>
      <c r="C1" s="262"/>
      <c r="D1" s="262"/>
      <c r="E1" s="262"/>
    </row>
    <row r="3" spans="1:5" ht="12.95">
      <c r="A3" s="110" t="s">
        <v>215</v>
      </c>
      <c r="B3" s="110" t="s">
        <v>216</v>
      </c>
      <c r="C3" s="111" t="s">
        <v>217</v>
      </c>
      <c r="D3" s="110" t="s">
        <v>218</v>
      </c>
      <c r="E3" s="110" t="s">
        <v>219</v>
      </c>
    </row>
    <row r="4" spans="1:5" s="21" customFormat="1" ht="26.1">
      <c r="A4" s="112" t="s">
        <v>220</v>
      </c>
      <c r="B4" s="112" t="s">
        <v>221</v>
      </c>
      <c r="C4" s="113" t="s">
        <v>222</v>
      </c>
      <c r="D4" s="112" t="s">
        <v>223</v>
      </c>
      <c r="E4" s="114">
        <v>43101</v>
      </c>
    </row>
    <row r="5" spans="1:5" s="21" customFormat="1" ht="12.95">
      <c r="A5" s="263" t="s">
        <v>224</v>
      </c>
      <c r="B5" s="264"/>
      <c r="C5" s="264"/>
      <c r="D5" s="264"/>
      <c r="E5" s="265"/>
    </row>
    <row r="6" spans="1:5" ht="24.95">
      <c r="A6" s="68">
        <v>1</v>
      </c>
      <c r="B6" s="40" t="s">
        <v>225</v>
      </c>
      <c r="C6" s="42" t="s">
        <v>226</v>
      </c>
      <c r="D6" s="40" t="s">
        <v>227</v>
      </c>
      <c r="E6" s="41">
        <v>45057</v>
      </c>
    </row>
    <row r="7" spans="1:5" ht="50.1">
      <c r="A7" s="68">
        <v>2</v>
      </c>
      <c r="B7" s="40" t="s">
        <v>228</v>
      </c>
      <c r="C7" s="40" t="s">
        <v>229</v>
      </c>
      <c r="D7" s="40" t="s">
        <v>227</v>
      </c>
      <c r="E7" s="41">
        <v>45057</v>
      </c>
    </row>
    <row r="8" spans="1:5" ht="58.5" customHeight="1">
      <c r="A8" s="68">
        <v>3</v>
      </c>
      <c r="B8" s="40" t="s">
        <v>230</v>
      </c>
      <c r="C8" s="40" t="s">
        <v>231</v>
      </c>
      <c r="D8" s="40" t="s">
        <v>227</v>
      </c>
      <c r="E8" s="41">
        <v>45057</v>
      </c>
    </row>
    <row r="9" spans="1:5" ht="37.5">
      <c r="A9" s="68">
        <v>4</v>
      </c>
      <c r="B9" s="43" t="s">
        <v>117</v>
      </c>
      <c r="C9" s="43" t="s">
        <v>232</v>
      </c>
      <c r="D9" s="40" t="s">
        <v>227</v>
      </c>
      <c r="E9" s="41">
        <v>45057</v>
      </c>
    </row>
    <row r="10" spans="1:5" ht="65.25" customHeight="1">
      <c r="A10" s="68">
        <v>5</v>
      </c>
      <c r="B10" s="40" t="s">
        <v>233</v>
      </c>
      <c r="C10" s="40" t="s">
        <v>234</v>
      </c>
      <c r="D10" s="40" t="s">
        <v>227</v>
      </c>
      <c r="E10" s="41">
        <v>45085</v>
      </c>
    </row>
    <row r="11" spans="1:5" ht="24.95">
      <c r="A11" s="68">
        <v>6</v>
      </c>
      <c r="B11" s="40" t="s">
        <v>4</v>
      </c>
      <c r="C11" s="43" t="s">
        <v>235</v>
      </c>
      <c r="D11" s="40" t="s">
        <v>227</v>
      </c>
      <c r="E11" s="41">
        <v>45128</v>
      </c>
    </row>
    <row r="12" spans="1:5" ht="24.95">
      <c r="A12" s="68">
        <v>7</v>
      </c>
      <c r="B12" s="40" t="s">
        <v>236</v>
      </c>
      <c r="C12" s="43" t="s">
        <v>237</v>
      </c>
      <c r="D12" s="40" t="s">
        <v>227</v>
      </c>
      <c r="E12" s="41">
        <v>45128</v>
      </c>
    </row>
    <row r="13" spans="1:5" ht="24.95">
      <c r="A13" s="68">
        <v>8</v>
      </c>
      <c r="B13" s="40" t="s">
        <v>238</v>
      </c>
      <c r="C13" s="61" t="s">
        <v>239</v>
      </c>
      <c r="D13" s="40" t="s">
        <v>227</v>
      </c>
      <c r="E13" s="41">
        <v>45128</v>
      </c>
    </row>
    <row r="14" spans="1:5" ht="24.95">
      <c r="A14" s="69">
        <v>9</v>
      </c>
      <c r="B14" s="43" t="s">
        <v>41</v>
      </c>
      <c r="C14" s="61" t="s">
        <v>240</v>
      </c>
      <c r="D14" s="40" t="s">
        <v>227</v>
      </c>
      <c r="E14" s="41">
        <v>45128</v>
      </c>
    </row>
    <row r="15" spans="1:5" ht="37.5">
      <c r="A15" s="69">
        <v>11</v>
      </c>
      <c r="B15" s="60" t="s">
        <v>241</v>
      </c>
      <c r="C15" s="61" t="s">
        <v>242</v>
      </c>
      <c r="D15" s="40" t="s">
        <v>227</v>
      </c>
      <c r="E15" s="41">
        <v>45131</v>
      </c>
    </row>
    <row r="16" spans="1:5" ht="24.95">
      <c r="A16" s="69">
        <v>12</v>
      </c>
      <c r="B16" s="60" t="s">
        <v>243</v>
      </c>
      <c r="C16" s="61" t="s">
        <v>244</v>
      </c>
      <c r="D16" s="40" t="s">
        <v>227</v>
      </c>
      <c r="E16" s="41">
        <v>45131</v>
      </c>
    </row>
    <row r="17" spans="1:5" ht="37.5">
      <c r="A17" s="69">
        <v>13</v>
      </c>
      <c r="B17" s="60" t="s">
        <v>245</v>
      </c>
      <c r="C17" s="61" t="s">
        <v>246</v>
      </c>
      <c r="D17" s="40" t="s">
        <v>227</v>
      </c>
      <c r="E17" s="62">
        <v>45131</v>
      </c>
    </row>
    <row r="18" spans="1:5" ht="24.95">
      <c r="A18" s="69">
        <v>14</v>
      </c>
      <c r="B18" s="60" t="s">
        <v>247</v>
      </c>
      <c r="C18" s="61" t="s">
        <v>248</v>
      </c>
      <c r="D18" s="60" t="s">
        <v>227</v>
      </c>
      <c r="E18" s="62">
        <v>45135</v>
      </c>
    </row>
    <row r="19" spans="1:5" ht="24.95">
      <c r="A19" s="69">
        <v>15</v>
      </c>
      <c r="B19" s="58" t="s">
        <v>249</v>
      </c>
      <c r="C19" s="40" t="s">
        <v>250</v>
      </c>
      <c r="D19" s="58" t="s">
        <v>227</v>
      </c>
      <c r="E19" s="62">
        <v>45422</v>
      </c>
    </row>
    <row r="20" spans="1:5" s="67" customFormat="1" ht="24.95">
      <c r="A20" s="69">
        <v>16</v>
      </c>
      <c r="B20" s="58" t="s">
        <v>251</v>
      </c>
      <c r="C20" s="43" t="s">
        <v>252</v>
      </c>
      <c r="D20" s="58" t="s">
        <v>227</v>
      </c>
      <c r="E20" s="62">
        <v>45422</v>
      </c>
    </row>
    <row r="21" spans="1:5">
      <c r="A21" s="69">
        <v>17</v>
      </c>
      <c r="B21" s="60" t="s">
        <v>253</v>
      </c>
      <c r="C21" s="43" t="s">
        <v>254</v>
      </c>
      <c r="D21" s="58" t="s">
        <v>227</v>
      </c>
      <c r="E21" s="62">
        <v>45422</v>
      </c>
    </row>
    <row r="22" spans="1:5">
      <c r="A22" s="69">
        <v>18</v>
      </c>
      <c r="B22" s="60" t="s">
        <v>255</v>
      </c>
      <c r="C22" s="43" t="s">
        <v>256</v>
      </c>
      <c r="D22" s="58" t="s">
        <v>227</v>
      </c>
      <c r="E22" s="62">
        <v>45422</v>
      </c>
    </row>
    <row r="23" spans="1:5" ht="24.95">
      <c r="A23" s="69">
        <v>19</v>
      </c>
      <c r="B23" s="60" t="s">
        <v>257</v>
      </c>
      <c r="C23" s="43" t="s">
        <v>258</v>
      </c>
      <c r="D23" s="58" t="s">
        <v>227</v>
      </c>
      <c r="E23" s="62">
        <v>45422</v>
      </c>
    </row>
    <row r="24" spans="1:5" ht="37.5">
      <c r="A24" s="69">
        <v>20</v>
      </c>
      <c r="B24" s="60" t="s">
        <v>259</v>
      </c>
      <c r="C24" s="43" t="s">
        <v>260</v>
      </c>
      <c r="D24" s="86" t="s">
        <v>227</v>
      </c>
      <c r="E24" s="62">
        <v>45770</v>
      </c>
    </row>
    <row r="25" spans="1:5" ht="24.95">
      <c r="A25" s="69">
        <v>21</v>
      </c>
      <c r="B25" s="61" t="s">
        <v>261</v>
      </c>
      <c r="C25" s="61" t="s">
        <v>262</v>
      </c>
      <c r="D25" s="86" t="s">
        <v>227</v>
      </c>
      <c r="E25" s="62">
        <v>45770</v>
      </c>
    </row>
    <row r="26" spans="1:5" ht="37.5">
      <c r="A26" s="69">
        <v>22</v>
      </c>
      <c r="B26" s="60" t="s">
        <v>18</v>
      </c>
      <c r="C26" s="61" t="s">
        <v>263</v>
      </c>
      <c r="D26" s="84" t="s">
        <v>227</v>
      </c>
      <c r="E26" s="62">
        <v>45770</v>
      </c>
    </row>
    <row r="27" spans="1:5" ht="112.5">
      <c r="A27" s="69">
        <v>23</v>
      </c>
      <c r="B27" s="43" t="s">
        <v>264</v>
      </c>
      <c r="C27" s="61" t="s">
        <v>265</v>
      </c>
      <c r="D27" s="84" t="s">
        <v>227</v>
      </c>
      <c r="E27" s="62">
        <v>45770</v>
      </c>
    </row>
    <row r="28" spans="1:5">
      <c r="A28" s="69">
        <v>24</v>
      </c>
      <c r="B28" s="43" t="s">
        <v>266</v>
      </c>
      <c r="C28" s="61" t="s">
        <v>267</v>
      </c>
      <c r="D28" s="84" t="s">
        <v>227</v>
      </c>
      <c r="E28" s="62">
        <v>45770</v>
      </c>
    </row>
    <row r="29" spans="1:5" s="96" customFormat="1" ht="50.1">
      <c r="A29" s="93">
        <v>25</v>
      </c>
      <c r="B29" s="94" t="s">
        <v>268</v>
      </c>
      <c r="C29" s="115" t="s">
        <v>269</v>
      </c>
      <c r="D29" s="116" t="s">
        <v>227</v>
      </c>
      <c r="E29" s="95">
        <v>45770</v>
      </c>
    </row>
    <row r="30" spans="1:5" ht="24.95">
      <c r="A30" s="69">
        <v>26</v>
      </c>
      <c r="B30" s="43" t="s">
        <v>270</v>
      </c>
      <c r="C30" s="61" t="s">
        <v>271</v>
      </c>
      <c r="D30" s="58" t="s">
        <v>227</v>
      </c>
      <c r="E30" s="62">
        <v>45770</v>
      </c>
    </row>
    <row r="31" spans="1:5" ht="62.45">
      <c r="A31" s="69">
        <v>27</v>
      </c>
      <c r="B31" s="43" t="s">
        <v>272</v>
      </c>
      <c r="C31" s="61" t="s">
        <v>273</v>
      </c>
      <c r="D31" s="67" t="s">
        <v>227</v>
      </c>
      <c r="E31" s="62">
        <v>45770</v>
      </c>
    </row>
    <row r="32" spans="1:5" ht="24.95">
      <c r="A32" s="69">
        <v>28</v>
      </c>
      <c r="B32" s="43" t="s">
        <v>274</v>
      </c>
      <c r="C32" s="61" t="s">
        <v>275</v>
      </c>
      <c r="D32" s="84" t="s">
        <v>227</v>
      </c>
      <c r="E32" s="62">
        <v>45770</v>
      </c>
    </row>
    <row r="33" spans="1:5" ht="80.45" customHeight="1">
      <c r="A33" s="69">
        <v>29</v>
      </c>
      <c r="B33" s="58" t="s">
        <v>228</v>
      </c>
      <c r="C33" s="43" t="s">
        <v>276</v>
      </c>
      <c r="D33" s="86" t="s">
        <v>227</v>
      </c>
      <c r="E33" s="62">
        <v>45770</v>
      </c>
    </row>
    <row r="34" spans="1:5">
      <c r="A34" s="69">
        <v>30</v>
      </c>
      <c r="B34" s="60" t="s">
        <v>230</v>
      </c>
      <c r="C34" s="43" t="s">
        <v>277</v>
      </c>
      <c r="D34" s="86" t="s">
        <v>227</v>
      </c>
      <c r="E34" s="62">
        <v>45770</v>
      </c>
    </row>
    <row r="35" spans="1:5">
      <c r="A35" s="69">
        <v>31</v>
      </c>
      <c r="B35" s="60" t="s">
        <v>278</v>
      </c>
      <c r="C35" s="43" t="s">
        <v>279</v>
      </c>
      <c r="D35" s="86" t="s">
        <v>227</v>
      </c>
      <c r="E35" s="62">
        <v>45770</v>
      </c>
    </row>
    <row r="36" spans="1:5">
      <c r="A36" s="69">
        <v>32</v>
      </c>
      <c r="B36" s="60" t="s">
        <v>280</v>
      </c>
      <c r="C36" s="43" t="s">
        <v>281</v>
      </c>
      <c r="D36" s="86" t="s">
        <v>227</v>
      </c>
      <c r="E36" s="62">
        <v>45770</v>
      </c>
    </row>
    <row r="37" spans="1:5">
      <c r="A37" s="69">
        <v>33</v>
      </c>
      <c r="B37" s="60" t="s">
        <v>117</v>
      </c>
      <c r="C37" s="43" t="s">
        <v>282</v>
      </c>
      <c r="D37" s="86" t="s">
        <v>227</v>
      </c>
      <c r="E37" s="62">
        <v>45770</v>
      </c>
    </row>
    <row r="38" spans="1:5">
      <c r="A38" s="69">
        <v>34</v>
      </c>
      <c r="B38" s="60" t="s">
        <v>283</v>
      </c>
      <c r="C38" s="43" t="s">
        <v>284</v>
      </c>
      <c r="D38" s="86" t="s">
        <v>227</v>
      </c>
      <c r="E38" s="62">
        <v>45770</v>
      </c>
    </row>
    <row r="39" spans="1:5" ht="105.6" customHeight="1">
      <c r="A39" s="69">
        <v>35</v>
      </c>
      <c r="B39" s="60" t="s">
        <v>285</v>
      </c>
      <c r="C39" s="43" t="s">
        <v>286</v>
      </c>
      <c r="D39" s="86" t="s">
        <v>227</v>
      </c>
      <c r="E39" s="62">
        <v>45770</v>
      </c>
    </row>
    <row r="40" spans="1:5" ht="50.1">
      <c r="A40" s="69">
        <v>36</v>
      </c>
      <c r="B40" s="60" t="s">
        <v>287</v>
      </c>
      <c r="C40" s="43" t="s">
        <v>288</v>
      </c>
      <c r="D40" s="86" t="s">
        <v>227</v>
      </c>
      <c r="E40" s="62">
        <v>45770</v>
      </c>
    </row>
    <row r="41" spans="1:5" ht="24.95">
      <c r="A41" s="69">
        <v>37</v>
      </c>
      <c r="B41" s="60" t="s">
        <v>289</v>
      </c>
      <c r="C41" s="43" t="s">
        <v>290</v>
      </c>
      <c r="D41" s="86" t="s">
        <v>227</v>
      </c>
      <c r="E41" s="62">
        <v>45770</v>
      </c>
    </row>
    <row r="42" spans="1:5" ht="24.95">
      <c r="A42" s="69">
        <v>38</v>
      </c>
      <c r="B42" s="84" t="s">
        <v>291</v>
      </c>
      <c r="C42" s="61" t="s">
        <v>292</v>
      </c>
      <c r="D42" s="86" t="s">
        <v>227</v>
      </c>
      <c r="E42" s="62">
        <v>45770</v>
      </c>
    </row>
    <row r="43" spans="1:5" ht="24.95">
      <c r="A43" s="69">
        <v>39</v>
      </c>
      <c r="B43" s="115" t="s">
        <v>293</v>
      </c>
      <c r="C43" s="115" t="s">
        <v>294</v>
      </c>
      <c r="D43" s="124" t="s">
        <v>227</v>
      </c>
      <c r="E43" s="95">
        <v>45779</v>
      </c>
    </row>
    <row r="44" spans="1:5" ht="24.95">
      <c r="A44" s="69">
        <v>40</v>
      </c>
      <c r="B44" s="115" t="s">
        <v>295</v>
      </c>
      <c r="C44" s="115" t="s">
        <v>296</v>
      </c>
      <c r="D44" s="124" t="s">
        <v>227</v>
      </c>
      <c r="E44" s="95">
        <v>45779</v>
      </c>
    </row>
    <row r="45" spans="1:5" ht="24.95">
      <c r="A45" s="69">
        <v>41</v>
      </c>
      <c r="B45" s="115" t="s">
        <v>297</v>
      </c>
      <c r="C45" s="115" t="s">
        <v>298</v>
      </c>
      <c r="D45" s="124" t="s">
        <v>227</v>
      </c>
      <c r="E45" s="95">
        <v>45779</v>
      </c>
    </row>
    <row r="46" spans="1:5" ht="24.95">
      <c r="A46" s="69">
        <v>42</v>
      </c>
      <c r="B46" s="115" t="s">
        <v>297</v>
      </c>
      <c r="C46" s="115" t="s">
        <v>299</v>
      </c>
      <c r="D46" s="124" t="s">
        <v>227</v>
      </c>
      <c r="E46" s="95">
        <v>45779</v>
      </c>
    </row>
    <row r="47" spans="1:5" ht="24.95">
      <c r="A47" s="69">
        <v>43</v>
      </c>
      <c r="B47" s="115" t="s">
        <v>300</v>
      </c>
      <c r="C47" s="115" t="s">
        <v>301</v>
      </c>
      <c r="D47" s="124" t="s">
        <v>227</v>
      </c>
      <c r="E47" s="95">
        <v>45779</v>
      </c>
    </row>
    <row r="48" spans="1:5" ht="24.95">
      <c r="A48" s="69">
        <v>44</v>
      </c>
      <c r="B48" s="115" t="s">
        <v>297</v>
      </c>
      <c r="C48" s="115" t="s">
        <v>302</v>
      </c>
      <c r="D48" s="124" t="s">
        <v>227</v>
      </c>
      <c r="E48" s="95">
        <v>45779</v>
      </c>
    </row>
    <row r="49" spans="1:5" s="67" customFormat="1" ht="62.45">
      <c r="A49" s="69">
        <v>45</v>
      </c>
      <c r="B49" s="94" t="s">
        <v>303</v>
      </c>
      <c r="C49" s="94" t="s">
        <v>304</v>
      </c>
      <c r="D49" s="124" t="s">
        <v>227</v>
      </c>
      <c r="E49" s="95">
        <v>45779</v>
      </c>
    </row>
    <row r="50" spans="1:5" s="67" customFormat="1" ht="87.6">
      <c r="A50" s="69">
        <v>46</v>
      </c>
      <c r="B50" s="94" t="s">
        <v>305</v>
      </c>
      <c r="C50" s="94" t="s">
        <v>306</v>
      </c>
      <c r="D50" s="124" t="s">
        <v>227</v>
      </c>
      <c r="E50" s="95">
        <v>45779</v>
      </c>
    </row>
    <row r="51" spans="1:5" s="67" customFormat="1" ht="62.45">
      <c r="A51" s="69">
        <v>47</v>
      </c>
      <c r="B51" s="94" t="s">
        <v>307</v>
      </c>
      <c r="C51" s="94" t="s">
        <v>308</v>
      </c>
      <c r="D51" s="124" t="s">
        <v>227</v>
      </c>
      <c r="E51" s="95">
        <v>45779</v>
      </c>
    </row>
    <row r="52" spans="1:5" s="67" customFormat="1" ht="87.6">
      <c r="A52" s="69">
        <v>48</v>
      </c>
      <c r="B52" s="43" t="s">
        <v>309</v>
      </c>
      <c r="C52" s="43" t="s">
        <v>310</v>
      </c>
      <c r="D52" s="124" t="s">
        <v>227</v>
      </c>
      <c r="E52" s="95">
        <v>45779</v>
      </c>
    </row>
    <row r="53" spans="1:5" s="67" customFormat="1">
      <c r="A53" s="69">
        <v>49</v>
      </c>
      <c r="B53" s="40"/>
      <c r="C53" s="40"/>
      <c r="D53" s="58"/>
      <c r="E53" s="58"/>
    </row>
    <row r="54" spans="1:5" s="67" customFormat="1">
      <c r="A54" s="69">
        <v>50</v>
      </c>
      <c r="B54" s="40"/>
      <c r="C54" s="40"/>
      <c r="D54" s="58"/>
      <c r="E54" s="58"/>
    </row>
    <row r="55" spans="1:5" s="67" customFormat="1">
      <c r="A55" s="69">
        <v>51</v>
      </c>
      <c r="B55" s="40"/>
      <c r="C55" s="40"/>
      <c r="D55" s="58"/>
      <c r="E55" s="58"/>
    </row>
    <row r="56" spans="1:5" s="67" customFormat="1">
      <c r="A56" s="69">
        <v>52</v>
      </c>
      <c r="B56" s="40"/>
      <c r="C56" s="40"/>
      <c r="D56" s="58"/>
      <c r="E56" s="58"/>
    </row>
    <row r="57" spans="1:5" s="67" customFormat="1">
      <c r="A57" s="69">
        <v>53</v>
      </c>
      <c r="B57" s="40"/>
      <c r="C57" s="40"/>
      <c r="D57" s="58"/>
      <c r="E57" s="58"/>
    </row>
    <row r="58" spans="1:5" s="67" customFormat="1">
      <c r="A58" s="69">
        <v>54</v>
      </c>
      <c r="B58" s="40"/>
      <c r="C58" s="40"/>
      <c r="D58" s="58"/>
      <c r="E58" s="58"/>
    </row>
    <row r="59" spans="1:5" s="67" customFormat="1">
      <c r="A59" s="69">
        <v>55</v>
      </c>
      <c r="B59" s="40"/>
      <c r="C59" s="40"/>
      <c r="D59" s="58"/>
      <c r="E59" s="58"/>
    </row>
    <row r="60" spans="1:5">
      <c r="A60" s="69">
        <v>56</v>
      </c>
      <c r="B60" s="122"/>
      <c r="C60" s="123"/>
      <c r="D60" s="119"/>
      <c r="E60" s="119"/>
    </row>
    <row r="61" spans="1:5">
      <c r="B61" s="121"/>
    </row>
  </sheetData>
  <mergeCells count="2">
    <mergeCell ref="A1:E1"/>
    <mergeCell ref="A5:E5"/>
  </mergeCells>
  <phoneticPr fontId="21" type="noConversion"/>
  <pageMargins left="0.7" right="0.7" top="0.75" bottom="0.75" header="0.3" footer="0.3"/>
  <pageSetup paperSize="9" orientation="portrait" r:id="rId1"/>
  <headerFooter>
    <oddHeader>&amp;L&amp;"Calibri"&amp;10&amp;K000000 OFFICIAL&amp;1#_x000D_</oddHeader>
    <oddFooter>&amp;L_x000D_&amp;1#&amp;"Calibri"&amp;10&amp;K000000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EAA6F-4FC4-4481-802F-C963BC241EA8}">
  <dimension ref="A1:D26"/>
  <sheetViews>
    <sheetView zoomScale="70" zoomScaleNormal="70" workbookViewId="0">
      <pane ySplit="2" topLeftCell="A3" activePane="bottomLeft" state="frozen"/>
      <selection pane="bottomLeft" activeCell="K5" sqref="K5"/>
    </sheetView>
  </sheetViews>
  <sheetFormatPr defaultColWidth="8.7109375" defaultRowHeight="12.6"/>
  <cols>
    <col min="1" max="1" width="3.42578125" style="91" customWidth="1"/>
    <col min="2" max="2" width="14.42578125" style="91" customWidth="1"/>
    <col min="3" max="3" width="51.7109375" style="91" customWidth="1"/>
    <col min="4" max="4" width="19.5703125" style="91" customWidth="1"/>
    <col min="5" max="16384" width="8.7109375" style="91"/>
  </cols>
  <sheetData>
    <row r="1" spans="1:4" ht="57.6" customHeight="1">
      <c r="A1" s="266" t="s">
        <v>311</v>
      </c>
      <c r="B1" s="267"/>
      <c r="C1" s="267"/>
      <c r="D1" s="268"/>
    </row>
    <row r="2" spans="1:4" ht="110.1" customHeight="1" thickBot="1">
      <c r="A2" s="269" t="s">
        <v>312</v>
      </c>
      <c r="B2" s="270"/>
      <c r="C2" s="270"/>
      <c r="D2" s="271"/>
    </row>
    <row r="3" spans="1:4" ht="29.45" thickBot="1">
      <c r="A3" s="97"/>
      <c r="B3" s="98" t="s">
        <v>313</v>
      </c>
      <c r="C3" s="98" t="s">
        <v>314</v>
      </c>
      <c r="D3" s="99" t="s">
        <v>315</v>
      </c>
    </row>
    <row r="4" spans="1:4" ht="57.95">
      <c r="A4" s="100">
        <v>1</v>
      </c>
      <c r="B4" s="101" t="s">
        <v>316</v>
      </c>
      <c r="C4" s="102" t="s">
        <v>317</v>
      </c>
      <c r="D4" s="103"/>
    </row>
    <row r="5" spans="1:4" ht="43.5">
      <c r="A5" s="100">
        <v>2</v>
      </c>
      <c r="B5" s="104" t="s">
        <v>318</v>
      </c>
      <c r="C5" s="105" t="s">
        <v>319</v>
      </c>
      <c r="D5" s="106"/>
    </row>
    <row r="6" spans="1:4" ht="57.95">
      <c r="A6" s="100">
        <v>3</v>
      </c>
      <c r="B6" s="104" t="s">
        <v>320</v>
      </c>
      <c r="C6" s="105" t="s">
        <v>321</v>
      </c>
      <c r="D6" s="106"/>
    </row>
    <row r="7" spans="1:4" ht="203.1">
      <c r="A7" s="100">
        <v>4</v>
      </c>
      <c r="B7" s="104" t="s">
        <v>322</v>
      </c>
      <c r="C7" s="105" t="s">
        <v>323</v>
      </c>
      <c r="D7" s="106" t="s">
        <v>324</v>
      </c>
    </row>
    <row r="8" spans="1:4" ht="15.6" customHeight="1">
      <c r="A8" s="100">
        <v>5</v>
      </c>
      <c r="B8" s="104" t="s">
        <v>325</v>
      </c>
      <c r="C8" s="105" t="s">
        <v>326</v>
      </c>
      <c r="D8" s="106"/>
    </row>
    <row r="9" spans="1:4" ht="29.1">
      <c r="A9" s="100">
        <v>6</v>
      </c>
      <c r="B9" s="104" t="s">
        <v>327</v>
      </c>
      <c r="C9" s="105" t="s">
        <v>328</v>
      </c>
      <c r="D9" s="106"/>
    </row>
    <row r="10" spans="1:4" ht="29.1">
      <c r="A10" s="100">
        <v>7</v>
      </c>
      <c r="B10" s="104" t="s">
        <v>329</v>
      </c>
      <c r="C10" s="105" t="s">
        <v>330</v>
      </c>
      <c r="D10" s="106"/>
    </row>
    <row r="11" spans="1:4" ht="57.95">
      <c r="A11" s="100">
        <v>8</v>
      </c>
      <c r="B11" s="104" t="s">
        <v>331</v>
      </c>
      <c r="C11" s="105" t="s">
        <v>332</v>
      </c>
      <c r="D11" s="106"/>
    </row>
    <row r="12" spans="1:4" ht="43.5">
      <c r="A12" s="100">
        <v>9</v>
      </c>
      <c r="B12" s="104" t="s">
        <v>333</v>
      </c>
      <c r="C12" s="105" t="s">
        <v>334</v>
      </c>
      <c r="D12" s="106"/>
    </row>
    <row r="13" spans="1:4" ht="31.5" customHeight="1">
      <c r="A13" s="100">
        <v>10</v>
      </c>
      <c r="B13" s="104" t="s">
        <v>335</v>
      </c>
      <c r="C13" s="105" t="s">
        <v>336</v>
      </c>
      <c r="D13" s="106"/>
    </row>
    <row r="14" spans="1:4" ht="67.900000000000006" customHeight="1">
      <c r="A14" s="100">
        <v>11</v>
      </c>
      <c r="B14" s="104" t="s">
        <v>337</v>
      </c>
      <c r="C14" s="105" t="s">
        <v>338</v>
      </c>
      <c r="D14" s="106"/>
    </row>
    <row r="15" spans="1:4" ht="29.1">
      <c r="A15" s="100">
        <v>12</v>
      </c>
      <c r="B15" s="104" t="s">
        <v>339</v>
      </c>
      <c r="C15" s="105" t="s">
        <v>340</v>
      </c>
      <c r="D15" s="106"/>
    </row>
    <row r="16" spans="1:4" ht="275.45">
      <c r="A16" s="100">
        <v>13</v>
      </c>
      <c r="B16" s="104" t="s">
        <v>341</v>
      </c>
      <c r="C16" s="105" t="s">
        <v>342</v>
      </c>
      <c r="D16" s="106" t="s">
        <v>343</v>
      </c>
    </row>
    <row r="17" spans="1:4" ht="116.1">
      <c r="A17" s="100">
        <v>14</v>
      </c>
      <c r="B17" s="104" t="s">
        <v>344</v>
      </c>
      <c r="C17" s="105" t="s">
        <v>345</v>
      </c>
      <c r="D17" s="106" t="s">
        <v>346</v>
      </c>
    </row>
    <row r="18" spans="1:4" ht="57.95">
      <c r="A18" s="100">
        <v>15</v>
      </c>
      <c r="B18" s="104" t="s">
        <v>347</v>
      </c>
      <c r="C18" s="105" t="s">
        <v>348</v>
      </c>
      <c r="D18" s="106"/>
    </row>
    <row r="19" spans="1:4" ht="29.1">
      <c r="A19" s="100">
        <v>16</v>
      </c>
      <c r="B19" s="104" t="s">
        <v>349</v>
      </c>
      <c r="C19" s="105" t="s">
        <v>350</v>
      </c>
      <c r="D19" s="106"/>
    </row>
    <row r="20" spans="1:4" ht="43.5">
      <c r="A20" s="100">
        <v>17</v>
      </c>
      <c r="B20" s="104" t="s">
        <v>351</v>
      </c>
      <c r="C20" s="105" t="s">
        <v>352</v>
      </c>
      <c r="D20" s="106"/>
    </row>
    <row r="21" spans="1:4" ht="14.45">
      <c r="A21" s="100">
        <v>18</v>
      </c>
      <c r="B21" s="104" t="s">
        <v>353</v>
      </c>
      <c r="C21" s="105" t="s">
        <v>354</v>
      </c>
      <c r="D21" s="106"/>
    </row>
    <row r="22" spans="1:4" ht="72.599999999999994" customHeight="1">
      <c r="A22" s="100">
        <v>19</v>
      </c>
      <c r="B22" s="104" t="s">
        <v>355</v>
      </c>
      <c r="C22" s="105" t="s">
        <v>356</v>
      </c>
      <c r="D22" s="106" t="s">
        <v>357</v>
      </c>
    </row>
    <row r="23" spans="1:4" ht="57.95">
      <c r="A23" s="100">
        <v>20</v>
      </c>
      <c r="B23" s="104" t="s">
        <v>358</v>
      </c>
      <c r="C23" s="105" t="s">
        <v>359</v>
      </c>
      <c r="D23" s="106"/>
    </row>
    <row r="24" spans="1:4" ht="72.599999999999994">
      <c r="A24" s="100">
        <v>21</v>
      </c>
      <c r="B24" s="104" t="s">
        <v>360</v>
      </c>
      <c r="C24" s="105" t="s">
        <v>361</v>
      </c>
      <c r="D24" s="106" t="s">
        <v>362</v>
      </c>
    </row>
    <row r="25" spans="1:4" ht="43.5">
      <c r="A25" s="100">
        <v>22</v>
      </c>
      <c r="B25" s="104" t="s">
        <v>363</v>
      </c>
      <c r="C25" s="105" t="s">
        <v>364</v>
      </c>
      <c r="D25" s="106"/>
    </row>
    <row r="26" spans="1:4" ht="58.5" thickBot="1">
      <c r="A26" s="100">
        <v>23</v>
      </c>
      <c r="B26" s="107" t="s">
        <v>365</v>
      </c>
      <c r="C26" s="108" t="s">
        <v>366</v>
      </c>
      <c r="D26" s="109"/>
    </row>
  </sheetData>
  <mergeCells count="2">
    <mergeCell ref="A1:D1"/>
    <mergeCell ref="A2:D2"/>
  </mergeCells>
  <pageMargins left="0.7" right="0.7" top="0.75" bottom="0.75" header="0.3" footer="0.3"/>
  <pageSetup paperSize="9" orientation="portrait" r:id="rId1"/>
  <headerFooter>
    <oddFooter>&amp;R&amp;P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8"/>
  <sheetViews>
    <sheetView topLeftCell="A100" zoomScaleNormal="100" workbookViewId="0">
      <selection activeCell="C119" sqref="C119"/>
    </sheetView>
  </sheetViews>
  <sheetFormatPr defaultColWidth="9.140625" defaultRowHeight="12.6"/>
  <cols>
    <col min="1" max="1" width="9.140625" style="22"/>
    <col min="2" max="3" width="48.5703125" style="22" customWidth="1"/>
    <col min="4" max="16384" width="9.140625" style="22"/>
  </cols>
  <sheetData>
    <row r="1" spans="1:3">
      <c r="A1" t="s">
        <v>367</v>
      </c>
    </row>
    <row r="2" spans="1:3">
      <c r="A2" s="19" t="s">
        <v>368</v>
      </c>
    </row>
    <row r="3" spans="1:3" ht="18">
      <c r="A3" s="26" t="s">
        <v>368</v>
      </c>
      <c r="B3" s="24"/>
      <c r="C3" s="24"/>
    </row>
    <row r="4" spans="1:3">
      <c r="A4" s="27" t="s">
        <v>369</v>
      </c>
      <c r="B4" s="24"/>
      <c r="C4" s="24"/>
    </row>
    <row r="6" spans="1:3" ht="15.6">
      <c r="A6" s="272" t="s">
        <v>1</v>
      </c>
      <c r="B6" s="272"/>
      <c r="C6" s="272"/>
    </row>
    <row r="7" spans="1:3">
      <c r="A7" s="274" t="s">
        <v>370</v>
      </c>
      <c r="B7" s="274"/>
      <c r="C7" s="274"/>
    </row>
    <row r="8" spans="1:3" ht="15.6">
      <c r="A8" s="272" t="s">
        <v>3</v>
      </c>
      <c r="B8" s="272"/>
      <c r="C8" s="272"/>
    </row>
    <row r="9" spans="1:3" ht="33" customHeight="1">
      <c r="A9" s="274" t="s">
        <v>371</v>
      </c>
      <c r="B9" s="274"/>
      <c r="C9" s="274"/>
    </row>
    <row r="10" spans="1:3" ht="24" customHeight="1">
      <c r="A10" s="274"/>
      <c r="B10" s="274"/>
      <c r="C10" s="274"/>
    </row>
    <row r="11" spans="1:3" ht="15.6">
      <c r="A11" s="272" t="s">
        <v>28</v>
      </c>
      <c r="B11" s="272"/>
      <c r="C11" s="272"/>
    </row>
    <row r="12" spans="1:3" ht="26.25" customHeight="1">
      <c r="A12" s="274" t="s">
        <v>372</v>
      </c>
      <c r="B12" s="274"/>
      <c r="C12" s="274"/>
    </row>
    <row r="13" spans="1:3" ht="45.75" customHeight="1">
      <c r="A13" s="274" t="s">
        <v>373</v>
      </c>
      <c r="B13" s="274"/>
      <c r="C13" s="274"/>
    </row>
    <row r="14" spans="1:3" ht="17.45">
      <c r="A14" s="23"/>
      <c r="B14" s="25"/>
      <c r="C14" s="25"/>
    </row>
    <row r="15" spans="1:3" ht="15.6">
      <c r="A15" s="272" t="s">
        <v>374</v>
      </c>
      <c r="B15" s="272"/>
      <c r="C15" s="272"/>
    </row>
    <row r="16" spans="1:3" ht="29.25" customHeight="1">
      <c r="A16" s="274" t="s">
        <v>375</v>
      </c>
      <c r="B16" s="274"/>
      <c r="C16" s="274"/>
    </row>
    <row r="17" spans="1:3" ht="25.5" customHeight="1">
      <c r="A17" s="274" t="s">
        <v>376</v>
      </c>
      <c r="B17" s="274"/>
      <c r="C17" s="274"/>
    </row>
    <row r="18" spans="1:3">
      <c r="A18" s="25"/>
      <c r="B18" s="25"/>
      <c r="C18" s="25"/>
    </row>
    <row r="19" spans="1:3" ht="15.6">
      <c r="A19" s="272" t="s">
        <v>377</v>
      </c>
      <c r="B19" s="272"/>
      <c r="C19" s="272"/>
    </row>
    <row r="20" spans="1:3" ht="25.5" customHeight="1">
      <c r="A20" s="274" t="s">
        <v>378</v>
      </c>
      <c r="B20" s="274"/>
      <c r="C20" s="274"/>
    </row>
    <row r="21" spans="1:3">
      <c r="A21" s="274" t="s">
        <v>379</v>
      </c>
      <c r="B21" s="274"/>
      <c r="C21" s="274"/>
    </row>
    <row r="22" spans="1:3">
      <c r="A22" s="274" t="s">
        <v>380</v>
      </c>
      <c r="B22" s="274"/>
      <c r="C22" s="274"/>
    </row>
    <row r="23" spans="1:3">
      <c r="A23" s="29" t="s">
        <v>381</v>
      </c>
      <c r="B23" s="274" t="s">
        <v>382</v>
      </c>
      <c r="C23" s="275"/>
    </row>
    <row r="24" spans="1:3">
      <c r="A24" s="29" t="s">
        <v>381</v>
      </c>
      <c r="B24" s="274" t="s">
        <v>383</v>
      </c>
      <c r="C24" s="275"/>
    </row>
    <row r="25" spans="1:3" ht="17.45">
      <c r="A25" s="23"/>
      <c r="B25" s="23"/>
      <c r="C25" s="23"/>
    </row>
    <row r="26" spans="1:3" ht="15.6">
      <c r="A26" s="272" t="s">
        <v>384</v>
      </c>
      <c r="B26" s="272"/>
      <c r="C26" s="272"/>
    </row>
    <row r="27" spans="1:3" ht="29.25" customHeight="1">
      <c r="A27" s="274" t="s">
        <v>385</v>
      </c>
      <c r="B27" s="274"/>
      <c r="C27" s="274"/>
    </row>
    <row r="28" spans="1:3" ht="54" customHeight="1">
      <c r="A28" s="274" t="s">
        <v>386</v>
      </c>
      <c r="B28" s="274"/>
      <c r="C28" s="274"/>
    </row>
    <row r="29" spans="1:3" ht="22.5" customHeight="1">
      <c r="A29" s="274" t="s">
        <v>387</v>
      </c>
      <c r="B29" s="274"/>
      <c r="C29" s="274"/>
    </row>
    <row r="30" spans="1:3">
      <c r="A30" s="274"/>
      <c r="B30" s="274"/>
      <c r="C30" s="274"/>
    </row>
    <row r="31" spans="1:3" ht="15.6">
      <c r="A31" s="272" t="s">
        <v>388</v>
      </c>
      <c r="B31" s="272"/>
      <c r="C31" s="272"/>
    </row>
    <row r="32" spans="1:3">
      <c r="A32" s="274" t="s">
        <v>389</v>
      </c>
      <c r="B32" s="274"/>
      <c r="C32" s="274"/>
    </row>
    <row r="33" spans="1:3">
      <c r="A33" s="25"/>
      <c r="B33" s="25"/>
      <c r="C33" s="25"/>
    </row>
    <row r="34" spans="1:3" ht="14.1">
      <c r="A34" s="276" t="s">
        <v>390</v>
      </c>
      <c r="B34" s="276"/>
      <c r="C34" s="276"/>
    </row>
    <row r="35" spans="1:3">
      <c r="A35" s="29" t="s">
        <v>381</v>
      </c>
      <c r="B35" s="274" t="s">
        <v>391</v>
      </c>
      <c r="C35" s="275"/>
    </row>
    <row r="36" spans="1:3">
      <c r="A36" s="29" t="s">
        <v>381</v>
      </c>
      <c r="B36" s="274" t="s">
        <v>392</v>
      </c>
      <c r="C36" s="275"/>
    </row>
    <row r="37" spans="1:3">
      <c r="A37" s="29" t="s">
        <v>381</v>
      </c>
      <c r="B37" s="273" t="s">
        <v>393</v>
      </c>
      <c r="C37" s="275"/>
    </row>
    <row r="38" spans="1:3">
      <c r="A38" s="29" t="s">
        <v>381</v>
      </c>
      <c r="B38" s="273" t="s">
        <v>394</v>
      </c>
      <c r="C38" s="275"/>
    </row>
    <row r="39" spans="1:3">
      <c r="A39" s="29" t="s">
        <v>381</v>
      </c>
      <c r="B39" s="274" t="s">
        <v>395</v>
      </c>
      <c r="C39" s="275"/>
    </row>
    <row r="40" spans="1:3">
      <c r="A40" s="29" t="s">
        <v>381</v>
      </c>
      <c r="B40" s="274" t="s">
        <v>396</v>
      </c>
      <c r="C40" s="275"/>
    </row>
    <row r="41" spans="1:3">
      <c r="A41" s="29" t="s">
        <v>381</v>
      </c>
      <c r="B41" s="274" t="s">
        <v>397</v>
      </c>
      <c r="C41" s="275"/>
    </row>
    <row r="42" spans="1:3">
      <c r="A42" s="29" t="s">
        <v>381</v>
      </c>
      <c r="B42" s="273" t="s">
        <v>398</v>
      </c>
      <c r="C42" s="275"/>
    </row>
    <row r="43" spans="1:3">
      <c r="A43" s="29" t="s">
        <v>381</v>
      </c>
      <c r="B43" s="274" t="s">
        <v>399</v>
      </c>
      <c r="C43" s="275"/>
    </row>
    <row r="44" spans="1:3">
      <c r="A44" s="29"/>
      <c r="B44" s="273"/>
      <c r="C44" s="275"/>
    </row>
    <row r="45" spans="1:3">
      <c r="A45" s="274" t="s">
        <v>400</v>
      </c>
      <c r="B45" s="274"/>
      <c r="C45" s="274"/>
    </row>
    <row r="46" spans="1:3">
      <c r="A46" s="274" t="s">
        <v>401</v>
      </c>
      <c r="B46" s="274"/>
      <c r="C46" s="274"/>
    </row>
    <row r="47" spans="1:3">
      <c r="A47" s="274" t="s">
        <v>402</v>
      </c>
      <c r="B47" s="274"/>
      <c r="C47" s="274"/>
    </row>
    <row r="48" spans="1:3">
      <c r="A48" s="25"/>
      <c r="B48" s="25"/>
      <c r="C48" s="25"/>
    </row>
    <row r="49" spans="1:3">
      <c r="A49" s="274" t="s">
        <v>403</v>
      </c>
      <c r="B49" s="274"/>
      <c r="C49" s="274"/>
    </row>
    <row r="50" spans="1:3">
      <c r="A50" s="25"/>
      <c r="B50" s="25"/>
      <c r="C50" s="25"/>
    </row>
    <row r="51" spans="1:3">
      <c r="A51" s="25"/>
      <c r="B51" s="25"/>
      <c r="C51" s="25"/>
    </row>
    <row r="52" spans="1:3">
      <c r="A52" s="25"/>
      <c r="B52" s="25"/>
      <c r="C52" s="25"/>
    </row>
    <row r="53" spans="1:3">
      <c r="A53" s="25"/>
      <c r="B53" s="25"/>
      <c r="C53" s="25"/>
    </row>
    <row r="54" spans="1:3">
      <c r="A54" s="25"/>
      <c r="B54" s="25"/>
      <c r="C54" s="25"/>
    </row>
    <row r="55" spans="1:3">
      <c r="A55" s="25"/>
      <c r="B55" s="25"/>
      <c r="C55" s="25"/>
    </row>
    <row r="56" spans="1:3">
      <c r="A56" s="25"/>
      <c r="B56" s="25"/>
      <c r="C56" s="25"/>
    </row>
    <row r="57" spans="1:3">
      <c r="A57" s="25"/>
      <c r="B57" s="25"/>
      <c r="C57" s="25"/>
    </row>
    <row r="58" spans="1:3">
      <c r="A58" s="25"/>
      <c r="B58" s="25"/>
      <c r="C58" s="25"/>
    </row>
    <row r="59" spans="1:3">
      <c r="A59" s="25"/>
      <c r="B59" s="25"/>
      <c r="C59" s="25"/>
    </row>
    <row r="60" spans="1:3">
      <c r="A60" s="25"/>
      <c r="B60" s="25"/>
      <c r="C60" s="25"/>
    </row>
    <row r="61" spans="1:3">
      <c r="A61" s="25"/>
      <c r="B61" s="25"/>
      <c r="C61" s="25"/>
    </row>
    <row r="62" spans="1:3">
      <c r="A62" s="25"/>
      <c r="B62" s="25"/>
      <c r="C62" s="25"/>
    </row>
    <row r="63" spans="1:3">
      <c r="A63" s="25"/>
      <c r="B63" s="25"/>
      <c r="C63" s="25"/>
    </row>
    <row r="64" spans="1:3">
      <c r="A64" s="25"/>
      <c r="B64" s="25"/>
      <c r="C64" s="25"/>
    </row>
    <row r="65" spans="1:3">
      <c r="A65" s="25"/>
      <c r="B65" s="25"/>
      <c r="C65" s="25"/>
    </row>
    <row r="66" spans="1:3">
      <c r="A66" s="25"/>
      <c r="B66" s="25"/>
      <c r="C66" s="25"/>
    </row>
    <row r="67" spans="1:3">
      <c r="A67" s="25"/>
      <c r="B67" s="25"/>
      <c r="C67" s="25"/>
    </row>
    <row r="68" spans="1:3">
      <c r="A68" s="25"/>
      <c r="B68" s="25"/>
      <c r="C68" s="25"/>
    </row>
    <row r="69" spans="1:3">
      <c r="A69" s="25"/>
      <c r="B69" s="25"/>
      <c r="C69" s="25"/>
    </row>
    <row r="70" spans="1:3">
      <c r="A70" s="25"/>
      <c r="B70" s="25"/>
      <c r="C70" s="25"/>
    </row>
    <row r="71" spans="1:3">
      <c r="A71" s="25"/>
      <c r="B71" s="25"/>
      <c r="C71" s="25"/>
    </row>
    <row r="72" spans="1:3">
      <c r="A72" s="25"/>
      <c r="B72" s="25"/>
      <c r="C72" s="25"/>
    </row>
    <row r="73" spans="1:3">
      <c r="A73" s="25"/>
      <c r="B73" s="25"/>
      <c r="C73" s="25"/>
    </row>
    <row r="74" spans="1:3">
      <c r="A74" s="25"/>
      <c r="B74" s="25"/>
      <c r="C74" s="25"/>
    </row>
    <row r="75" spans="1:3">
      <c r="A75" s="25"/>
      <c r="B75" s="25"/>
      <c r="C75" s="25"/>
    </row>
    <row r="76" spans="1:3">
      <c r="A76" s="25"/>
      <c r="B76" s="25"/>
      <c r="C76" s="25"/>
    </row>
    <row r="77" spans="1:3">
      <c r="A77" s="28"/>
      <c r="B77" s="28"/>
      <c r="C77" s="28"/>
    </row>
    <row r="78" spans="1:3" ht="15.6">
      <c r="A78" s="272" t="s">
        <v>404</v>
      </c>
      <c r="B78" s="272"/>
      <c r="C78" s="272"/>
    </row>
    <row r="79" spans="1:3" ht="16.5" customHeight="1">
      <c r="A79" s="274" t="s">
        <v>405</v>
      </c>
      <c r="B79" s="274"/>
      <c r="C79" s="274"/>
    </row>
    <row r="80" spans="1:3" ht="17.25" customHeight="1">
      <c r="A80" s="274" t="s">
        <v>406</v>
      </c>
      <c r="B80" s="274"/>
      <c r="C80" s="274"/>
    </row>
    <row r="81" spans="1:3" ht="23.25" customHeight="1">
      <c r="A81" s="274" t="s">
        <v>407</v>
      </c>
      <c r="B81" s="274"/>
      <c r="C81" s="274"/>
    </row>
    <row r="82" spans="1:3" ht="28.5" customHeight="1">
      <c r="A82" s="273" t="s">
        <v>408</v>
      </c>
      <c r="B82" s="274"/>
      <c r="C82" s="274"/>
    </row>
    <row r="83" spans="1:3">
      <c r="A83" s="273" t="s">
        <v>409</v>
      </c>
      <c r="B83" s="274"/>
      <c r="C83" s="274"/>
    </row>
    <row r="84" spans="1:3">
      <c r="A84" s="30"/>
      <c r="B84" s="25"/>
      <c r="C84" s="25"/>
    </row>
    <row r="85" spans="1:3" ht="15.6">
      <c r="A85" s="272" t="s">
        <v>410</v>
      </c>
      <c r="B85" s="272"/>
      <c r="C85" s="272"/>
    </row>
    <row r="86" spans="1:3">
      <c r="A86" s="273" t="s">
        <v>411</v>
      </c>
      <c r="B86" s="274"/>
      <c r="C86" s="274"/>
    </row>
    <row r="87" spans="1:3">
      <c r="A87" s="274" t="s">
        <v>412</v>
      </c>
      <c r="B87" s="274"/>
      <c r="C87" s="274"/>
    </row>
    <row r="88" spans="1:3">
      <c r="A88" s="273" t="s">
        <v>413</v>
      </c>
      <c r="B88" s="274"/>
      <c r="C88" s="274"/>
    </row>
    <row r="89" spans="1:3">
      <c r="A89" s="273" t="s">
        <v>414</v>
      </c>
      <c r="B89" s="274"/>
      <c r="C89" s="274"/>
    </row>
    <row r="90" spans="1:3">
      <c r="A90" s="25"/>
      <c r="B90" s="25"/>
      <c r="C90" s="25"/>
    </row>
    <row r="91" spans="1:3" ht="15.6">
      <c r="A91" s="272" t="s">
        <v>415</v>
      </c>
      <c r="B91" s="272"/>
      <c r="C91" s="272"/>
    </row>
    <row r="92" spans="1:3">
      <c r="A92" s="274" t="s">
        <v>416</v>
      </c>
      <c r="B92" s="274"/>
      <c r="C92" s="274"/>
    </row>
    <row r="93" spans="1:3">
      <c r="A93" s="274" t="s">
        <v>417</v>
      </c>
      <c r="B93" s="274"/>
      <c r="C93" s="274"/>
    </row>
    <row r="94" spans="1:3">
      <c r="A94" s="274" t="s">
        <v>418</v>
      </c>
      <c r="B94" s="274"/>
      <c r="C94" s="274"/>
    </row>
    <row r="95" spans="1:3">
      <c r="A95" s="274" t="s">
        <v>419</v>
      </c>
      <c r="B95" s="274"/>
      <c r="C95" s="274"/>
    </row>
    <row r="96" spans="1:3">
      <c r="A96" s="274" t="s">
        <v>420</v>
      </c>
      <c r="B96" s="274"/>
      <c r="C96" s="274"/>
    </row>
    <row r="97" spans="1:3" ht="24.75" customHeight="1">
      <c r="A97" s="274" t="s">
        <v>421</v>
      </c>
      <c r="B97" s="274"/>
      <c r="C97" s="274"/>
    </row>
    <row r="98" spans="1:3">
      <c r="A98" s="274"/>
      <c r="B98" s="274"/>
      <c r="C98" s="274"/>
    </row>
    <row r="99" spans="1:3" ht="15.6">
      <c r="A99" s="272" t="s">
        <v>422</v>
      </c>
      <c r="B99" s="272"/>
      <c r="C99" s="272"/>
    </row>
    <row r="100" spans="1:3">
      <c r="A100" s="274" t="s">
        <v>423</v>
      </c>
      <c r="B100" s="274"/>
      <c r="C100" s="274"/>
    </row>
    <row r="101" spans="1:3">
      <c r="A101" s="273" t="s">
        <v>424</v>
      </c>
      <c r="B101" s="274"/>
      <c r="C101" s="274"/>
    </row>
    <row r="102" spans="1:3" ht="18" customHeight="1">
      <c r="A102" s="273" t="s">
        <v>425</v>
      </c>
      <c r="B102" s="274"/>
      <c r="C102" s="274"/>
    </row>
    <row r="103" spans="1:3" ht="17.25" customHeight="1">
      <c r="A103" s="274" t="s">
        <v>426</v>
      </c>
      <c r="B103" s="274"/>
      <c r="C103" s="274"/>
    </row>
    <row r="104" spans="1:3" ht="26.25" customHeight="1">
      <c r="A104" s="273" t="s">
        <v>427</v>
      </c>
      <c r="B104" s="274"/>
      <c r="C104" s="274"/>
    </row>
    <row r="105" spans="1:3" ht="24" customHeight="1">
      <c r="A105" s="274" t="s">
        <v>428</v>
      </c>
      <c r="B105" s="274"/>
      <c r="C105" s="274"/>
    </row>
    <row r="106" spans="1:3">
      <c r="A106" s="25"/>
      <c r="B106" s="25"/>
      <c r="C106" s="25"/>
    </row>
    <row r="107" spans="1:3" ht="15.6">
      <c r="A107" s="272" t="s">
        <v>429</v>
      </c>
      <c r="B107" s="272"/>
      <c r="C107" s="272"/>
    </row>
    <row r="108" spans="1:3" ht="21" customHeight="1">
      <c r="A108" s="274" t="s">
        <v>430</v>
      </c>
      <c r="B108" s="274"/>
      <c r="C108" s="274"/>
    </row>
    <row r="109" spans="1:3">
      <c r="A109" s="274"/>
      <c r="B109" s="274"/>
      <c r="C109" s="274"/>
    </row>
    <row r="110" spans="1:3" ht="15.6">
      <c r="A110" s="272" t="s">
        <v>431</v>
      </c>
      <c r="B110" s="272"/>
      <c r="C110" s="272"/>
    </row>
    <row r="111" spans="1:3">
      <c r="A111" s="274" t="s">
        <v>432</v>
      </c>
      <c r="B111" s="274"/>
      <c r="C111" s="274"/>
    </row>
    <row r="112" spans="1:3">
      <c r="A112" s="274" t="s">
        <v>433</v>
      </c>
      <c r="B112" s="274"/>
      <c r="C112" s="274"/>
    </row>
    <row r="113" spans="1:3">
      <c r="A113" s="274" t="s">
        <v>434</v>
      </c>
      <c r="B113" s="274"/>
      <c r="C113" s="274"/>
    </row>
    <row r="114" spans="1:3">
      <c r="A114" s="274" t="s">
        <v>435</v>
      </c>
      <c r="B114" s="274"/>
      <c r="C114" s="274"/>
    </row>
    <row r="115" spans="1:3">
      <c r="A115" s="274" t="s">
        <v>436</v>
      </c>
      <c r="B115" s="274"/>
      <c r="C115" s="274"/>
    </row>
    <row r="116" spans="1:3">
      <c r="A116" s="274" t="s">
        <v>437</v>
      </c>
      <c r="B116" s="274"/>
      <c r="C116" s="274"/>
    </row>
    <row r="117" spans="1:3">
      <c r="A117" s="274" t="s">
        <v>438</v>
      </c>
      <c r="B117" s="274"/>
      <c r="C117" s="274"/>
    </row>
    <row r="118" spans="1:3">
      <c r="A118" s="274" t="s">
        <v>439</v>
      </c>
      <c r="B118" s="274"/>
      <c r="C118" s="274"/>
    </row>
  </sheetData>
  <mergeCells count="76">
    <mergeCell ref="A45:C45"/>
    <mergeCell ref="A49:C49"/>
    <mergeCell ref="B35:C35"/>
    <mergeCell ref="B36:C36"/>
    <mergeCell ref="B37:C37"/>
    <mergeCell ref="B38:C38"/>
    <mergeCell ref="A108:C108"/>
    <mergeCell ref="A109:C109"/>
    <mergeCell ref="B43:C43"/>
    <mergeCell ref="A9:C10"/>
    <mergeCell ref="A96:C96"/>
    <mergeCell ref="A93:C93"/>
    <mergeCell ref="A97:C97"/>
    <mergeCell ref="A47:C47"/>
    <mergeCell ref="A82:C82"/>
    <mergeCell ref="A83:C83"/>
    <mergeCell ref="A89:C89"/>
    <mergeCell ref="A91:C91"/>
    <mergeCell ref="A20:C20"/>
    <mergeCell ref="A79:C79"/>
    <mergeCell ref="A80:C80"/>
    <mergeCell ref="A78:C78"/>
    <mergeCell ref="A118:C118"/>
    <mergeCell ref="A110:C110"/>
    <mergeCell ref="A111:C111"/>
    <mergeCell ref="A116:C116"/>
    <mergeCell ref="A114:C114"/>
    <mergeCell ref="A115:C115"/>
    <mergeCell ref="A112:C112"/>
    <mergeCell ref="A113:C113"/>
    <mergeCell ref="A117:C117"/>
    <mergeCell ref="A81:C81"/>
    <mergeCell ref="A87:C87"/>
    <mergeCell ref="A34:C34"/>
    <mergeCell ref="A26:C26"/>
    <mergeCell ref="A27:C27"/>
    <mergeCell ref="B39:C39"/>
    <mergeCell ref="A85:C85"/>
    <mergeCell ref="B42:C42"/>
    <mergeCell ref="A46:C46"/>
    <mergeCell ref="A86:C86"/>
    <mergeCell ref="B44:C44"/>
    <mergeCell ref="A28:C28"/>
    <mergeCell ref="A29:C29"/>
    <mergeCell ref="A30:C30"/>
    <mergeCell ref="A31:C31"/>
    <mergeCell ref="A32:C32"/>
    <mergeCell ref="A6:C6"/>
    <mergeCell ref="A7:C7"/>
    <mergeCell ref="A8:C8"/>
    <mergeCell ref="B40:C40"/>
    <mergeCell ref="B41:C41"/>
    <mergeCell ref="A11:C11"/>
    <mergeCell ref="A12:C12"/>
    <mergeCell ref="A22:C22"/>
    <mergeCell ref="A21:C21"/>
    <mergeCell ref="B23:C23"/>
    <mergeCell ref="B24:C24"/>
    <mergeCell ref="A17:C17"/>
    <mergeCell ref="A13:C13"/>
    <mergeCell ref="A15:C15"/>
    <mergeCell ref="A16:C16"/>
    <mergeCell ref="A19:C19"/>
    <mergeCell ref="A99:C99"/>
    <mergeCell ref="A88:C88"/>
    <mergeCell ref="A107:C107"/>
    <mergeCell ref="A101:C101"/>
    <mergeCell ref="A102:C102"/>
    <mergeCell ref="A98:C98"/>
    <mergeCell ref="A95:C95"/>
    <mergeCell ref="A94:C94"/>
    <mergeCell ref="A103:C103"/>
    <mergeCell ref="A104:C104"/>
    <mergeCell ref="A92:C92"/>
    <mergeCell ref="A100:C100"/>
    <mergeCell ref="A105:C105"/>
  </mergeCells>
  <hyperlinks>
    <hyperlink ref="A2" r:id="rId1" xr:uid="{1E5142A4-514C-4EDB-A15D-2F41011AAE1F}"/>
  </hyperlinks>
  <pageMargins left="0.7" right="0.7" top="0.75" bottom="0.75" header="0.3" footer="0.3"/>
  <pageSetup paperSize="9" orientation="portrait" r:id="rId2"/>
  <headerFooter>
    <oddHeader>&amp;L&amp;"Calibri"&amp;10&amp;K000000 OFFICIAL&amp;1#_x000D_</oddHeader>
    <oddFooter>&amp;L_x000D_&amp;1#&amp;"Calibri"&amp;10&amp;K000000 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MPProjectID xmlns="1dfeaaf3-78af-4f3c-9a64-5b70949f85ef" xsi:nil="true"/>
    <AmpProgrammeId xmlns="1dfeaaf3-78af-4f3c-9a64-5b70949f85ef">300760</AmpProgrammeId>
    <ContentDescription xmlns="1dfeaaf3-78af-4f3c-9a64-5b70949f85ef" xsi:nil="true"/>
    <ProjectLanguage xmlns="1dfeaaf3-78af-4f3c-9a64-5b70949f85ef">English</ProjectLanguage>
    <DocumentIdentifier xmlns="1dfeaaf3-78af-4f3c-9a64-5b70949f85ef">S30076011</DocumentIdentifier>
    <Exclusion_x0020_Applied xmlns="1dfeaaf3-78af-4f3c-9a64-5b70949f85ef">false</Exclusion_x0020_Applied>
    <PublishingState xmlns="1dfeaaf3-78af-4f3c-9a64-5b70949f85ef">Not Published</PublishingSt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Logical framework (Logframe)" ma:contentTypeID="0x010100A9E804AD2130B047BEB1B1355903FA59030045629B7F7BCA814AA133CAF732524045" ma:contentTypeVersion="5" ma:contentTypeDescription="Logical framework (Logframe) Content Type for Transparency" ma:contentTypeScope="" ma:versionID="732e27602b1eeb2b25d04750d9dc5bd8">
  <xsd:schema xmlns:xsd="http://www.w3.org/2001/XMLSchema" xmlns:xs="http://www.w3.org/2001/XMLSchema" xmlns:p="http://schemas.microsoft.com/office/2006/metadata/properties" xmlns:ns2="1dfeaaf3-78af-4f3c-9a64-5b70949f85ef" targetNamespace="http://schemas.microsoft.com/office/2006/metadata/properties" ma:root="true" ma:fieldsID="823e2b402611f9c187576cb4695fffaf" ns2:_="">
    <xsd:import namespace="1dfeaaf3-78af-4f3c-9a64-5b70949f85ef"/>
    <xsd:element name="properties">
      <xsd:complexType>
        <xsd:sequence>
          <xsd:element name="documentManagement">
            <xsd:complexType>
              <xsd:all>
                <xsd:element ref="ns2:ContentDescription" minOccurs="0"/>
                <xsd:element ref="ns2:DocumentIdentifier" minOccurs="0"/>
                <xsd:element ref="ns2:AmpProgrammeId" minOccurs="0"/>
                <xsd:element ref="ns2:AMPProjectID" minOccurs="0"/>
                <xsd:element ref="ns2:ProjectLanguage" minOccurs="0"/>
                <xsd:element ref="ns2:PublishingState" minOccurs="0"/>
                <xsd:element ref="ns2:Exclusion_x0020_Appl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aaf3-78af-4f3c-9a64-5b70949f85ef" elementFormDefault="qualified">
    <xsd:import namespace="http://schemas.microsoft.com/office/2006/documentManagement/types"/>
    <xsd:import namespace="http://schemas.microsoft.com/office/infopath/2007/PartnerControls"/>
    <xsd:element name="ContentDescription" ma:index="8" nillable="true" ma:displayName="Content Description" ma:internalName="ContentDescription">
      <xsd:simpleType>
        <xsd:restriction base="dms:Note"/>
      </xsd:simpleType>
    </xsd:element>
    <xsd:element name="DocumentIdentifier" ma:index="9" nillable="true" ma:displayName="Document Identifier" ma:internalName="DocumentIdentifier">
      <xsd:simpleType>
        <xsd:restriction base="dms:Text"/>
      </xsd:simpleType>
    </xsd:element>
    <xsd:element name="AmpProgrammeId" ma:index="10" nillable="true" ma:displayName="AMP Programme ID" ma:internalName="AmpProgrammeId">
      <xsd:simpleType>
        <xsd:restriction base="dms:Text"/>
      </xsd:simpleType>
    </xsd:element>
    <xsd:element name="AMPProjectID" ma:index="11" nillable="true" ma:displayName="AMP Project ID" ma:internalName="AMPProjectID">
      <xsd:simpleType>
        <xsd:restriction base="dms:Text"/>
      </xsd:simpleType>
    </xsd:element>
    <xsd:element name="ProjectLanguage" ma:index="12" nillable="true" ma:displayName="Project Language" ma:default="English" ma:format="Dropdown" ma:internalName="ProjectLanguage">
      <xsd:simpleType>
        <xsd:restriction base="dms:Choice">
          <xsd:enumeration value="English"/>
          <xsd:enumeration value="French"/>
          <xsd:enumeration value="Spanish"/>
        </xsd:restriction>
      </xsd:simpleType>
    </xsd:element>
    <xsd:element name="PublishingState" ma:index="13" nillable="true" ma:displayName="Publishing State" ma:default="Not Published" ma:format="Dropdown" ma:internalName="PublishingState">
      <xsd:simpleType>
        <xsd:restriction base="dms:Choice">
          <xsd:enumeration value="Not Published"/>
          <xsd:enumeration value="Pending IATI Publishing"/>
          <xsd:enumeration value="Pending IATI Unpublishing"/>
          <xsd:enumeration value="Published to IATI"/>
        </xsd:restriction>
      </xsd:simpleType>
    </xsd:element>
    <xsd:element name="Exclusion_x0020_Applied" ma:index="14" nillable="true" ma:displayName="Exclusion Applied" ma:default="0" ma:hidden="true" ma:internalName="Exclusion_x0020_Appli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ED519-5835-417B-A446-BF28EF4894DC}"/>
</file>

<file path=customXml/itemProps2.xml><?xml version="1.0" encoding="utf-8"?>
<ds:datastoreItem xmlns:ds="http://schemas.openxmlformats.org/officeDocument/2006/customXml" ds:itemID="{2A56B92C-DDC3-4AD6-9310-DBD834B7108D}"/>
</file>

<file path=customXml/itemProps3.xml><?xml version="1.0" encoding="utf-8"?>
<ds:datastoreItem xmlns:ds="http://schemas.openxmlformats.org/officeDocument/2006/customXml" ds:itemID="{2BC1E860-B88B-40C2-92E9-DE531F7C0E17}"/>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 frame for Prog 300760 May 2025</dc:title>
  <dc:subject/>
  <dc:creator/>
  <cp:keywords/>
  <dc:description/>
  <cp:lastModifiedBy/>
  <cp:revision>1</cp:revision>
  <dcterms:created xsi:type="dcterms:W3CDTF">2023-07-24T11:04:55Z</dcterms:created>
  <dcterms:modified xsi:type="dcterms:W3CDTF">2025-08-06T10:30:24Z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0x010100A9E804AD2130B047BEB1B1355903FA59030045629B7F7BCA814AA133CAF732524045</vt:lpwstr>
  </property>
  <property fmtid="{D5CDD505-2E9C-101B-9397-08002B2CF9AE}" pid="3" name="MediaServiceImageTags">
    <vt:lpwstr/>
  </property>
</Properties>
</file>