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16"/>
  <workbookPr filterPrivacy="1" defaultThemeVersion="124226"/>
  <xr:revisionPtr revIDLastSave="0" documentId="8_{5FD3224B-855C-4D88-BE5E-04694174EF2D}" xr6:coauthVersionLast="47" xr6:coauthVersionMax="47" xr10:uidLastSave="{00000000-0000-0000-0000-000000000000}"/>
  <bookViews>
    <workbookView xWindow="28680" yWindow="-120" windowWidth="38640" windowHeight="15720" firstSheet="3" activeTab="3" xr2:uid="{00000000-000D-0000-FFFF-FFFF00000000}"/>
  </bookViews>
  <sheets>
    <sheet name="Logical Framework - Dec 2021" sheetId="7" r:id="rId1"/>
    <sheet name="Change Frame" sheetId="3" r:id="rId2"/>
    <sheet name="Logical Framework-Dec 2024" sheetId="8" r:id="rId3"/>
    <sheet name="Logical Framework-Feb-Dec 2025" sheetId="9" r:id="rId4"/>
    <sheet name="Logical Framework - Dec 2020" sheetId="6" r:id="rId5"/>
    <sheet name="Logical Framework - June 2020" sheetId="5" r:id="rId6"/>
    <sheet name="Logical Framework - Inception " sheetId="1" r:id="rId7"/>
    <sheet name="Inception phase milestones" sheetId="4" r:id="rId8"/>
    <sheet name="Logical Framework-2023" sheetId="10" r:id="rId9"/>
  </sheets>
  <definedNames>
    <definedName name="_xlnm.Print_Area" localSheetId="4">'Logical Framework - Dec 2020'!$A$1:$K$214</definedName>
    <definedName name="_xlnm.Print_Area" localSheetId="0">'Logical Framework - Dec 2021'!$A$1:$K$214</definedName>
    <definedName name="_xlnm.Print_Area" localSheetId="5">'Logical Framework - June 2020'!$A$1:$K$214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1" i="10" l="1"/>
  <c r="G51" i="10"/>
  <c r="G46" i="10"/>
  <c r="H56" i="8" l="1"/>
  <c r="G56" i="8"/>
  <c r="G51" i="8"/>
  <c r="I85" i="7"/>
  <c r="J65" i="7"/>
  <c r="J85" i="7" l="1"/>
  <c r="G65" i="7"/>
  <c r="F65" i="7"/>
  <c r="H45" i="7"/>
  <c r="G45" i="7"/>
  <c r="G40" i="7"/>
  <c r="J45" i="6"/>
  <c r="I45" i="6"/>
  <c r="H45" i="6"/>
  <c r="I85" i="6" l="1"/>
  <c r="J85" i="6" s="1"/>
  <c r="J65" i="6"/>
  <c r="G65" i="6"/>
  <c r="F65" i="6"/>
  <c r="G45" i="6"/>
  <c r="G40" i="6"/>
  <c r="J65" i="5" l="1"/>
  <c r="G65" i="5"/>
  <c r="F65" i="5"/>
  <c r="I85" i="5"/>
  <c r="J85" i="5" s="1"/>
  <c r="J40" i="5"/>
  <c r="I40" i="5"/>
  <c r="H40" i="5"/>
  <c r="G40" i="5"/>
  <c r="J45" i="5"/>
  <c r="I45" i="5"/>
  <c r="H45" i="5"/>
  <c r="G4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tc={876C85F6-2988-413B-AB8D-FE8A0290F8F3}</author>
    <author>tc={8442D542-FBE8-4BB1-9D37-98E8999A5D55}</author>
    <author>tc={413948A3-209F-4D25-9FBC-B43EAAF185B6}</author>
    <author>tc={BB173615-5CA8-40D6-BED7-6B471BE8AAB5}</author>
  </authors>
  <commentList>
    <comment ref="I61" authorId="0" shapeId="0" xr:uid="{876C85F6-2988-413B-AB8D-FE8A0290F8F3}">
      <text>
        <t>[Threaded comment]
Your version of Excel allows you to read this threaded comment; however, any edits to it will get removed if the file is opened in a newer version of Excel. Learn more: https://go.microsoft.com/fwlink/?linkid=870924
Comment:
    Need to check with WFP if the PDM survey will be done</t>
      </text>
    </comment>
    <comment ref="I107" authorId="1" shapeId="0" xr:uid="{8442D542-FBE8-4BB1-9D37-98E8999A5D55}">
      <text>
        <t>[Threaded comment]
Your version of Excel allows you to read this threaded comment; however, any edits to it will get removed if the file is opened in a newer version of Excel. Learn more: https://go.microsoft.com/fwlink/?linkid=870924
Comment:
    Need to include new figures of number of people to be reached for 2022/2023</t>
      </text>
    </comment>
    <comment ref="J112" authorId="2" shapeId="0" xr:uid="{413948A3-209F-4D25-9FBC-B43EAAF185B6}">
      <text>
        <t>[Threaded comment]
Your version of Excel allows you to read this threaded comment; however, any edits to it will get removed if the file is opened in a newer version of Excel. Learn more: https://go.microsoft.com/fwlink/?linkid=870924
Comment:
    maintain target?</t>
      </text>
    </comment>
    <comment ref="B132" authorId="3" shapeId="0" xr:uid="{BB173615-5CA8-40D6-BED7-6B471BE8AAB5}">
      <text>
        <t>[Threaded comment]
Your version of Excel allows you to read this threaded comment; however, any edits to it will get removed if the file is opened in a newer version of Excel. Learn more: https://go.microsoft.com/fwlink/?linkid=870924
Comment:
    Modify the indicator to Number of Districts with functional disaster information management system</t>
      </text>
    </comment>
  </commentList>
</comments>
</file>

<file path=xl/sharedStrings.xml><?xml version="1.0" encoding="utf-8"?>
<sst xmlns="http://schemas.openxmlformats.org/spreadsheetml/2006/main" count="5812" uniqueCount="794">
  <si>
    <t>PROJECT NAME</t>
  </si>
  <si>
    <t xml:space="preserve">Breaking the cycle of crises in Malawi </t>
  </si>
  <si>
    <t>IMPACT</t>
  </si>
  <si>
    <t>Impact Indicator 1</t>
  </si>
  <si>
    <t>Inception (06/19)</t>
  </si>
  <si>
    <t>Baseline (07/19)</t>
  </si>
  <si>
    <t>Milestone 1 (03/20)</t>
  </si>
  <si>
    <t>Milestone 2 (08/20)</t>
  </si>
  <si>
    <t>Milestone 3 (08/21)</t>
  </si>
  <si>
    <t>Milestone 4 (08/22)</t>
  </si>
  <si>
    <t>Target (03/23)</t>
  </si>
  <si>
    <t>Assumptions</t>
  </si>
  <si>
    <t>Comments on Indicators and Targets</t>
  </si>
  <si>
    <t>A reduction in extreme poverty and an end to the recurrent cycle of hunger and humanitarian assistance in Malawi</t>
  </si>
  <si>
    <t xml:space="preserve">Percentage of the population in target districts living below the national poverty line </t>
  </si>
  <si>
    <t>Planned</t>
  </si>
  <si>
    <t>5% decrease from baseline</t>
  </si>
  <si>
    <t xml:space="preserve">The % below the national poverty line accoring to the IHS4 are Phalombe: 83.2, Chikwawa 63.2, Balaka 61.3, and Mangochi 59.5. The weighted average for the four districts 64.41. The target has been set at a 5% decrease from the baseline at the end of the programme.    Triangulation of data from similiar national programmes and survey shows that at most 5% decrease is attainable.                                                                                                                       The programme does not expect significant change by 2021 in the targeted population but will review  data for IHS5 and replace the baseline with those figures for accuracy; therefore,no target has been set for Milestone 2 . Data for 2023 is expected from IHS6. It was agreed that the final reporting will fall outside the programme timeline. The programme will use any interim poverty data that becomes available to course correct. </t>
  </si>
  <si>
    <t>Achieved</t>
  </si>
  <si>
    <t xml:space="preserve">Source </t>
  </si>
  <si>
    <t>NSO IHS data (available every 3 years). 
If WB Implement SWIFT we may be able to get more regular data points</t>
  </si>
  <si>
    <t>Impact Indicator 2</t>
  </si>
  <si>
    <t xml:space="preserve">Difference in difference comparison of targeted TAs and non-targeted TAs for the proportion of population being in Integrated Phase Classification Phase 3 (Crisis) </t>
  </si>
  <si>
    <t>-</t>
  </si>
  <si>
    <t>% change in PROSPER TA always &lt; Non PROSPER TAs</t>
  </si>
  <si>
    <t xml:space="preserve">2019 MVAC results will be used for baseline. The programme aims to maintain greater than or equal to IPC Baseline figures; the data will be used to make a difference in difference comparison betweeen PROSPER TA's and non PROSPER TA's to ascertain the effect of the programme. The programme will strive to have this percentage decrease beyond zero (into negative %). </t>
  </si>
  <si>
    <t>MVAC annual assessments (annual - usulaly available in August)</t>
  </si>
  <si>
    <t>OUTCOME</t>
  </si>
  <si>
    <t>Outcome Indicator 1</t>
  </si>
  <si>
    <r>
      <t xml:space="preserve">Strengthened resilience of the targeted poor and vulnerable households </t>
    </r>
    <r>
      <rPr>
        <strike/>
        <sz val="9"/>
        <color indexed="10"/>
        <rFont val="Arial"/>
        <family val="2"/>
      </rPr>
      <t xml:space="preserve"> </t>
    </r>
    <r>
      <rPr>
        <sz val="9"/>
        <rFont val="Arial"/>
        <family val="2"/>
      </rPr>
      <t>to withstand current and future weather and climate related shocks and stresses</t>
    </r>
  </si>
  <si>
    <t>Number of people whose resilience has been improved as a result of project support (ICF KPI 4)*
*Using Resilience Index</t>
  </si>
  <si>
    <t>From Resilience Index</t>
  </si>
  <si>
    <t>Not yet measurable</t>
  </si>
  <si>
    <t>Baselines and milestones established</t>
  </si>
  <si>
    <t>20% of households</t>
  </si>
  <si>
    <t>30% of households</t>
  </si>
  <si>
    <t>35% of households</t>
  </si>
  <si>
    <t xml:space="preserve">Resilience interventions are adopted by programme beneficiaries and result in their ability to retain assets, increase crop production and run sustainable businesses. Households find the available climate and weather information accessible, timely and relevant for their production decisions. Households have the knowledge/labour/capital requirements to implement these decisions. 
Humanitarian response decisions are not unduely influenced by political priorities obscuring programme impacts. </t>
  </si>
  <si>
    <t xml:space="preserve">Outcome Indicator 1 - 
Targets for number improving resilience will be set after baseline figures for the resilience index indicators are available. This is dependant  on IFPRI baseline data which is expected between December 2019 and end of January 2020. Based on the baseline, the programme calculate anticipated numbers of households with improvemed resilience each year and set yearly milestones.
Outcome Indicator 2 - 
GBP 7.28m is based on the incremental income attributable to PROSPER Markets work.This could be as a result of interventions for inputs, services or markets availed to participants.                                                
Estimates for cumulative increase in income from  PROSPER INGO interventions (CSA, input fairs, livestock, irrigation)will be calculated from the % increase in yield sold as surplus. Targets for this will be calculated using IFPRI baseline results on current farmer yield in the targeted districts once baseline data is available. SU/SI are expected to increase yields and have sufficient surplus to sell.
Outcome Indicator 3: The CARI  index will be used: it is a composite indicator including Food Consumption Score, Food Expenditure Share and Livelihood Coping Strategies. The calculation provides a representative estimate of food insecurity within the targetted population. Targets are awaiting IFPRI and WFP - CSP baseline results. 
Outcome indicator 4: For the targets PROSPER will calculate the change in yield based on a difference in difference comparison between the control and treatment arms of the Impact Evaluation. Target set by Year 4 as 35% increase, with 10% gain in Year 1, Year 2 and Year 3, and 15% gain in Year 4.
</t>
  </si>
  <si>
    <t>Baselines and milestones established. 
Baseline = 11%(n)( PROSPER 2020 Annual survey)</t>
  </si>
  <si>
    <t>Data not available</t>
  </si>
  <si>
    <t>Source</t>
  </si>
  <si>
    <t>Annual Programme Surveys</t>
  </si>
  <si>
    <t>Outcome Indicator 2</t>
  </si>
  <si>
    <t xml:space="preserve">Milestone 3 (08/21) 
</t>
  </si>
  <si>
    <t>Cumulative aggregate increase in income among poor people</t>
  </si>
  <si>
    <t>IFPRI(Annual farm+ non farm income per capita)= MK 8,466</t>
  </si>
  <si>
    <t>GBP 3.52m</t>
  </si>
  <si>
    <t>GBP 5.2m</t>
  </si>
  <si>
    <t>GBP 7.28m *</t>
  </si>
  <si>
    <t xml:space="preserve">Baselines and milestones established.
GBP; 2,208,388                            
(Male;1,147,607, Female;1,060,780); 
Kadale 2020 assessment
</t>
  </si>
  <si>
    <t>GBP 6.42m</t>
  </si>
  <si>
    <t>Outcome Indicator 3</t>
  </si>
  <si>
    <t xml:space="preserve">% Households classified as being marginally food secure or food secure, disaggregated by group (marginally and food secure) - Using CARI index </t>
  </si>
  <si>
    <t>IFPRI=55.1%, WFP=58.4%</t>
  </si>
  <si>
    <t xml:space="preserve"> - </t>
  </si>
  <si>
    <t>WFP PDM survey=54% (Balaka, Chikwawa, Mangochi and Phalombe)</t>
  </si>
  <si>
    <t>Outcome Indicator 4</t>
  </si>
  <si>
    <t>Difference in difference comparison of change in yield of maize and other crops against the baseline figure in PROSPER and non-PROSPER target areas</t>
  </si>
  <si>
    <t>(0%)IFPRI: Average Maize Yield=1,110 Kgs for treatment, 1311 Kgs for non PROSPER areas</t>
  </si>
  <si>
    <t>PROSPER 2020 Annual survey = 760 kgs/ha for PROSPER treatment areas. 
560 kg/ha median.</t>
  </si>
  <si>
    <t>INPUTS (£)</t>
  </si>
  <si>
    <t>DFID (£)</t>
  </si>
  <si>
    <t>Other (£)</t>
  </si>
  <si>
    <t>Govt (£)</t>
  </si>
  <si>
    <t>Total (£)</t>
  </si>
  <si>
    <t>90,5000,00</t>
  </si>
  <si>
    <t>INPUTS (HR)</t>
  </si>
  <si>
    <t>DFID (FTEs)</t>
  </si>
  <si>
    <t>OUTPUT 1</t>
  </si>
  <si>
    <t>Output Indicator 1.1</t>
  </si>
  <si>
    <t>Assumption</t>
  </si>
  <si>
    <t xml:space="preserve">Intensified and diversified agricultural production and improved nutrition for targeted vulnerable communities. </t>
  </si>
  <si>
    <t>Percentage househods implementing Climate Smart Agriculture (CSA) practices</t>
  </si>
  <si>
    <t>See tab</t>
  </si>
  <si>
    <t>42,525 individuals have received training in CSA</t>
  </si>
  <si>
    <t xml:space="preserve">Programme delivery can sustain current rate of progress with scale out of VSL and CSA technologies; cascade model of extension is effective; basic seed is available to enhance local seed supply for diverse crops, infromation is available from national meterological services that is relevant and of sufficient quality to disseminate. </t>
  </si>
  <si>
    <t xml:space="preserve">Output 1.1  Milestones have been calculated as follows: The programme anticipates that for Milestone 1 60% of cohort 1 beneficiaries will implement at least 2 of the promoted pracrices, consecutively in YR 2 60% of Cohort 1 and 50% of Cohort 2 should see the benefits of using promoted GAPs, in Yr 3 75% of cohort 1 and 60% of cohort 2 should continue implementing 2 or more technologies and at the end of the programme, it is anticipated that 85% of cohort 1 and 75% of cohort 2 should be applying the technologies.These targets include HH also reached under the FFS where it is expected 50% of HH will implement CSA.
Output Indictor 1.2: Targets based on numbers of farmers reached through the FFS model to improve extension services. 
Output Indictor 1.3: Indicator will capture both number of programme participants disaggregated by sex and hectares under production in the targeted irrigation schemes receiving PROSPER support. Collecting area under production and dissagregating it by sex allows for consideration of  intra-household gender nuances of ownership, access and distribution of resources. 
Output Indictors 1.4 The indicators should be revisited when the baseline is set to ensure they are ambitious yet achievable. The target is set at 50% of the population for this group based on the assumption that the revamped SBCC groups will reach and influence more than half of the population in PROSPER areas -- both men and women influencing the MAD for women in the household. 
Output Indicator 1.5: The target is set at 40% of the population for this group based on the assumption that the revamped SBCC groups will reach and influence households in the PROSPER areas -- with more ground needing to be gained for young children's MAD. 
Output Indicator 1.6  These targets includes only SU beneficiaries.  Milestone 1 is caculated based on 45% of SU (cohort 1), Milestone 2 ad 3 are 100% of SU (cohort 1 and cohort 2) while Milestone 4 is 55% of SU (cohort 2 only as cohort 1 subsidised inputs will phase out in Year 4)..                                     
</t>
  </si>
  <si>
    <t>78,253 (47,063F, 31,190M) individuals were trained in CSA practises</t>
  </si>
  <si>
    <t>37% (34,965hh - 12,587 FHH, 22,378 MHH) adopting CSA 
(6 or more practices), 
PROSPER 2020 Annual survey</t>
  </si>
  <si>
    <t>Data not available - Annual Survey not undertaken due to ODA cuts</t>
  </si>
  <si>
    <t xml:space="preserve">No longer appplicaple.  Activity terminated early due to ODA cuts. </t>
  </si>
  <si>
    <t xml:space="preserve">Programme Annual Survey </t>
  </si>
  <si>
    <t>Output Indicator 1.2</t>
  </si>
  <si>
    <t xml:space="preserve">Percentage farmers who report improvements in extension services received (by type of extension provider: public, community-based, private) </t>
  </si>
  <si>
    <t>49.5% of farmers receiving services</t>
  </si>
  <si>
    <t>First cohort of FFS master training complete and FFS established in PROSPER areas
Lead farmer training complete
Private sector extension activities complete</t>
  </si>
  <si>
    <t>51% - Milestone and targets need updating by April 2022 to take into account budget reduction</t>
  </si>
  <si>
    <t>53% - Milestone and targets need updating by April 2022 to take into account budget reduction</t>
  </si>
  <si>
    <t>Completed</t>
  </si>
  <si>
    <t xml:space="preserve">
30,240 
The Annual Survey also found 49.5% of respondents reported receiving extension services. Of these, 64% reported improved extension services - which equates to a result of 32% when applied to whole population. So applying the 32% to the 94,500 farmers gives us 30,240
</t>
  </si>
  <si>
    <t>Output Indicator 1.3</t>
  </si>
  <si>
    <t>Hectares of farm land under irrigation (disaggregated by size of scheme, type of technology)</t>
  </si>
  <si>
    <t>Agreement with PumpAid in place 
Feasibility assessments and planning for irrigation schemes in identified areas complete</t>
  </si>
  <si>
    <t xml:space="preserve">Irrigation activities underway for winter cropping season. 
Baseline and milestones established. </t>
  </si>
  <si>
    <t>612.6 - Milestone and targets need updating by April 2022 to take into account budget reduction</t>
  </si>
  <si>
    <t xml:space="preserve">Completed </t>
  </si>
  <si>
    <t>Completed 
Baseline established at 12.6hectares</t>
  </si>
  <si>
    <t>Output Indicator 1.4</t>
  </si>
  <si>
    <t xml:space="preserve">Percentage of women between 15-49 reaching the minimum dietary diversity score </t>
  </si>
  <si>
    <t xml:space="preserve">Mapping and reactivated SBCC district/TA and villlage structures 
Strengthen ANCCs and VNCC
</t>
  </si>
  <si>
    <t>43% - Milestone and targets need updating by April 2022 to take into account budget reduction</t>
  </si>
  <si>
    <t>50% - Milestone and targets need updating by April 2022 to take into account budget reduction and targets need updating before March 2022 to take into account budget reduction</t>
  </si>
  <si>
    <t>Completed. 
Baseline established at 26%</t>
  </si>
  <si>
    <t>Completed. 
WFP PDM survey = 27%</t>
  </si>
  <si>
    <t xml:space="preserve">IFPRI/WFP CSP Baseline/SMART Surveys/UN Consortium October Survey </t>
  </si>
  <si>
    <t>Output Indicator 1.5</t>
  </si>
  <si>
    <t>Percentage children  6-23 months  consuming a minimum  acceptable diet (MAD)</t>
  </si>
  <si>
    <t>Nutrition sensitive social protection intervention  designed 
Pregnant and lactating SCTP benficiaries targetted</t>
  </si>
  <si>
    <t>15% - Milestone and targets need updating by April 2022 to take into account budget reduction</t>
  </si>
  <si>
    <t>20% - Milestone and targets need updating by April 2022 to take into account budget reduction</t>
  </si>
  <si>
    <t>Completed. Baseline established at 3.5%</t>
  </si>
  <si>
    <t>Completed. 
WFP PDM survey = 7.9%</t>
  </si>
  <si>
    <t>IMPACT WEIGHTING (%)</t>
  </si>
  <si>
    <t>Output Indicator 1.6</t>
  </si>
  <si>
    <r>
      <t xml:space="preserve">Number of farmers that received agricultural inputs to promote increased productivity during the reporting year - </t>
    </r>
    <r>
      <rPr>
        <b/>
        <sz val="9"/>
        <rFont val="Arial"/>
        <family val="2"/>
      </rPr>
      <t>Annual target</t>
    </r>
  </si>
  <si>
    <t xml:space="preserve">26,458 (16,984F, 9,474M) farmers </t>
  </si>
  <si>
    <t xml:space="preserve">59,822 (34,691F; 25,131M) </t>
  </si>
  <si>
    <t>RISK RATING</t>
  </si>
  <si>
    <t>Routine Programme Data Records</t>
  </si>
  <si>
    <t>MEDIUM</t>
  </si>
  <si>
    <t>DFID SHARE (%)</t>
  </si>
  <si>
    <t>OUTPUT 2</t>
  </si>
  <si>
    <t>Output Indicator 2.1</t>
  </si>
  <si>
    <t xml:space="preserve">Enhanced and inclusive access to the productive resources necessary to develop increased, secure and predictable incomes. </t>
  </si>
  <si>
    <t xml:space="preserve">Number of market system actors that invest in pro-poor business models </t>
  </si>
  <si>
    <t xml:space="preserve">New climate resilient business opportunities are viable in the project context; Market actors respond positively to incentives unlocked by PROSPER and are willing to absorb and act on new knowledge and business practices. Insurance products are afffordable and lead to producers being less risk averse in their decision making and increase investment </t>
  </si>
  <si>
    <t xml:space="preserve">Output 2.1 : Targets are cumulative based on a total of 12 private sector stakeholders, including 4 in Year 1, with additional 4 in Year 2, 2 in Year 3, and 2 in Year 4.
Output 2.2 Target of 94,500 is the total number of people reached by Kadale inputs and services interventions. This number is then reduced by 16.66666%* to discount the poor people who have accessed and used the inputs, but have not experienced income change as a result of this input access/use. Therefore, reducing the output target of 94,500 by 16.66666% we get Kadale's target on outcome level of 78,750 (then counting each individual as a head of a household to align with NGO targets for households). 
*The discount of 16.66666% is based on findings from MOST.
Output 2.3 Target based on total population reached through VSL activities. This group is expected to benefit from at least one financial product the programme is offering through CUMO work. </t>
  </si>
  <si>
    <t>Quarterly reports from implementing agencies</t>
  </si>
  <si>
    <t>Output Indicator 2.2</t>
  </si>
  <si>
    <t xml:space="preserve">Number of poor people with increased access to productivity or income enhancing inputs or services /markets </t>
  </si>
  <si>
    <t xml:space="preserve">59,069 (24,708F, 34,361M) poor people </t>
  </si>
  <si>
    <t xml:space="preserve">63,802 (27,142F, 36,661M)  poor people </t>
  </si>
  <si>
    <t>108,042 (59,988F, 57,054M)</t>
  </si>
  <si>
    <t>Output indicator 2.3</t>
  </si>
  <si>
    <t>Number of households with access to financial services as a result of DFID support (DFID Global Indicator List)</t>
  </si>
  <si>
    <t xml:space="preserve">72,276 (21,663M, 50,613F) households </t>
  </si>
  <si>
    <t xml:space="preserve">MEDIUM </t>
  </si>
  <si>
    <t>OUTPUT 3</t>
  </si>
  <si>
    <t>Output Indicator 3.1</t>
  </si>
  <si>
    <t xml:space="preserve">
Vulnerable households and communities in targeted areas have reduced exposure to drought and floods </t>
  </si>
  <si>
    <r>
      <t>Number of people supported by DFID programmes to cope with the effects of climate change (KPI1***)  -</t>
    </r>
    <r>
      <rPr>
        <b/>
        <sz val="9"/>
        <rFont val="Arial"/>
        <family val="2"/>
      </rPr>
      <t xml:space="preserve"> Annual target - as per ICF guidelines</t>
    </r>
  </si>
  <si>
    <t>Planned Direct</t>
  </si>
  <si>
    <t xml:space="preserve">Cooperation with District Natural Resource teams, technical skills in catchment planning and irrigation scheme development are available, timely procurement of materials for implementation of works during appropriate seasons; institutions established by the programme for managing water and forest are functional and equitable. Humanitarian stakeholders willing to be coordinated; appropriate insitutitional arrangements can be established to enable rapid response.  </t>
  </si>
  <si>
    <t xml:space="preserve">Output 3.1 Indicator will track direct and indirect individuals receiving high and medium intensity support respectively. Targets for direct beneficiaries based on total number of individuals receiving direct support from PROSPER (123,166 HH * 4.4 individuals per HH). Year 1 targets based on Cohort 1 of 45% of SU/SO plus all HI in Year 1, adding Cohort 2 of 55% of SO/SU in Year 2 to reach 100% of SU/SO. Target maintained for four years.
Indirect beneficiaries calculated based on population within the target PROSPER TA who will benefit from PROSPER activities and institutional capacity building at TA level but are not direct programme beneficaries. Data taken from NSO 2018 Census, including population totals and annual population growth rates. 
Output 3.2 Milestones calculated based on estimation of 200 ha per watershed, with 14 watersheds targeted within NGO programme - included forest areas and beneficiary fields (watershed delineation completed June 2019).  INGO reaching a total of 2,800ha and UN 6,992 ha. Targets are based on the amount of land wherein restorative measures are planned based on resources allocated. 
Output 3.3 Target is expected to be 100% of the HH identified in need of assistance. 
Output 3.4 Target percentage expected to increase as more people are reached by shock responsive social protection. This indicator will be measured according to the use of government social protection systems where money is also channeled through government. This is only taking into consideration districts above 20% IPC and these targets are subject to be revised based on donor funding via government and the appropriateness of cash as a modality each year. This indicator covers the entire country, not just the four PROSPER districts because it is linked to the crisis modifier. 
Output 3.5 Milestones will be calculated based on the risk assesment and risk mapping to identify the population being supported by mitigation works 
</t>
  </si>
  <si>
    <t>Planned Indirect</t>
  </si>
  <si>
    <t>Achieved Direct</t>
  </si>
  <si>
    <t xml:space="preserve">355,039 direct (180,001F, 175,038M) </t>
  </si>
  <si>
    <t>435,960 (221,032F, 214,928M)</t>
  </si>
  <si>
    <t>Milestone and targets need updating by April 2022 to take into account budget reduction</t>
  </si>
  <si>
    <t>Achieved Indirect</t>
  </si>
  <si>
    <t xml:space="preserve">516,648 indirect (261,941F, 254,707M)
</t>
  </si>
  <si>
    <t xml:space="preserve">647,320 (323,121F, 314,999M) </t>
  </si>
  <si>
    <t>Output Indicator 3.2</t>
  </si>
  <si>
    <r>
      <t xml:space="preserve">Areas (ha) of degraded micro catchment/watershed rehabilitated/conserved </t>
    </r>
    <r>
      <rPr>
        <b/>
        <sz val="9"/>
        <rFont val="Arial"/>
        <family val="2"/>
      </rPr>
      <t xml:space="preserve">    </t>
    </r>
    <r>
      <rPr>
        <sz val="9"/>
        <rFont val="Arial"/>
        <family val="2"/>
      </rPr>
      <t xml:space="preserve">  </t>
    </r>
  </si>
  <si>
    <t>6792 -Milestone and targets need updating by April 2022 to take into account budget reduction</t>
  </si>
  <si>
    <t>9792 - Milestone and targets need updating by April 2022 to take into account budget reduction</t>
  </si>
  <si>
    <t>Programme Data, delineation, hotspot mapping and follow up measurement (remote sensing and other tools)</t>
  </si>
  <si>
    <t>Output Indicator 3.3</t>
  </si>
  <si>
    <r>
      <t xml:space="preserve">Number of people reached during the lean season response with cash transfers - </t>
    </r>
    <r>
      <rPr>
        <b/>
        <sz val="9"/>
        <rFont val="Arial"/>
        <family val="2"/>
      </rPr>
      <t>Annual target</t>
    </r>
  </si>
  <si>
    <t>96,295 
- SP donors influenced to support VE
 - Response aligned to MVAC recommended modality</t>
  </si>
  <si>
    <t>Numbers of people reached and policy objectives will be determined for each season once MVAC figures are known (July 2020)</t>
  </si>
  <si>
    <t>155,000  people reached</t>
  </si>
  <si>
    <t>MVAC</t>
  </si>
  <si>
    <t>Output Indicator 3.4</t>
  </si>
  <si>
    <t>Percentage of people affected who receive humanitarian assistance via government social protection channels in districts above 20% MVAC need</t>
  </si>
  <si>
    <t>MVAC and UBR data</t>
  </si>
  <si>
    <t>Output Indicator 3.5</t>
  </si>
  <si>
    <t>Household(s) using  EWS  and climate information for floods and droughts to reduce risks to their lives and or property</t>
  </si>
  <si>
    <t xml:space="preserve">28,666HH (9,780M and 18,886F) </t>
  </si>
  <si>
    <t xml:space="preserve">Impact Survey , District Reports </t>
  </si>
  <si>
    <t>£22,000,000 (+£20million  crises modifer)</t>
  </si>
  <si>
    <t>OUTPUT 4</t>
  </si>
  <si>
    <t>Output Indicator 4.1</t>
  </si>
  <si>
    <t>Increased capacity of national, sub-national and non-state actors to prepare for, plan, monitor and respond to shocks.</t>
  </si>
  <si>
    <t>Number of districts with integrated coordination, monitoring and social accountability systems for social protection/resilience and emergency interventions</t>
  </si>
  <si>
    <t xml:space="preserve">Combined efforts of partners on district capacity strengthening will have measurable effects                                       
Coordination of PROSPER partners will enable coordination across all actors and empower districts to gain greater capacity for integrated coordination
Combined efforts of BRACC partners on district capacity strengthening will have measurable effects                                       Shock-responsive social protection will have demonstrable positive outcomes from the 2019 season that will encourage systems investment in subsequent years </t>
  </si>
  <si>
    <t xml:space="preserve">Output 5.1 Qualitative survey of district stakeholders on the existence and quality of integrated coordination, monitoring systems and social accountability systems for a) social protection b) resilience programmes and c) emergency interventions. 
Output 5.2 The process will involve collection of baseline data against all 8 targets of the Sendai framework, setting up of data collection systems and systematic collection of data to track progress in implementing the Sendai framework for DRR. This work will be linked to MGDS and National resilience strategy. Currently 9 districts in Malawi meet this criteria, but  none are the four PROSPER districts. 
Output 5.3  Targets set to achieve beyond 4 PROSPER for lean-season : Key shock responsive features include :                                        
1) preparednessof the service provider,
2) developed targeting procedure                                    
3) scalable data management systems                                        
4) scalable grievances mechanisms                                              
5) processes informing or triggering a scale-up                          
6) clarification of funding channels                                                 
 7) a developed communication strategy for a scale-up              
8) a developed M&amp;E Framework                                                          
</t>
  </si>
  <si>
    <t>Partner reports; District Coordinator reports</t>
  </si>
  <si>
    <t>Output Indicator 4.2</t>
  </si>
  <si>
    <t xml:space="preserve">Number of districts development plans that implement local disaster risk reduction strategies in line with the Sendai Framework for Disaster Risk Reduction 2015-2030 </t>
  </si>
  <si>
    <t>Reports submitted by the Government of Malawi to inform the accomplishment of Sendai Framework reporting</t>
  </si>
  <si>
    <t>Output Indicator 4.3</t>
  </si>
  <si>
    <t>Number of shock-responsive features of key social protection programmes put in place within the Malawi social protection programme (preparedness)</t>
  </si>
  <si>
    <t>MNSSP Reporting cycles, program reports, donors reports</t>
  </si>
  <si>
    <t>OUTPUT 5</t>
  </si>
  <si>
    <t>Output Indicator 5.1</t>
  </si>
  <si>
    <t xml:space="preserve">Baseline (09/19) </t>
  </si>
  <si>
    <t>Target (08/22)</t>
  </si>
  <si>
    <t>A strengthened and more shock sensitive social protection system</t>
  </si>
  <si>
    <t>No districts where 50% of SCTP and PWP beneficiary households received their transfers through e-payments</t>
  </si>
  <si>
    <t>MOU with GIZ in place
Joint GIZ, EU, DFID programme launch</t>
  </si>
  <si>
    <t xml:space="preserve">MNSSP II implementation plan complete  
UBR data sharing app developed
SOPs for scaleable harminized e-payment mechanism developed
ToRs for social protection commitees adopted
</t>
  </si>
  <si>
    <t>In 4 districts beneficiary households in at least one traditional authority have received their transfer through e-payments at least once</t>
  </si>
  <si>
    <t>7 districts</t>
  </si>
  <si>
    <t xml:space="preserve">Existsing strong political will to reduce extremen poverty
Funding for social protection programmes is available on time at central and district level.
Public Works with the focus on watershed manage-ment continues.
Line Ministries and donors remain interested in improv-ing coordination and harmonization in the area of social protection.
</t>
  </si>
  <si>
    <t>MOU with GIZ in place
Joint GIZ, EU, DFID programme launched in May 2019</t>
  </si>
  <si>
    <t xml:space="preserve">Partially completed </t>
  </si>
  <si>
    <t xml:space="preserve">Analysis of payment data in SCT and PW MIS </t>
  </si>
  <si>
    <t>Output Indicator 5.2</t>
  </si>
  <si>
    <t>No districts where 70% of the total complaints submitted have been closed according to the guidelines.</t>
  </si>
  <si>
    <t xml:space="preserve">Magomero training course for extension workers is developed
Outline of the Implementation Manual has been agreed
Harmonized greivance and redress mechanisms developed
</t>
  </si>
  <si>
    <t xml:space="preserve">Maglomero training course for extension workers is developed
Outline of the Implementation Manual has been agreed
Harmonized greivance and redress mechanisms developed
</t>
  </si>
  <si>
    <t>Grievance and Redress mech-anism awareness and sensitization is undertaken in 2 districts and District officers are trained on complaint mecha-nism</t>
  </si>
  <si>
    <t>Patrially completed</t>
  </si>
  <si>
    <t xml:space="preserve">Analysis of GRM data </t>
  </si>
  <si>
    <t>Output Indicator 5.3</t>
  </si>
  <si>
    <t xml:space="preserve">No. of additional social protection beneficiary households (out of which at least 55 % are female-headed house-holds) twhich are purposively linked to complementary interventions (e.g. livelihood projects and nutri-tion-sensitive interventions) through tools developed by the programme. </t>
  </si>
  <si>
    <t>Development of a project implementation manual 
Electronic  tool for district development planning  developed and being used
Districts supported with instruments and guidelines on graduation pathways</t>
  </si>
  <si>
    <t>Partially completed</t>
  </si>
  <si>
    <t>2373 hh</t>
  </si>
  <si>
    <t>Analysis of SCT and PWP MIS and Unified Beneficiary Registry (UBR)</t>
  </si>
  <si>
    <t>Output Indicator 5.4</t>
  </si>
  <si>
    <t xml:space="preserve">No of micro–watersheds where watershed rehabilitation activities have been implemented by communities as part of Public Works activities and according to the implementation plan, e.g. Village Action Plan (VAP). </t>
  </si>
  <si>
    <t xml:space="preserve">9 watershed management commiitees are established and trained on watershed management and CC adaptation
</t>
  </si>
  <si>
    <t xml:space="preserve">9 watershed management commiitees are established and trained on watershed management and CC adaptation
</t>
  </si>
  <si>
    <t xml:space="preserve">Analysis of register for peo-ple regarding number of days and number of volunteers in the micro-catchments; 
Documentation of completed activities by community wa-tershed committees and comparison with the imple-mentation plan (e.g. VAP).
</t>
  </si>
  <si>
    <t>HIGH</t>
  </si>
  <si>
    <t>Germany £7,158,160</t>
  </si>
  <si>
    <t>EU :£2,681,431</t>
  </si>
  <si>
    <t>OUTPUT 6</t>
  </si>
  <si>
    <t>Output Indicator 6.1</t>
  </si>
  <si>
    <t>Forest deforestation and degradation is reduced, and forest dependent communities in targeted areas have more sustainable livelihoods</t>
  </si>
  <si>
    <t>No of people with livelhood co-benefits from improved forest management</t>
  </si>
  <si>
    <t xml:space="preserve">DCA agreed with USAID
African Parks Baseline Assesment Report completed; and livelihoods projects in each park identified. </t>
  </si>
  <si>
    <t xml:space="preserve">MCHF NR based value chains have been analysed and  early stage innoavtors identified and selected </t>
  </si>
  <si>
    <t>Natural resource based entreprises can be identified and create sufficient incentives for improved forest management
Co-management agreements can be agreed between private sector,  communities and local authorities in targeted landscapes</t>
  </si>
  <si>
    <t>Output Indicator 6.2</t>
  </si>
  <si>
    <t xml:space="preserve">No hectares of degraded landscapes under improved management </t>
  </si>
  <si>
    <t xml:space="preserve"> MCHF Target landscapes identify and delineated, restoration opportunites assessed </t>
  </si>
  <si>
    <t>Interim indicaotrs completed</t>
  </si>
  <si>
    <t>Output Indicator 6.3</t>
  </si>
  <si>
    <t>Tons of sustainable charcoal or alternative biomass energy produced</t>
  </si>
  <si>
    <t>PEA on charcoal value chain completed</t>
  </si>
  <si>
    <t>Output Indicator 6.4</t>
  </si>
  <si>
    <t>Amount of private sector finance leveraged for alternative energy options and efficient cooking technologies</t>
  </si>
  <si>
    <t>Finance and investment for FE and AE sectors mobilised  through programme and non programme sources</t>
  </si>
  <si>
    <t>TBD by March 2021</t>
  </si>
  <si>
    <t>$2million</t>
  </si>
  <si>
    <t>OUTPUT 7</t>
  </si>
  <si>
    <t>Output Indicator 7.1</t>
  </si>
  <si>
    <t xml:space="preserve">More effective, coordinated and targeted, Government and donor investments  </t>
  </si>
  <si>
    <t>No. of politically responsive technical assistance workstreams developed and under active implementation using adaptive management principles</t>
  </si>
  <si>
    <t>AG awarded to IFPRI to serve as interim KPM
Procurement of long term policy and knowedge manager underway (TORs complete)</t>
  </si>
  <si>
    <t>Contract with KPM has been awarded
Handover of evaluation activities complete
Contract inception phase activities on track</t>
  </si>
  <si>
    <t xml:space="preserve">National Green climate conference
Adaptation and resilience project database and COP26 brief
COP26 Communications activities </t>
  </si>
  <si>
    <t>TBD once KPM implementation ammendment agreed - April 2021</t>
  </si>
  <si>
    <t xml:space="preserve">Opportunities for TA are identified; 
Sufficient senior level support from DFID and UK Diplomatic Representation is available to shape influential workstreams; 
There is enough political feedback and flexibility in contracting to enable the facility to be responsive to the most relevant opportunities. </t>
  </si>
  <si>
    <t>IFPRI project reports/ Final ToRs</t>
  </si>
  <si>
    <t>Output Indicator 7.2</t>
  </si>
  <si>
    <t># of days of technical assistance provided / average fee rate per day in £</t>
  </si>
  <si>
    <t>Impact Evaluation design complete and QA'd by EQUALs
Baseline survey complete</t>
  </si>
  <si>
    <t>Baseline survey analysis completed and outcome milestones agreed
Resilience learning event completed
Programme governance agreed and have met at least once</t>
  </si>
  <si>
    <t>Process evaluation 
Final Evaluation
Policy briefs</t>
  </si>
  <si>
    <t>Impact Evaluation design complete and submitted to  EQUALs
Baseline survey not yet complete (expected August)</t>
  </si>
  <si>
    <t xml:space="preserve"> </t>
  </si>
  <si>
    <t>IFPRI project reports</t>
  </si>
  <si>
    <t>Output Indicator 7.3</t>
  </si>
  <si>
    <t># of communications/evidence products generated by programme partners, including a publically accessible data/document store that can be handed over to GoM</t>
  </si>
  <si>
    <t>10 (monthly maize market reports,  rapid analytics, policy brief)</t>
  </si>
  <si>
    <t>20 (monthly maize market reports,  rapid analytics, policy brief)</t>
  </si>
  <si>
    <t>Use this change log to record all changes to the logframe over the life of the project.</t>
  </si>
  <si>
    <t>ID</t>
  </si>
  <si>
    <t>LOGFRAME SECTION</t>
  </si>
  <si>
    <t>DETAILS OF CHANGE</t>
  </si>
  <si>
    <t>AUTHOR</t>
  </si>
  <si>
    <t>DATE</t>
  </si>
  <si>
    <t>E.g.</t>
  </si>
  <si>
    <t>Output 1, Indictor 2</t>
  </si>
  <si>
    <t>Indicator amended from 'No of children enrolled in primary schools' to 'Number of children enrolled in UNICEF supported primary schools (disagregated by sex)</t>
  </si>
  <si>
    <t>Joe Bloggs</t>
  </si>
  <si>
    <t>Midline milestones and targets added</t>
  </si>
  <si>
    <t>Christina Connolly</t>
  </si>
  <si>
    <t>Impact indicator 2</t>
  </si>
  <si>
    <t>Outcome indicator 1</t>
  </si>
  <si>
    <t>Targets added.  Reduction from 1.7million to 1.3million due to change in household size being used (target of 300,000households set out in the BC remains the same)</t>
  </si>
  <si>
    <t>Output 1</t>
  </si>
  <si>
    <t>Inception phase milestones added in separate tab</t>
  </si>
  <si>
    <t>Output 2</t>
  </si>
  <si>
    <t>Output 3</t>
  </si>
  <si>
    <t>Targets for lean season response from BC added into the logframe</t>
  </si>
  <si>
    <t>Output 4</t>
  </si>
  <si>
    <t>Inception phase milestones added   
Milestones and targets from GIZ proposal added into logframe.  Suboutputs in GIZ proposal have been allocated across the 4 indicators for Milestone 1</t>
  </si>
  <si>
    <t>Output 5</t>
  </si>
  <si>
    <t xml:space="preserve">Inception phase and year 1 milestones added   </t>
  </si>
  <si>
    <t xml:space="preserve">Percentage of the population in targeted districts falling within level three and above of the Integrated Food Security Phase Clarification (IPC) level 3 (stressed). </t>
  </si>
  <si>
    <t>17/07/2019 (recommendation of Annual Review)</t>
  </si>
  <si>
    <t>Outcome Indicators 2-7</t>
  </si>
  <si>
    <t>These indicators were removed (see additions in ID 19-21)</t>
  </si>
  <si>
    <t>Split into two outputs:  
1.	Intensified and diversified agricultural production and improved nutrition for targeted vulnerable households
2.	Enhanced and inclusive access to markets and the productive resources necessary to develop increased secure and predictable incomes for targeted households.
New output indicators added under both outputs (see ID 22 to 41)</t>
  </si>
  <si>
    <t>Split into two outputs:  
3.	Vulnerable households and communities in targeted areas have reduced exposure to drought and floods 
6.	Forest deforestation and degradation is reduced, and forest dependent communities in targeted areas have more sustainable livelihoods  - this is added as Output 6 in the lograme
New output indicators added under both outputs (see ID 42 to 59)</t>
  </si>
  <si>
    <t xml:space="preserve">Wordiing changed to 
4. Increased capacity of national, sub-national and non-state actors to prepare for, plan, monitor and respond to shocks.
New output indicators added under both outputs </t>
  </si>
  <si>
    <t>Wording changed to 
5.	A strengthened and more shock sensitive social protection system
No change to indicators</t>
  </si>
  <si>
    <t>Wording changed to   
7. More effective, coordinated and targeted, Government and donor investments
No change to indicators</t>
  </si>
  <si>
    <t>Source changes to IHS data. Milestones and targets adjusted to align with when IHS data is available, and what is we think is achievabe within programme lifetime</t>
  </si>
  <si>
    <t xml:space="preserve">Wording changed slightly to 'Percentage difference between the population in targeted Traditional Authorities classified as being in Integrated Phase Classification Phase 3 (Crisis) or higher vs the population classified as being in IPC Phase 3 in non-targeted Traditional Authorities' to better capture difference between project and non-project TAs.  Milestones added. </t>
  </si>
  <si>
    <t>Outcome indicator 2</t>
  </si>
  <si>
    <t>Added - Cumulative aggregate increase in income among poor people</t>
  </si>
  <si>
    <t>Outcome indicator 3</t>
  </si>
  <si>
    <t>Added - Household(s) classified as being marginally food secure or food secure, disaggregated by group (marginally and food secure)</t>
  </si>
  <si>
    <t>Outcome indicator 4</t>
  </si>
  <si>
    <t xml:space="preserve">Added - % change in yield of maize and other crops against the baseline figure in PROSPER and non-PROSPER target areas </t>
  </si>
  <si>
    <t>Output indicator 1.1</t>
  </si>
  <si>
    <t xml:space="preserve">Chanegd to 
Number of households implementing Climate Smart Agriculture (CSA) practices </t>
  </si>
  <si>
    <t>Milestones and targets added</t>
  </si>
  <si>
    <t>Output indicator 1.2</t>
  </si>
  <si>
    <t xml:space="preserve">Changed to 
Number of farmers who report improvements in extension services received (by type of extension provider: public, community-based, private) </t>
  </si>
  <si>
    <t>Output indicator 1.3</t>
  </si>
  <si>
    <t>Changed to 
Hectares of farm land under irrigation  (disaggregated by size of scheme, type of technology)</t>
  </si>
  <si>
    <t>Output indicator 1.4</t>
  </si>
  <si>
    <t xml:space="preserve">Changed to 
Percentage of women between 15-49 reaching the minimum dietary diversity score </t>
  </si>
  <si>
    <t>Output indicator 1.5</t>
  </si>
  <si>
    <t>Changed to 
Percentage of children  6-23 months  consuming a minimum  acceptable diet (MAD)</t>
  </si>
  <si>
    <t>Output indicator 1.6</t>
  </si>
  <si>
    <t>Changed to
Number of farmers that received agricultural inputs to promote increased productivity during the reporting year</t>
  </si>
  <si>
    <t>Output indicator 1.7</t>
  </si>
  <si>
    <t>Removed</t>
  </si>
  <si>
    <t>Output indicator 1.8</t>
  </si>
  <si>
    <t>Output indicator 2.1</t>
  </si>
  <si>
    <t xml:space="preserve">Changed to 
Number of market system actors that invest in pro-poor   business models </t>
  </si>
  <si>
    <t>Output indicator 2.2</t>
  </si>
  <si>
    <t>Changed to
Number of poor people with increased access to productivity or income enhancing inputs or services /markets</t>
  </si>
  <si>
    <t>Changed to 
Number of households with access to financial services as a result of DFID support (DFID Global Indicator List)</t>
  </si>
  <si>
    <t>Output indicator 2.4</t>
  </si>
  <si>
    <t>Output indicator 2.5</t>
  </si>
  <si>
    <t>Output indicator 2.6</t>
  </si>
  <si>
    <t>Output indicator 2.7</t>
  </si>
  <si>
    <t xml:space="preserve">Output indicator 3.1 </t>
  </si>
  <si>
    <t>Changed to 
Number of people supported by DFID programmes to cope with the effects of climate change</t>
  </si>
  <si>
    <t>Output indicator 3.2</t>
  </si>
  <si>
    <t xml:space="preserve">Changed to 
Areas (ha) of degraded micro catchment/watershed rehabilitated/conserved.         </t>
  </si>
  <si>
    <t>Output indicator 3.3</t>
  </si>
  <si>
    <t xml:space="preserve">Changed to 
Number of people reached during the lean season response with cash transfers </t>
  </si>
  <si>
    <t>Output indicator 3.4</t>
  </si>
  <si>
    <t>Changed to
Percentage of people affected who receive humanitarian assistance via government social protection channels in districts above 20% MVAC need</t>
  </si>
  <si>
    <t>Output indicator 3.5</t>
  </si>
  <si>
    <t>Changed to 
Percentage of targetted population with improved access to EWS</t>
  </si>
  <si>
    <t>Output indicator 6.1</t>
  </si>
  <si>
    <t xml:space="preserve">New indicator, milestones and targets added
No of people with livelhood co-benefits from improved forest management
</t>
  </si>
  <si>
    <t>Output indicator 6.2</t>
  </si>
  <si>
    <t xml:space="preserve">New indicator, targets added
No hectares of degraded landscapes under improved management 
</t>
  </si>
  <si>
    <t>Output indicator 6.3</t>
  </si>
  <si>
    <t>New indicator, targets added
Tons of sustainable charcoal produced</t>
  </si>
  <si>
    <t>Output indicator 6.4</t>
  </si>
  <si>
    <t xml:space="preserve">New indicator, and targets added
Amount of private sector finance leveraged for alternative energy options and efficient cooking technologies
</t>
  </si>
  <si>
    <t>Output indicator 7.1</t>
  </si>
  <si>
    <t>Milestone 1 added</t>
  </si>
  <si>
    <t>Additional milestones added for 2020</t>
  </si>
  <si>
    <t>Output indicator 5.2</t>
  </si>
  <si>
    <t>Wording changed very slightly to 'No districts where 70% of the total complaints submitted have been closed according to the guidelines'.</t>
  </si>
  <si>
    <t>Output indicator 5.4</t>
  </si>
  <si>
    <t>Wording simplified to 'No of micro–watersheds where watershed rehabilitation activities have been implemented by communities as part of Public Works activities and according to the implementation plan, e.g. Village Action Plan (VAP)'</t>
  </si>
  <si>
    <t>Baselines and milestones updated</t>
  </si>
  <si>
    <t>03/2020 Milestones</t>
  </si>
  <si>
    <t xml:space="preserve">Updated with achieved results </t>
  </si>
  <si>
    <t xml:space="preserve">Outcome Indicator 1  </t>
  </si>
  <si>
    <r>
      <t>Milestone 8/2020 complete - Baselines and milestones added - final target reduced from 800,000 to</t>
    </r>
    <r>
      <rPr>
        <sz val="10"/>
        <color rgb="FFFF0000"/>
        <rFont val="Arial"/>
        <family val="2"/>
      </rPr>
      <t xml:space="preserve"> XX </t>
    </r>
    <r>
      <rPr>
        <sz val="10"/>
        <rFont val="Arial"/>
        <family val="2"/>
      </rPr>
      <t>(refelction of more rigours resilience thresholds and following the ICF KPI4 methodology)</t>
    </r>
  </si>
  <si>
    <t>Milestone 8/2020 complete - Baselines and milestones added - final target increased from GBP 6.5million to GBP 7.28million</t>
  </si>
  <si>
    <t>8/2020 milestone added</t>
  </si>
  <si>
    <t>Milestones and targets changed to % of total households rathen than number of households as being measured from annual survey</t>
  </si>
  <si>
    <t>Milestones and targets changed to % of total households rathen than number of individuals as being measured from annual survey</t>
  </si>
  <si>
    <t>8/2020 milestone added - Baselines and milestones added - final target reduced from 21,000 to 612.60</t>
  </si>
  <si>
    <t>Milestones and targets reduced from 27,32,40% to 10,15 and 20% to reflect updated national statistics and reality of what is achievable</t>
  </si>
  <si>
    <t>8/2020 milestone updated based on improved data</t>
  </si>
  <si>
    <t xml:space="preserve">2021 and 2022 updated. </t>
  </si>
  <si>
    <t>2021 milestone reduced from 5400 to 3400 hecatares due to Covid related budget constraints reducing these activities</t>
  </si>
  <si>
    <t>Output indicators 6.1-6.4</t>
  </si>
  <si>
    <t>All indicators updated with achieved results for the 8/21 milestone</t>
  </si>
  <si>
    <t>17/12/2021</t>
  </si>
  <si>
    <t>All milestones for 2022 and beyond greyed out as activity termintated</t>
  </si>
  <si>
    <t>Output 6</t>
  </si>
  <si>
    <t>All indicators updated with milestones (as agreed in Annual work plan and monitoring plan) and the achieved results for the 8/21 milestone</t>
  </si>
  <si>
    <t>Indicator 6.3</t>
  </si>
  <si>
    <t xml:space="preserve">Indicator working changed to 'Tons of sustainable charcoal or alternative biomass energy produced' to better align to MCHF indicator </t>
  </si>
  <si>
    <t>Indicator 7.1 and 7.2</t>
  </si>
  <si>
    <t xml:space="preserve">Indicator milestones and results updated </t>
  </si>
  <si>
    <t>Output indicator 1.1 and 1.2</t>
  </si>
  <si>
    <t>Changed to % rather than actual numbers as described in Annual Review of Jan 2021</t>
  </si>
  <si>
    <t>Output 1 indicators 1.1-1.6</t>
  </si>
  <si>
    <t>Output Indicators 2.1-2.3</t>
  </si>
  <si>
    <t>Output Indicators 3.1-3.5</t>
  </si>
  <si>
    <t>Output Indicators 4.1-4.3</t>
  </si>
  <si>
    <t xml:space="preserve">Outcome indicators   </t>
  </si>
  <si>
    <t xml:space="preserve">Updated with achieved results where data available. </t>
  </si>
  <si>
    <t>The method and means of verification changed, it will follow WFP's methodology</t>
  </si>
  <si>
    <t>Giles Henley</t>
  </si>
  <si>
    <t>Removed and replaced with:
Percentage of women between 15-49 reaching the minimum dietary diversity score</t>
  </si>
  <si>
    <t>Milestones and target added</t>
  </si>
  <si>
    <t>Indicator kept but it will be reported by FAO and WFP rather than through BRACC Hub Annual Survey</t>
  </si>
  <si>
    <t>Outcome Indicator 5</t>
  </si>
  <si>
    <t>Upgraded from output indicator:
Percentage of children 6-23 months consuming a minimum acceptable diet (MAD)</t>
  </si>
  <si>
    <t>Reduced 2022 and 2023 targets to 50%</t>
  </si>
  <si>
    <t>Target raised from 102 to 117 for 2023</t>
  </si>
  <si>
    <t>Indicator removed at output level and upgraded to outcome level</t>
  </si>
  <si>
    <t>Indicator removed</t>
  </si>
  <si>
    <t>Output Indicator 1.7</t>
  </si>
  <si>
    <t xml:space="preserve">The number of direct beneficiaries has reduced (from 541930 to 313429) while indirect has risen (from 516,648 to 759,852). </t>
  </si>
  <si>
    <t>Target raised from 9,792 to 12,264 hectares</t>
  </si>
  <si>
    <t>Output Indicator 3.9</t>
  </si>
  <si>
    <t>Indicator changed to "Number of Districts with functional Disaster Information Management System"</t>
  </si>
  <si>
    <t>Output Indicator 5.1-5.4</t>
  </si>
  <si>
    <t>Removed due to ODA cuts</t>
  </si>
  <si>
    <t>Output Indicator 7.1-7.2</t>
  </si>
  <si>
    <t>Method and means of verification changed. To follow WFP's methodology</t>
  </si>
  <si>
    <t>Original Indicator removed. Replaced with:
Percentage of women between 15-49 reaching the minimum dietary diversity score</t>
  </si>
  <si>
    <t>Indicator kept but this is now reported upon by FAO and WFP for the farmers they support, rather than through BRACC Hub Annual Survey</t>
  </si>
  <si>
    <t>Upgraded the outcome from output indicator: Percentage of children 6-23 months consuming a minimum acceptable diet (MAD)</t>
  </si>
  <si>
    <t>2022 and 2023 targets increased from 50% to 70% and 75%</t>
  </si>
  <si>
    <t>Source changed to WFP/FAO annual survey and programme reports</t>
  </si>
  <si>
    <t>Target for 2023 changed to 117 from 102</t>
  </si>
  <si>
    <t>Output removed at output level and upgraded to an outcome indicator</t>
  </si>
  <si>
    <t>Removed. Previously reported by INGO</t>
  </si>
  <si>
    <t>Added new indicators. Removed opening of back accounts for lean season support as an indicator</t>
  </si>
  <si>
    <t>Milestone revised to: 313,429 (Direct beneficiaries); 759,852 (Indirect beneficiaries)</t>
  </si>
  <si>
    <t>Output indicator 3.6</t>
  </si>
  <si>
    <t>New Indicator, targets added for 2023
Number of people with access to a flood evacuation centre during a flood occurrence</t>
  </si>
  <si>
    <t>Output indicator 4.2</t>
  </si>
  <si>
    <t>Changed to
Number of Districts with functional Disaster Information Management System</t>
  </si>
  <si>
    <t>Indicator removed since it was reported by UN Partners</t>
  </si>
  <si>
    <t>Outcome Indicator 6</t>
  </si>
  <si>
    <t>Outcome Indicator added</t>
  </si>
  <si>
    <t>Indicator removed since PROSPER has ended</t>
  </si>
  <si>
    <t>Output 3.1</t>
  </si>
  <si>
    <t>Indicator removed due to closure of MCHF by USAID</t>
  </si>
  <si>
    <t>Output Indicator 3.6</t>
  </si>
  <si>
    <t xml:space="preserve">Indicator removed since PROSPER has ended </t>
  </si>
  <si>
    <t>Output Indicator 3.7</t>
  </si>
  <si>
    <t>Output Indicator 3.8</t>
  </si>
  <si>
    <t>Continued indicator from MDTF</t>
  </si>
  <si>
    <t>Output indicator 5.5</t>
  </si>
  <si>
    <t>Output Indicator added during MCHF extension period</t>
  </si>
  <si>
    <t>Output Indicator 5.7</t>
  </si>
  <si>
    <t xml:space="preserve">Added new indicator from PFP </t>
  </si>
  <si>
    <t>FEB 2025 (NEW INDICATORS)</t>
  </si>
  <si>
    <t>New indicator from PREPARE project</t>
  </si>
  <si>
    <t>Output Indicator 1.8</t>
  </si>
  <si>
    <t>New Indicator from PREPARE Project</t>
  </si>
  <si>
    <t>Output Indicator 1.9</t>
  </si>
  <si>
    <t>New Indicator from El Nino Project</t>
  </si>
  <si>
    <t>Output Indicator 1.10</t>
  </si>
  <si>
    <t>Outcome 1a</t>
  </si>
  <si>
    <t>Changed the outcome from number of people to percentage</t>
  </si>
  <si>
    <t>Outcome 1b</t>
  </si>
  <si>
    <t>Included the new outcome indicator from the NGO activities</t>
  </si>
  <si>
    <t>Outcome 3</t>
  </si>
  <si>
    <t>Added Public Works Programme beneficiary to the indicator</t>
  </si>
  <si>
    <t>Output 1 Indicator Name</t>
  </si>
  <si>
    <t>Rephrased the output and added "have great capacity to recover from floods and droughts (this includes cash transfer and EWS) " and also specified who is contributing to this output</t>
  </si>
  <si>
    <t>Output 1.1</t>
  </si>
  <si>
    <t>Changed the target for 12/25 from 4,950,607 to 334,104 because we have removed the cash transfer and public works beneficiaries under MDTF which could not be contributed to FCDO funding alone since it is a trust fund. Instead we have included the NGO and WFP targets only</t>
  </si>
  <si>
    <t>Output 1.2</t>
  </si>
  <si>
    <t>Specified who is contributing to the output</t>
  </si>
  <si>
    <t>Output 1.4b</t>
  </si>
  <si>
    <t>Indicator removed from Output 2 to output 1.4b</t>
  </si>
  <si>
    <t>Output 1.5</t>
  </si>
  <si>
    <t>Added new target for 2026 from WFP</t>
  </si>
  <si>
    <t>Output 1.9</t>
  </si>
  <si>
    <t>Removed as it is not reported under PREPARE or current WFP Programme</t>
  </si>
  <si>
    <t>Output 1.11</t>
  </si>
  <si>
    <t>Indicator removed from Output 3.8 to Output 1.11</t>
  </si>
  <si>
    <t>Output 1.12-1.14</t>
  </si>
  <si>
    <t>New output indicators added from the NGO consortium work</t>
  </si>
  <si>
    <t>Output 2.1</t>
  </si>
  <si>
    <t>Output indicator added from the NGO logframe</t>
  </si>
  <si>
    <t>Output 2.2</t>
  </si>
  <si>
    <t>Output indicator added from WFP component</t>
  </si>
  <si>
    <t>Output 3.1-3.9</t>
  </si>
  <si>
    <t>Removed the indicator since MCHF ended</t>
  </si>
  <si>
    <t>Output 4.3</t>
  </si>
  <si>
    <t>Added new indicator and target for Tetra tech</t>
  </si>
  <si>
    <t>Milestone (08/24)</t>
  </si>
  <si>
    <t>Milestone (12/25)</t>
  </si>
  <si>
    <t>Milestone (06/26)</t>
  </si>
  <si>
    <t>2.5% decrease</t>
  </si>
  <si>
    <t>3.0% decrease</t>
  </si>
  <si>
    <t>4.0% decrease</t>
  </si>
  <si>
    <t>2019 MVAC results will be used for baseline. The programme aims to maintain greater than or equal to IPC Baseline figures; the data will be used to make a difference in difference comparison betweeen PROSPER TA's and non PROSPER TA's to ascertain the effect of the programme. The programme will strive to have this percentage decrease beyond zero (into negative %). he aggregate is an increase of the total caseload of households classified as being in IPC phase 3 and this is as a result of the impacts of the tropical storms Freddy, Ana and Gombe including, late onset of rains and dry spells which resulted in significant drop in crop losses in targetted TAs. It was also driven by high inflatio, high global food and fuel prices and the devaluation of the Malawi kwacha in May 2022. The increase means that more people were classifies as being food insecure in PROSPER targeted TAs.</t>
  </si>
  <si>
    <t>28.20 percentage higher in PROSPER TAs than non-PROSPER Tas</t>
  </si>
  <si>
    <t>Number of people whose resilience has been improved as a result of project support (ICF KPI 4)*
*Using WFP Methodology</t>
  </si>
  <si>
    <t>35% households</t>
  </si>
  <si>
    <t>72.8% (Medium CRCS-55.2%, and High CRCS-17.6%)</t>
  </si>
  <si>
    <t>81% (Medium CRCS-58%, and High CRCS-23%)</t>
  </si>
  <si>
    <t>WFP's survey-using their methodology</t>
  </si>
  <si>
    <t>Milestone 2 (10/20)</t>
  </si>
  <si>
    <t xml:space="preserve">Milestone 3 (10/21) 
</t>
  </si>
  <si>
    <t>Milestone 4 (10/22)</t>
  </si>
  <si>
    <t>Target (10/23)</t>
  </si>
  <si>
    <t>Percentage of women between 15-49 reaching the minimum dietary diversity score</t>
  </si>
  <si>
    <t>WFP baseline=26%</t>
  </si>
  <si>
    <t>(29%, WFP PDM Survey)</t>
  </si>
  <si>
    <t xml:space="preserve">(27%, WFP PDM Survey)
**Same figure as October 2022, as this is when the annual survey was completed
</t>
  </si>
  <si>
    <t>WFP CSP Baseline/SMART Surveys</t>
  </si>
  <si>
    <t>WFP PDM Survey=78% (Balaka, Chikwawa, Mangochi and Phalombe)</t>
  </si>
  <si>
    <t>WFP PDM Survey=62% (Balaka, Chikwawa, Mangochi and Phalombe)</t>
  </si>
  <si>
    <t>WFP PDM Survey=53% (Balaka, Chikwawa, Mangochi and Phalombe)</t>
  </si>
  <si>
    <t>WFP PDM Survey=39%</t>
  </si>
  <si>
    <t>UN Survey, WFP CSP Baseline</t>
  </si>
  <si>
    <t>949kg/ha Average Maize Yield for PROSPER treatment areas</t>
  </si>
  <si>
    <t>36% (a measure of households reporting over 200kg of maize harvested, which was 36%)</t>
  </si>
  <si>
    <t>24% (a measure of households reporting over 200kg of maize harvested, which was 24%)</t>
  </si>
  <si>
    <t>23%  (a measure of households reporting over 200kg of maize harvested, which was 23%)</t>
  </si>
  <si>
    <t>FAO and WFP Surveys</t>
  </si>
  <si>
    <t>Percentage of children 6-23 months consuming a minimum acceptable diet (MAD)</t>
  </si>
  <si>
    <t>WFP baseline=3.5%</t>
  </si>
  <si>
    <t>N/A</t>
  </si>
  <si>
    <t>(7.9% WFP PDM Survey)</t>
  </si>
  <si>
    <t>(4.5% WFP PDM Survey)</t>
  </si>
  <si>
    <t>(3.6% WFP PDM Survey)</t>
  </si>
  <si>
    <t>5.6% (WFP PDM Survey)</t>
  </si>
  <si>
    <t>IFPRI/WFP CSP Baseline/Smart Surveys/UN Consortium Survey</t>
  </si>
  <si>
    <t>Milestone (12/24)</t>
  </si>
  <si>
    <t>Proportion of Social Cash Transfers project beneficiary households with an improved food consumption score (Percentage)</t>
  </si>
  <si>
    <t>World Bank Baseline, Midterm and Endline Survey</t>
  </si>
  <si>
    <t>FCDO (FTEs)</t>
  </si>
  <si>
    <t>Percentage households implementing Climate Smart Agriculture (CSA) practices</t>
  </si>
  <si>
    <t xml:space="preserve">Output 1.1  Milestones have been calculated as follows: The programme anticipates that for Milestone 1 60% of cohort 1 beneficiaries will implement at least 2 of the promoted pracrices, consecutively in YR 2 60% of Cohort 1 and 50% of Cohort 2 should see the benefits of using promoted GAPs, in Yr 3 75% of cohort 1 and 60% of cohort 2 should continue implementing 2 or more technologies and at the end of the programme, it is anticipated that 85% of cohort 1 and 75% of cohort 2 should be applying the technologies.These targets include HH also reached under the FFS where it is expected 50% of HH will implement CSA.
Indicator to be measured based on 3 out of these factors:
1.	Practice of Integrated Pest Management (IPM)
2.	Inter-cropping with legumes, in maize fields.
3.	Planting perennials and agroforestry species in crop fields.
4.	Planting adaptive crop varieties (early maturing, drought tolerant.)
5.	Conservation Agriculture (minimum tillage, mulching and use of herbicides).
6.	Use improved storage facilities for the harvest.
7.	Manure collection and production from livestock.
8.	Use of disease resistant breeds under livestock.
9.	Engaging in irrigation crop production.
Output Indictor 1.2: Targets based on numbers of farmers reached through the FFS model to improve extension services. 
Output Indictor 1.3: Indicator will capture both number of programme participants disaggregated by sex and hectares under production in the targeted irrigation schemes receiving PROSPER support. Collecting area under production and dissagregating it by sex allows for consideration of  intra-household gender nuances of ownership, access and distribution of resources. 
Output Indictors 1.4 The indicators should be revisited when the baseline is set to ensure they are ambitious yet achievable. The target is set at 50% of the population for this group based on the assumption that the revamped SBCC groups will reach and influence more than half of the population in PROSPER areas -- both men and women influencing the MAD for women in the household. 
Output Indicator 1.5: The target is set at 40% of the population for this group based on the assumption that the revamped SBCC groups will reach and influence households in the PROSPER areas -- with more ground needing to be gained for young children's MAD. 
Output Indicator 1.6  These targets includes only SU beneficiaries.  Milestone 1 is caculated based on 45% of SU (cohort 1), Milestone 2 ad 3 are 100% of SU (cohort 1 and cohort 2) while Milestone 4 is 55% of SU (cohort 2 only as cohort 1 subsidised inputs will phase out in Year 4)..                                     
</t>
  </si>
  <si>
    <t>74.6% adopted CSA (3 or more practices)</t>
  </si>
  <si>
    <t>72% adopted CSA (3 or more practices)</t>
  </si>
  <si>
    <t>WFP/FAO annual survey</t>
  </si>
  <si>
    <t>89%
Annual assessment survey findings, Dec 2022.
As PROSPER has currently trained 2,404 community-based facilitators (CBFs) through farmers field schools, the outreach in terms of improved extension services has increased in the project locations. These CBFs are directly providing extension support to approximately 70,000 farmers</t>
  </si>
  <si>
    <t>92.8%
With the provision of mobility support through bicycles and also provision of training materials to Community Based Facilitators (CBFs) in all project locations, the programme maximized the reach to follower farmers with extension services. FAO managed to train over 2,400 CBF who are supporting in the provision of extension services under the supervision of the 60 Master Trainers (MTs) also trained under the programme</t>
  </si>
  <si>
    <t>Partner's survey (WFP/FAO)</t>
  </si>
  <si>
    <t>229.8HA (52.0HA WFP; 177.8ha FAO)</t>
  </si>
  <si>
    <t>FCDO (£)</t>
  </si>
  <si>
    <t>FCDO SHARE (%)</t>
  </si>
  <si>
    <t>Enhanced and inclusive access to the productive resources necessary to develop increased, secure and predictable incomes.</t>
  </si>
  <si>
    <t>Number of households/individuals with access to financial services as a result of FCDO support (FCDO Global Indicator List)</t>
  </si>
  <si>
    <t>25,867 (16,520F, 9,347M)</t>
  </si>
  <si>
    <t>31,135 (26,391F, 3,744M)</t>
  </si>
  <si>
    <t>31,135 (26,391F; 3,744M)</t>
  </si>
  <si>
    <r>
      <t>Number of people supported by FCDO programmes to cope with the effects of climate change (KPI1***)  -</t>
    </r>
    <r>
      <rPr>
        <b/>
        <sz val="9"/>
        <rFont val="Arial"/>
        <family val="2"/>
      </rPr>
      <t xml:space="preserve"> Annual target - as per ICF guidelines</t>
    </r>
  </si>
  <si>
    <t>305,833 (178,826F; 127,007M)7,</t>
  </si>
  <si>
    <t>305,833 (178,826F; 127,007M)</t>
  </si>
  <si>
    <t>305814 (178,826F; 127,007M)</t>
  </si>
  <si>
    <t>759,852 (391,324F; 368,528M)</t>
  </si>
  <si>
    <t>Baseline</t>
  </si>
  <si>
    <t>Milestone 1(03/20)</t>
  </si>
  <si>
    <t>Milestone (08/23)</t>
  </si>
  <si>
    <t>Target (08/24)</t>
  </si>
  <si>
    <t>Number and total value of matching grants disbursed to targeted FFS with support from FCDO</t>
  </si>
  <si>
    <t>MWK360,850,000</t>
  </si>
  <si>
    <t>MWK283,419,152</t>
  </si>
  <si>
    <t>MWK575,315,148</t>
  </si>
  <si>
    <t>Programme Data, Annual Assessments Report by FAO</t>
  </si>
  <si>
    <t>168,246 (82,439M; 85,807F)</t>
  </si>
  <si>
    <t>363,943 (175,573M, 188,570F)</t>
  </si>
  <si>
    <t>Basline (07/19)</t>
  </si>
  <si>
    <t>Milesonte 1 (03/20)</t>
  </si>
  <si>
    <t>Number of people with access to flood evacuation centres during a flood occurrence</t>
  </si>
  <si>
    <t>Source:</t>
  </si>
  <si>
    <t>Impact Survey, District Reports</t>
  </si>
  <si>
    <t>Number of people benefiting from the cash-based interventions (Number of people)</t>
  </si>
  <si>
    <t>Regular monitoring (through MIS)-Annual</t>
  </si>
  <si>
    <t>Number of Districts with functional Disaster Information Management System</t>
  </si>
  <si>
    <t>No of people with livelihood co-benefits from improved forest management</t>
  </si>
  <si>
    <t>95078 (45,643M, 49,434F)</t>
  </si>
  <si>
    <t>35,896 (17,343M; 18,553F)</t>
  </si>
  <si>
    <t>Interim indicators completed</t>
  </si>
  <si>
    <t>536.80MT</t>
  </si>
  <si>
    <t>722.7MT</t>
  </si>
  <si>
    <t>$4million</t>
  </si>
  <si>
    <t>$3.65 million</t>
  </si>
  <si>
    <t>$2m</t>
  </si>
  <si>
    <t>$1.3m</t>
  </si>
  <si>
    <t>$2.756million</t>
  </si>
  <si>
    <t>$5,459,201</t>
  </si>
  <si>
    <t>$3,97 million</t>
  </si>
  <si>
    <t>Output Indicator 5.5</t>
  </si>
  <si>
    <t>Number of people and social institutions with improved access to clean energy as a result of ICF (KPI 2) (Report will be on Number of People)</t>
  </si>
  <si>
    <t>MCHF Annual Report</t>
  </si>
  <si>
    <t>Output Indicator 5.6</t>
  </si>
  <si>
    <t>Hectares of land that have received sustainable land management practices as a result of ICF (ICF KPI 17)</t>
  </si>
  <si>
    <t>MCHF annual reports</t>
  </si>
  <si>
    <t>Tonnes of greenhouse gases reduced or avoided as a result of International Climate Finance (KPI 6)</t>
  </si>
  <si>
    <t>Output Indicator 5.8</t>
  </si>
  <si>
    <t>Number of direct project beneficiaries of Enhanced Public Works Programme</t>
  </si>
  <si>
    <t xml:space="preserve">Opportunities for TA are identified; 
There is enough political feedback and flexibility in contracting to enable the facility to be responsive to the most relevant opportunities. </t>
  </si>
  <si>
    <t>20  (monthly maize market reports,  rapid analytics, policy brief)</t>
  </si>
  <si>
    <t>IFPRI Project Reports</t>
  </si>
  <si>
    <t># of disaster preparedness and response official releases the PFP influenced through technical advice</t>
  </si>
  <si>
    <t>Comments on Indicators and Targets (2024)</t>
  </si>
  <si>
    <t>Comments on Indicators and Targets (2025)</t>
  </si>
  <si>
    <t>Comments on Indicators and Targets (2026)</t>
  </si>
  <si>
    <t xml:space="preserve">The programme will use any interim poverty data that becomes available to report on results. Due to the recurrent cyclones and disasters affecting Malawi, we don't anticipate the poverty levels to decrease beyond the 2.5% </t>
  </si>
  <si>
    <t xml:space="preserve">We propose to keep monitoring this impact in the same target districts as PROSPER because SSRLP programmes are in the same districts. Data for this indicator should become available in May 2025 through IHS survey results. </t>
  </si>
  <si>
    <t xml:space="preserve"> We propose to keep monitoring this impact in the same target districts as PROSPER because SSRLP programmes are in the same districts.</t>
  </si>
  <si>
    <t>Outcome Indicator 1a</t>
  </si>
  <si>
    <t>Percentage of people whose resilience has been improved as a result of project support (ICF KPI 4)*
*Using WFP Methodology</t>
  </si>
  <si>
    <t>This will continue to be reported on under WFP related work under PROSPER (resilience)</t>
  </si>
  <si>
    <t>Outcome Indicator 1b</t>
  </si>
  <si>
    <t>Milestone (03/26)</t>
  </si>
  <si>
    <r>
      <t xml:space="preserve">% of people of all genders that have used their increased capacities for resilience and adaptation to the effects of climate change </t>
    </r>
    <r>
      <rPr>
        <sz val="9"/>
        <color rgb="FFFF0000"/>
        <rFont val="Arial"/>
        <family val="2"/>
      </rPr>
      <t>(NGO Consortium)</t>
    </r>
  </si>
  <si>
    <t>Community Engagement and Participation
1.Communities are willing and able to actively participate in preparedness and recovery planning.
2. Local knowledge and traditional coping mechanisms are integrated into resilience strategies.</t>
  </si>
  <si>
    <t>Monitoring survey/Endline Report</t>
  </si>
  <si>
    <t>Milestone (12/26)</t>
  </si>
  <si>
    <r>
      <t xml:space="preserve">% Households classified as being marginally food secure or food secure, disaggregated by group (marginally and food secure) - Using CARI index </t>
    </r>
    <r>
      <rPr>
        <sz val="9"/>
        <color rgb="FFFF0000"/>
        <rFont val="Arial"/>
        <family val="2"/>
      </rPr>
      <t>(WFP)</t>
    </r>
  </si>
  <si>
    <t>This will continue to be reported by SSRLP because they also use the same WFP methodology to collect the data</t>
  </si>
  <si>
    <t>41%-SSRLP Midline Report</t>
  </si>
  <si>
    <r>
      <t xml:space="preserve">Proportion of Social Cash Transfer and </t>
    </r>
    <r>
      <rPr>
        <sz val="10"/>
        <color rgb="FFFF0000"/>
        <rFont val="Arial"/>
        <family val="2"/>
      </rPr>
      <t>Public Works Programme</t>
    </r>
    <r>
      <rPr>
        <sz val="10"/>
        <color theme="1"/>
        <rFont val="Arial"/>
        <family val="2"/>
      </rPr>
      <t xml:space="preserve"> project beneficiary households with an improved food consumption score (Percentage) (World Bank/WFP)</t>
    </r>
  </si>
  <si>
    <t>60 (World Bank)
95% (WFP)</t>
  </si>
  <si>
    <t xml:space="preserve">This is a new outcome indicator included from the SSRLP social protection programme </t>
  </si>
  <si>
    <t>65% (World Bank)
82% (WFP)</t>
  </si>
  <si>
    <r>
      <t xml:space="preserve">
Vulnerable households and communities in targeted areas have reduced exposure and </t>
    </r>
    <r>
      <rPr>
        <sz val="9"/>
        <color rgb="FFFF0000"/>
        <rFont val="Arial"/>
        <family val="2"/>
      </rPr>
      <t xml:space="preserve">have great capacity to recover from floods and droughts (this includes cash transfer and EWS) </t>
    </r>
  </si>
  <si>
    <r>
      <t>Number of people supported by FCDO programmes to cope with the effects of climate change (KPI1***)  -</t>
    </r>
    <r>
      <rPr>
        <b/>
        <sz val="9"/>
        <rFont val="Arial"/>
        <family val="2"/>
      </rPr>
      <t xml:space="preserve"> Annual target - as per ICF guidelines</t>
    </r>
    <r>
      <rPr>
        <sz val="9"/>
        <rFont val="Arial"/>
        <family val="2"/>
      </rPr>
      <t xml:space="preserve"> (contributed by WFP and NGO)</t>
    </r>
  </si>
  <si>
    <t>This indicator will continue to be reported on by WFP El Nino, NGO Consortium. This will compose of beneficiaries from; WFP- lean season response-(71579) cash for work (25,074); NGO's- cash transfer (57,474), artisan builders trained (450); CSA (51,727); people covered by early warning systems (127,800)</t>
  </si>
  <si>
    <t>This indicator will continue to be reported on by WFP (PREPARE), NGO Consortium. This will compose of beneficiaries from  WFP-refugee support (58,773), In kind assistance (1,693,562); NGO's- ), cash transfers (320,049)</t>
  </si>
  <si>
    <t>342556 (170,929F; 171,672M)</t>
  </si>
  <si>
    <t>43300 (22,083F; 21,217M)</t>
  </si>
  <si>
    <r>
      <t xml:space="preserve">Number of people reached during the lean season response with cash transfers - </t>
    </r>
    <r>
      <rPr>
        <b/>
        <sz val="9"/>
        <rFont val="Arial"/>
        <family val="2"/>
      </rPr>
      <t>Annual target</t>
    </r>
    <r>
      <rPr>
        <sz val="9"/>
        <color rgb="FFFF0000"/>
        <rFont val="Arial"/>
        <family val="2"/>
      </rPr>
      <t xml:space="preserve"> (from WFP and NGOs for FY2025)</t>
    </r>
  </si>
  <si>
    <t>This will continue to be reported against an annual humanitarian response allocation</t>
  </si>
  <si>
    <t>Output Indicator 1.4a</t>
  </si>
  <si>
    <r>
      <t xml:space="preserve">Number of people benefiting from the cash-based interventions (Number of people) </t>
    </r>
    <r>
      <rPr>
        <sz val="9"/>
        <color rgb="FFFF0000"/>
        <rFont val="Arial"/>
        <family val="2"/>
      </rPr>
      <t>(World Bank</t>
    </r>
    <r>
      <rPr>
        <sz val="9"/>
        <rFont val="Arial"/>
        <family val="2"/>
      </rPr>
      <t>)</t>
    </r>
  </si>
  <si>
    <t>This is a new indicator which has started in 2024 and will continue to be reported through MDTF</t>
  </si>
  <si>
    <t>999514 (544,464F; 455,050M)</t>
  </si>
  <si>
    <t>Output Indicator 1.4b</t>
  </si>
  <si>
    <r>
      <t>Number of people using digitally enabled services during social cash transfer and public works programme</t>
    </r>
    <r>
      <rPr>
        <sz val="9"/>
        <color rgb="FFFF0000"/>
        <rFont val="Arial"/>
        <family val="2"/>
      </rPr>
      <t xml:space="preserve"> (World Bank)</t>
    </r>
  </si>
  <si>
    <t>2,659,158 (1,299,369M; 1,359,789F)</t>
  </si>
  <si>
    <t>World Bank Annual Report/Logframe</t>
  </si>
  <si>
    <r>
      <t xml:space="preserve">Number of refugees receiving unconditional cash assistance </t>
    </r>
    <r>
      <rPr>
        <sz val="9"/>
        <color rgb="FFFF0000"/>
        <rFont val="Arial"/>
        <family val="2"/>
      </rPr>
      <t>(PREPARE AND CURRENT WFP PROGRAMME)</t>
    </r>
  </si>
  <si>
    <t>55,190 (28,656F; 26,534M)</t>
  </si>
  <si>
    <t>World Bank Annual Report</t>
  </si>
  <si>
    <r>
      <t>Number of kits procured and prepositioned in  number of sites-</t>
    </r>
    <r>
      <rPr>
        <sz val="9"/>
        <color rgb="FFFF0000"/>
        <rFont val="Arial"/>
        <family val="2"/>
      </rPr>
      <t>PREPARE ONLY</t>
    </r>
  </si>
  <si>
    <t>WFP Reports</t>
  </si>
  <si>
    <r>
      <t>Number of people engaged in capacity strengthening activities-</t>
    </r>
    <r>
      <rPr>
        <sz val="9"/>
        <color rgb="FFFF0000"/>
        <rFont val="Arial"/>
        <family val="2"/>
      </rPr>
      <t>(PREPARE ONLY)</t>
    </r>
  </si>
  <si>
    <t>91 (41F; 50M)</t>
  </si>
  <si>
    <r>
      <t xml:space="preserve">Number of partners utilising storage services for prepositioning </t>
    </r>
    <r>
      <rPr>
        <sz val="9"/>
        <color rgb="FFFF0000"/>
        <rFont val="Arial"/>
        <family val="2"/>
      </rPr>
      <t>(PREPARE ONLY)</t>
    </r>
  </si>
  <si>
    <t>Percentage of timely in-kind transfers reaching beneficiaries per month (PREPARE/CURRENT WFP)</t>
  </si>
  <si>
    <t>Comments</t>
  </si>
  <si>
    <r>
      <t xml:space="preserve">Number of people receiving food in-kind assistance (disaggregated by gender and disability) </t>
    </r>
    <r>
      <rPr>
        <sz val="9"/>
        <color rgb="FFFF0000"/>
        <rFont val="Arial"/>
        <family val="2"/>
      </rPr>
      <t>(WFP El Nino Response/2025 PROJECT)</t>
    </r>
  </si>
  <si>
    <t xml:space="preserve">WFP will report on how many have received food in kind assistance by December. The total target was 1,693,562 but it has been divided into 2 </t>
  </si>
  <si>
    <t>Output Indicator 1.11</t>
  </si>
  <si>
    <r>
      <t xml:space="preserve">Number of beneficiaries of productive inclusion programmes </t>
    </r>
    <r>
      <rPr>
        <sz val="9"/>
        <color rgb="FFFF0000"/>
        <rFont val="Arial"/>
        <family val="2"/>
      </rPr>
      <t>(World Bank)</t>
    </r>
  </si>
  <si>
    <t>2,067,277 (988,132F; 1,079,145M)</t>
  </si>
  <si>
    <t>Output Indicator 1.12</t>
  </si>
  <si>
    <r>
      <t xml:space="preserve">Percentage of Agricultural inputs provided in line with pre-defined performance criteria (distribution conducted in time for planting season; correct quantity of items received; able to travel to/from distribution point within daylight; waiting time less than 2 hours; items provided safely; no difficulties in accessing distribution/items) </t>
    </r>
    <r>
      <rPr>
        <sz val="9"/>
        <color rgb="FFFF0000"/>
        <rFont val="Arial"/>
        <family val="2"/>
      </rPr>
      <t>(NGO consortium)</t>
    </r>
  </si>
  <si>
    <t>Adaptation measures promoted are context-appropriate and perceived as relevant by project participants.
Agricultural seasons and planting calendars are accurately forecasted and adhered to in planning.
Procurement, logistics, and transport systems function effectively and on time.
Suppliers and implementing partners adhere to quality and performance standards.
Community members are willing to participate in the management and oversight of CDFs.
Local authorities and communities actively participate in the rehabilitation process and take ownership of maintenance post-project.
Water sources are sufficient and reliable</t>
  </si>
  <si>
    <t>Post dstribution monitoring report</t>
  </si>
  <si>
    <t>Output Indicator 1.13</t>
  </si>
  <si>
    <r>
      <t xml:space="preserve">Number of Community Disaster Funds (CDFs) established and fully operational </t>
    </r>
    <r>
      <rPr>
        <sz val="9"/>
        <color rgb="FFFF0000"/>
        <rFont val="Arial"/>
        <family val="2"/>
      </rPr>
      <t>(NGO consortium)</t>
    </r>
  </si>
  <si>
    <t>Programme reports, CDF monitoring tool</t>
  </si>
  <si>
    <t>Output Indicator 1.14</t>
  </si>
  <si>
    <r>
      <t xml:space="preserve">Number of irrigation schemes rehabilitated or improved </t>
    </r>
    <r>
      <rPr>
        <sz val="9"/>
        <color rgb="FFFF0000"/>
        <rFont val="Arial"/>
        <family val="2"/>
      </rPr>
      <t>(NGO consortium)</t>
    </r>
  </si>
  <si>
    <t>Programme reports, site monitoring, procurement and finance documentation</t>
  </si>
  <si>
    <t>This is a new indicator under SSRLP that will be included</t>
  </si>
  <si>
    <r>
      <t xml:space="preserve">Number of partners_LNGOs reporting improved knowledge in emergency management </t>
    </r>
    <r>
      <rPr>
        <sz val="9"/>
        <color rgb="FFFF0000"/>
        <rFont val="Arial"/>
        <family val="2"/>
      </rPr>
      <t>(NGO Consortium)</t>
    </r>
  </si>
  <si>
    <t>Pre/Post trainings assessment/Endline Report</t>
  </si>
  <si>
    <t>Number of districts supported with training and engagement on revised AA, EOC and emergency response coordination SOPs to enhance their capacity for emergency response (WFP Current Project)</t>
  </si>
  <si>
    <t>WFP/Partner Reports</t>
  </si>
  <si>
    <t>New indicator and will be reported in 2025 under MCHF</t>
  </si>
  <si>
    <t>New Indicator under SSRLP</t>
  </si>
  <si>
    <t>Number of beneficiaries of productive inclusion programmes</t>
  </si>
  <si>
    <t>World Bank Report</t>
  </si>
  <si>
    <t>New Indicator to be reported in 2025 for the PFP post</t>
  </si>
  <si>
    <t>Press releases, speeches, articles</t>
  </si>
  <si>
    <t># of summaries and learning products and reports developed as part of close out activities for MCHF</t>
  </si>
  <si>
    <t xml:space="preserve">Survey Reports, summaries of key findings, </t>
  </si>
  <si>
    <t>Number of  households implementing Climate Smart Agriculture (CSA) practices</t>
  </si>
  <si>
    <t xml:space="preserve">Number of farmers who report improvements in extension services received (by type of extension provider: public, community-based, private) </t>
  </si>
  <si>
    <t>Milestones set annually in December 2021</t>
  </si>
  <si>
    <t>Tons of sustainable charcoal produced</t>
  </si>
  <si>
    <t>Baslines and milestones establihed</t>
  </si>
  <si>
    <t>TBD</t>
  </si>
  <si>
    <t xml:space="preserve">Outcome Indicator 1 - 
Targets for number improving resilience will be set after baseline figures for the resilience index indicators are available. This is dependant  on IFPRI baseline data which is expected between December 2019 and end of January 2020. Based on the baseline, the programme calculate anticipated numbers of households with improvemed resilience each year and set yearly milestones.
Outcome Indicator 2 - 
GBP 6.5m is based on the incremental income attributable to PROSPER Markets work.This could be as a result of interventions for inputs, services or markets availed to participants.                                                
Estimates for cumulative increase in income from  PROSPER INGO interventions (CSA, input fairs, livestock, irrigation)will be calculated from the % increase in yield sold as surplus. Targets for this will be calculated using IFPRI baseline results on current farmer yield in the targeted districts once baseline data is available. SU/SI are expected to increase yields and have sufficient surplus to sell.
Outcome Indicator 3: The CARI  index will be used: it is a composite indicator including Food Consumption Score, Food Expenditure Share and Livelihood Coping Strategies. The calculation provides a representative estimate of food insecurity within the targetted population. Targets are awaiting IFPRI and WFP - CSP baseline results. 
Outcome indicator 4: For the targets PROSPER will calculate the change in yield based on a difference in difference comparison between the control and treatment arms of the Impact Evaluation. Target set by Year 4 as 35% increase, with 10% gain in Year 1, Year 2 and Year 3, and 15% gain in Year 4.
</t>
  </si>
  <si>
    <t>GBP 6.5m *</t>
  </si>
  <si>
    <t>At least 21,000</t>
  </si>
  <si>
    <t>Completed. Baseline established at 18%</t>
  </si>
  <si>
    <t>Milestones set annually in December 2020</t>
  </si>
  <si>
    <t>TBD once longter KPM procured</t>
  </si>
  <si>
    <t>TBD once longer KPM procured</t>
  </si>
  <si>
    <t>O)utput 1</t>
  </si>
  <si>
    <t>Crisis modiifer</t>
  </si>
  <si>
    <t>Output 7</t>
  </si>
  <si>
    <t>Baseline (July 2019)</t>
  </si>
  <si>
    <t>Inception/Mobilisation phase (June 2019)</t>
  </si>
  <si>
    <t>Milestone 1 (April 2020)</t>
  </si>
  <si>
    <t>Milestone 2 (April 2021)</t>
  </si>
  <si>
    <t>Milestone 3 (April 2022)</t>
  </si>
  <si>
    <t>Target (April 2023)</t>
  </si>
  <si>
    <t>Percentage of the population in atarget districts living below the national poverty line of less than $1 a day</t>
  </si>
  <si>
    <t>TBD during baseline survey</t>
  </si>
  <si>
    <t>Will not be collected</t>
  </si>
  <si>
    <t>5% decrease (TBD during baseline)</t>
  </si>
  <si>
    <t>10% decrease (TBD during baseline)</t>
  </si>
  <si>
    <t>Programme baseline survey/Mid line survey/ end line survey</t>
  </si>
  <si>
    <t xml:space="preserve">% of targeted households passing through 12 months where all household members eat two meals a day with food from their own production or purchased with their own funds </t>
  </si>
  <si>
    <t>20% increase (TBD during baseline)</t>
  </si>
  <si>
    <t>40% increase (TBD during baseline)</t>
  </si>
  <si>
    <t xml:space="preserve">IFPRI led Programme baseline survey/Mid line survey/ end line survey. Will not be collected annually. </t>
  </si>
  <si>
    <t>Strengthened resilience of the targeted 300,000 poor and vulnerable households (around 1.7million people) to withstand current and future weather and climate related shocks and stresses</t>
  </si>
  <si>
    <t>Number of people whose resilience has been improved as a result of project support (ICF KPI 4)</t>
  </si>
  <si>
    <t>TBD in inception phase</t>
  </si>
  <si>
    <t xml:space="preserve">Resilience index to be developed during inception phase according to ICF methodological guidance. Data to come from baseline household survey. Likely to include the requirement to adopt multiple interventions that show use of weather or early warning data, livelihood diversification, adoption of CSA practices and increases in assets and savings) </t>
  </si>
  <si>
    <t>Value of assets held by beneficiaries and average difference between programme beneficiaries and matched non-beneficiaries (Baseline MKW values, disagregated by cash savings, productive assets, total values disaggregated by gender of household head)</t>
  </si>
  <si>
    <t>TBD during baselines survey</t>
  </si>
  <si>
    <t xml:space="preserve">Household survey;impact assessment design </t>
  </si>
  <si>
    <t>Value of crop produced by programme beneficiaries and matched non-beneficiaries (disagregated by gender of household head) (Baseline MKW values, disagregated by gender of household head); % of the value of crops produced coming from maize.</t>
  </si>
  <si>
    <t>% of direct beneficiary households who report using long-term, seasonal, or short-term weather information to inform livelihood decisions</t>
  </si>
  <si>
    <t>% of households engaged in off-farm business (disagregated by gender of household head and gender of main business owner within household)</t>
  </si>
  <si>
    <t>Percentage of households receiving humanitarian assisstance (recorded as MVAC beneficiary) in operational areas compared to those in matched areas not under the prgoramme or other similar interventions</t>
  </si>
  <si>
    <t>Outcome Indicator 7</t>
  </si>
  <si>
    <t xml:space="preserve">Level of influence of the programme on key Government and other donor investment decisions at district and national level </t>
  </si>
  <si>
    <t xml:space="preserve">A rubric setting out the changes expected across different policy areas of interest will be developed and progress measured qualitatively using that rubric </t>
  </si>
  <si>
    <t>At least 300,000 households supported to build assets, access more diverse income streams, and improve their capacity to adapt to long-term climate changes</t>
  </si>
  <si>
    <t xml:space="preserve">Number of people supported to cope with the effects of climate change (Disaggregated by gender of hh head/gender of registered individual beneficiary and by Social Protection status - i.e. social cash transfer or public works beneficiaries)  (ICF KPI 1) 
</t>
  </si>
  <si>
    <t>Inception phase activities completed (see sebarate tab)</t>
  </si>
  <si>
    <t>300,000 HH</t>
  </si>
  <si>
    <t xml:space="preserve">Programme delivery can sustain current rate of progress with scale out of VSL and CSA technologies; basic seed is available to enhance local seed supply for diverse crops, new climate resilient business opportunities are viable in the project context; infromation is available from national meterological services that is relevant and of sufficient quality to disseminate. </t>
  </si>
  <si>
    <t>Programme monitoring records</t>
  </si>
  <si>
    <t xml:space="preserve">Number of direct beneficiaries (individuals) participating in Village Savings and Loans Schemes supported by the project (disaggregated by gender) </t>
  </si>
  <si>
    <t xml:space="preserve">Number of direct beneficiaries (individuals) supported with training and information about climate smart agricultural techniques and linked to sources of relevant seed (disaggregated by gender) </t>
  </si>
  <si>
    <t xml:space="preserve">Number of direct beneficiaries (individuals) supported to develop a new climate resilient business opportunities  (disaggregated by gender) </t>
  </si>
  <si>
    <t xml:space="preserve">Number of women and men participating in activities designed to promote gender equality in intra-household decision making focused on both social and economic factors.  
Number of GVH covered by activities to monitor and raise awareness of risk factors for women and girls (e.g. Violence against women, early marriage) </t>
  </si>
  <si>
    <t xml:space="preserve">Level of feedback from community / social accountability mechanisms that is collected and extent to which it influences programme implementation </t>
  </si>
  <si>
    <t>Rubric to be developed in inception phase and in conjunction with implementing agencies</t>
  </si>
  <si>
    <t xml:space="preserve">£ per beneficiary reached with VSL, agriculture, business development, weather forecast </t>
  </si>
  <si>
    <t xml:space="preserve">% direct beneficiary households regularly receiving short-term and seasonal weather forecasts, engaging in participatory scenario planning and aware of long-term climate change trends  </t>
  </si>
  <si>
    <t xml:space="preserve">Household survey </t>
  </si>
  <si>
    <t>LOW</t>
  </si>
  <si>
    <t xml:space="preserve">At least 300,000 vulnerable households have reduced exposure to drought and floods because natural resources are managed sustainably </t>
  </si>
  <si>
    <t xml:space="preserve"># of hectares covered by catchment management plans supported by this programme (disagregated by those under implementation) </t>
  </si>
  <si>
    <t xml:space="preserve">Cooperation with District Natural Resource teams engaged in national public works planning is feasible, technical skills in catchment planning and irrigation scheme development are available, timely procurement of materials for implementation of works during appropriate seasons; institutions established by the programme for managing water and forest are functional and equitable.  </t>
  </si>
  <si>
    <t># of individuals remunerated for labour on catchment implementation (disagregated by programme managed/public works programme leveraged)</t>
  </si>
  <si>
    <t>Output Indicator 2.3</t>
  </si>
  <si>
    <t># of District Government natural resource teams provided with technical support and social accountability processes to improve delivery under the national PW programme</t>
  </si>
  <si>
    <t>Output Indicator 2.4</t>
  </si>
  <si>
    <t># of hectares under irrigation schemes supported by the programme (disagregated by rehabilitated and newly developed schemes)</t>
  </si>
  <si>
    <t>Output Indicator 2.5</t>
  </si>
  <si>
    <t xml:space="preserve"># of beneficiary households supported to access irrigation or farming on protected dambo land (disagregated by gender of household head and registered beneficiary) </t>
  </si>
  <si>
    <t>Output Indicator 2.6</t>
  </si>
  <si>
    <t xml:space="preserve"># of indirect beneficiaries benefitting from reduced exposure to shocks through living in improved catchments  </t>
  </si>
  <si>
    <t>Output Indicator 2.7</t>
  </si>
  <si>
    <t>Inception milestones) (June 2019</t>
  </si>
  <si>
    <t xml:space="preserve">£ per hectare afforested; £ per hectare under irrigation/household in irrigation farming; £ per km of bund constructed, £ per m3 gulley rehabilitated. </t>
  </si>
  <si>
    <t>Vulnerable districts implement contingency planning, early warning systems, improved assessment of humanitarian need and response simulations resulting in faster and better targeted response to shocks</t>
  </si>
  <si>
    <t>No of GVHs with both a functional Civil Protection Committee and functional EWS</t>
  </si>
  <si>
    <t xml:space="preserve">ADDRMOs are retained in the civil service; delivery agent has sufficient credibility with the District to engage them in the design and implementation of the plans and contingency mechanisms; other humanitarian stakeholders willing to be coordinated; appropriate insitutitional arrangements can be established to enable rapid response. </t>
  </si>
  <si>
    <t>Definition to be agreed in programme inception and monitored by the M&amp;E agency in a separate institution sample survey</t>
  </si>
  <si>
    <t xml:space="preserve">No of districts with an improved Disaster Risk Management system, including increased capacity to manage pre-positioned supplies, enhanced staff skills for improved assessment and response management. </t>
  </si>
  <si>
    <t xml:space="preserve">No of districts in which Government / other stakeholders delivering response to rapid onset crises within 24 hours and/or response to slow-onset crises using 'resilient response' approaches on a timely basis </t>
  </si>
  <si>
    <t>"Resilient response" to include support to reducing food aid requirements and to be defined in inception phase; monitoring to come from M&amp;E Agency institution sample survey</t>
  </si>
  <si>
    <t xml:space="preserve">£ per CPC supported </t>
  </si>
  <si>
    <t xml:space="preserve">No. of people/year supported with DFID-funded shock response/ £ per beneficiary </t>
  </si>
  <si>
    <t>Partner reporting</t>
  </si>
  <si>
    <t>£19,200,000 (£14million of which is shock response)</t>
  </si>
  <si>
    <t>Baseline ( September 2018)</t>
  </si>
  <si>
    <t>Milestone 1 (Sept 2019)</t>
  </si>
  <si>
    <t>Milestone 2 (Sept 2020)</t>
  </si>
  <si>
    <t>Target (Sept 2021)</t>
  </si>
  <si>
    <t xml:space="preserve">The system for the implementation of the MNSSP II is strengthened and more shock sensitive </t>
  </si>
  <si>
    <t>No districts where 70% of the total complaints (by gender) submitted have been closed according to the guidelines.</t>
  </si>
  <si>
    <t>0
MOU with GIZ in place
Joint GIZ, EU, DFID programme launch</t>
  </si>
  <si>
    <t xml:space="preserve">Maglomero training course for extension workers is developed
Outline of the Implementation Manual has been agreed
</t>
  </si>
  <si>
    <t xml:space="preserve">
Electronic  tool for district development planning  developed and being used
Districts supported with instruments and guidelines on graduation pathways</t>
  </si>
  <si>
    <t>Output Indicator 4.4</t>
  </si>
  <si>
    <t xml:space="preserve">Community ownership of community assets created under public works is enhanced - measured through no of micro–watersheds where watershed rehabilitation activities have been implemented by communities in addition to the Public Works activities according to the implementation plan, e.g. Village Action Plan (VAP). </t>
  </si>
  <si>
    <t>8
MOU with GIZ in place
Joint GIZ, EU, DFID programme launch</t>
  </si>
  <si>
    <t xml:space="preserve">DFID, Government and donor investment is better targeted to climate resilience  </t>
  </si>
  <si>
    <t xml:space="preserve">Opportunities are identified; sufficient senior level support from DFID and UK Diplomatic Representation is available to shape influential workstreams; there is enough political feedback and flexibility in contracting to enable the facility to be responsive to the most relevant opportunities. </t>
  </si>
  <si>
    <t>IFPRI project reports/Final ToRs</t>
  </si>
  <si>
    <t>Inception/mobilisation Phase for Output 1, 2 and 3</t>
  </si>
  <si>
    <t>Inception Phase Activities as outlined in the BC</t>
  </si>
  <si>
    <t>Milestone for end of inception phase (end March 2019)</t>
  </si>
  <si>
    <t>Procurement of partners</t>
  </si>
  <si>
    <t>Call for proposals run and agreements in place with partners</t>
  </si>
  <si>
    <t>Start-Up Activities</t>
  </si>
  <si>
    <t>Develop and sign consortium accountable grant agreements with downstream partners. Recruit and induct staff.</t>
  </si>
  <si>
    <t>Almost complete - Agreements signed; and most staff recruited, but some positions not yet in post (expected by end July)</t>
  </si>
  <si>
    <t>Government engagement</t>
  </si>
  <si>
    <t>Engagement and consultation with National and district level government</t>
  </si>
  <si>
    <t>Completed; and ongoing</t>
  </si>
  <si>
    <t>Orientation and Design Refinement Workshop</t>
  </si>
  <si>
    <t xml:space="preserve">All BRACC consortium members to participate in a design workshop to expand on key areas including: coordination, M&amp;E, Complaints and Feedback Response Mechanisms (CFRMs), targeting, packages of interventions by household category, community engagement processes, graduation linkages, integration of MSD across all household categories.
</t>
  </si>
  <si>
    <t>Confirm Programme Locations</t>
  </si>
  <si>
    <t>Confirm target TA/GVHs and watersheds</t>
  </si>
  <si>
    <t>Completed - but there were large delays</t>
  </si>
  <si>
    <t>Confirm Intervention packages</t>
  </si>
  <si>
    <t xml:space="preserve">Using evidence from Malawi and globally, all BRACC consortium members will finalize intervention packages to be implementedby the programme.. For innovative interventions, BRACC will clearly set out an approach to monitoring success; and scaling up what works and stopping what doesn’t. </t>
  </si>
  <si>
    <t>Targeting:</t>
  </si>
  <si>
    <t xml:space="preserve">BRACC will work with component 4 to outline, refine and implement targeting approach </t>
  </si>
  <si>
    <t>Targetting not yet completed (expected by end July)</t>
  </si>
  <si>
    <t>CFRMs</t>
  </si>
  <si>
    <t>Establish and/or strengthen CFRMs for the BRACC programme</t>
  </si>
  <si>
    <t>M&amp;E</t>
  </si>
  <si>
    <t xml:space="preserve">Develop consistent tools, M&amp;E framework, and procedures across the BRACC programme in collaboration with IFPRI.  Agreeing Value for Money indicators to be tracked on an annual basis
</t>
  </si>
  <si>
    <t xml:space="preserve">Not yet complete (expected be end July)
</t>
  </si>
  <si>
    <t>Governance arrangements</t>
  </si>
  <si>
    <t>Establish standard operating procedures (SOPs) which clarify the roles of each of the partners for M&amp;E, CFRM, targeting etc….  Agree internal and external structures and prepare Terms of reference for each committee</t>
  </si>
  <si>
    <t>Explore linkages with other DFID programmes</t>
  </si>
  <si>
    <t xml:space="preserve">In particular Bwith the Violence Against Women and Girls (VAWG) to ensure BRACC has a strong approach to tackling GBV issues; and new transparency and accountability programme (TRACTION) to enable BRACC to draw on additional political economy analysis, and inform how BRACC might support wider ‘coalitions for change’ to tackle intractable issues such as maize market/seed reforms; and DFID work and advice on disaster risk financing, provided by the new UK/WB Centre for Global Disaster Prevention. </t>
  </si>
  <si>
    <t xml:space="preserve">Completed; and ongoing </t>
  </si>
  <si>
    <t xml:space="preserve">Programme activities </t>
  </si>
  <si>
    <t xml:space="preserve">Conduct initial activities to facilitate the implementation of the package of interventions at the start of Year 1 (commencing from 01 Apr 2019). These will include activities such as mapping business opportunities and identifying initial portfolios of private sector partners and actions; watershed mapping, assessments and planning through participatory community based approaches, consultation with district government and local leaders, sensitisation and orientation of target communities to the programme (conducted hand in hand with the targeting exercises), and procurement of programme assets to support implementation. </t>
  </si>
  <si>
    <t>FCDO SHARE (£)</t>
  </si>
  <si>
    <t>409,239 reached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</si>
</sst>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43" formatCode="_-* #,##0.00_-;\-* #,##0.00_-;_-* &quot;-&quot;??_-;_-@_-"/>
    <numFmt numFmtId="164" formatCode="_-* #,##0_-;\-* #,##0_-;_-* &quot;-&quot;??_-;_-@_-"/>
  </numFmts>
  <fonts count="27">
    <font>
      <sz val="10"/>
      <name val="Arial"/>
    </font>
    <font>
      <sz val="11"/>
      <color theme="1"/>
      <name val="Calibri"/>
      <family val="2"/>
      <scheme val="minor"/>
    </font>
    <font>
      <sz val="10"/>
      <name val="Arial"/>
      <family val="2"/>
    </font>
    <font>
      <b/>
      <sz val="9"/>
      <name val="Arial"/>
      <family val="2"/>
    </font>
    <font>
      <sz val="9"/>
      <name val="Arial"/>
      <family val="2"/>
    </font>
    <font>
      <sz val="10"/>
      <name val="Arial"/>
      <family val="2"/>
    </font>
    <font>
      <b/>
      <sz val="10"/>
      <name val="Arial"/>
      <family val="2"/>
    </font>
    <font>
      <i/>
      <sz val="10"/>
      <name val="Arial"/>
      <family val="2"/>
    </font>
    <font>
      <b/>
      <sz val="11"/>
      <name val="Arial"/>
      <family val="2"/>
    </font>
    <font>
      <sz val="11.5"/>
      <name val="Arial"/>
      <family val="2"/>
    </font>
    <font>
      <sz val="11"/>
      <name val="Arial"/>
      <family val="2"/>
    </font>
    <font>
      <b/>
      <sz val="12"/>
      <name val="Arial"/>
      <family val="2"/>
    </font>
    <font>
      <strike/>
      <sz val="9"/>
      <color indexed="10"/>
      <name val="Arial"/>
      <family val="2"/>
    </font>
    <font>
      <sz val="11"/>
      <color theme="1"/>
      <name val="Calibri"/>
      <family val="2"/>
      <scheme val="minor"/>
    </font>
    <font>
      <b/>
      <sz val="10"/>
      <color theme="0"/>
      <name val="Arial"/>
      <family val="2"/>
    </font>
    <font>
      <sz val="10"/>
      <name val="Calibri"/>
      <family val="2"/>
    </font>
    <font>
      <sz val="8"/>
      <name val="Arial"/>
      <family val="2"/>
    </font>
    <font>
      <sz val="10"/>
      <name val="Arial"/>
      <family val="2"/>
    </font>
    <font>
      <sz val="9"/>
      <color rgb="FFFF0000"/>
      <name val="Arial"/>
      <family val="2"/>
    </font>
    <font>
      <sz val="10"/>
      <color rgb="FFFF0000"/>
      <name val="Arial"/>
      <family val="2"/>
    </font>
    <font>
      <sz val="10"/>
      <color theme="1"/>
      <name val="Arial"/>
      <family val="2"/>
    </font>
    <font>
      <b/>
      <sz val="10"/>
      <color theme="1"/>
      <name val="Arial"/>
      <family val="2"/>
    </font>
    <font>
      <b/>
      <sz val="9"/>
      <color theme="0" tint="-0.34998626667073579"/>
      <name val="Arial"/>
      <family val="2"/>
    </font>
    <font>
      <u/>
      <sz val="10"/>
      <color theme="10"/>
      <name val="Arial"/>
      <family val="2"/>
    </font>
    <font>
      <b/>
      <sz val="9"/>
      <color theme="1"/>
      <name val="Arial"/>
      <family val="2"/>
    </font>
    <font>
      <sz val="9"/>
      <color theme="1"/>
      <name val="Arial"/>
      <family val="2"/>
    </font>
    <font>
      <sz val="9"/>
      <color rgb="FF000000"/>
      <name val="Arial"/>
      <family val="2"/>
    </font>
  </fonts>
  <fills count="2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42"/>
        <bgColor indexed="64"/>
      </patternFill>
    </fill>
    <fill>
      <patternFill patternType="solid">
        <fgColor indexed="22"/>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6795556505021"/>
        <bgColor indexed="64"/>
      </patternFill>
    </fill>
    <fill>
      <patternFill patternType="solid">
        <fgColor rgb="FFCCFFCC"/>
        <bgColor indexed="64"/>
      </patternFill>
    </fill>
    <fill>
      <patternFill patternType="solid">
        <fgColor theme="0" tint="-0.249977111117893"/>
        <bgColor indexed="64"/>
      </patternFill>
    </fill>
    <fill>
      <patternFill patternType="solid">
        <fgColor rgb="FFFFFFFF"/>
        <bgColor indexed="64"/>
      </patternFill>
    </fill>
    <fill>
      <patternFill patternType="solid">
        <fgColor rgb="FFFFFF00"/>
        <bgColor indexed="64"/>
      </patternFill>
    </fill>
    <fill>
      <patternFill patternType="solid">
        <fgColor rgb="FFFFC00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FFFF99"/>
        <bgColor indexed="64"/>
      </patternFill>
    </fill>
    <fill>
      <patternFill patternType="solid">
        <fgColor theme="9" tint="0.39997558519241921"/>
        <bgColor indexed="64"/>
      </patternFill>
    </fill>
    <fill>
      <patternFill patternType="solid">
        <fgColor rgb="FF99CCFF"/>
        <bgColor indexed="64"/>
      </patternFill>
    </fill>
    <fill>
      <patternFill patternType="solid">
        <fgColor rgb="FFFFFF99"/>
        <bgColor rgb="FFFFFF99"/>
      </patternFill>
    </fill>
    <fill>
      <patternFill patternType="solid">
        <fgColor rgb="FFFFFFFF"/>
        <bgColor rgb="FFFFFFFF"/>
      </patternFill>
    </fill>
    <fill>
      <patternFill patternType="solid">
        <fgColor theme="0"/>
        <bgColor theme="0"/>
      </patternFill>
    </fill>
    <fill>
      <patternFill patternType="solid">
        <fgColor theme="0"/>
        <bgColor rgb="FF99CCFF"/>
      </patternFill>
    </fill>
  </fills>
  <borders count="6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rgb="FF000000"/>
      </right>
      <top style="medium">
        <color indexed="64"/>
      </top>
      <bottom/>
      <diagonal/>
    </border>
    <border>
      <left/>
      <right/>
      <top/>
      <bottom style="medium">
        <color rgb="FF000000"/>
      </bottom>
      <diagonal/>
    </border>
    <border>
      <left/>
      <right/>
      <top style="medium">
        <color indexed="64"/>
      </top>
      <bottom style="medium">
        <color rgb="FF000000"/>
      </bottom>
      <diagonal/>
    </border>
    <border>
      <left style="medium">
        <color indexed="64"/>
      </left>
      <right style="medium">
        <color rgb="FF000000"/>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indexed="64"/>
      </left>
      <right style="medium">
        <color rgb="FF000000"/>
      </right>
      <top/>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indexed="64"/>
      </top>
      <bottom style="medium">
        <color rgb="FF000000"/>
      </bottom>
      <diagonal/>
    </border>
    <border>
      <left/>
      <right style="medium">
        <color indexed="64"/>
      </right>
      <top/>
      <bottom style="medium">
        <color rgb="FF000000"/>
      </bottom>
      <diagonal/>
    </border>
    <border>
      <left style="medium">
        <color indexed="64"/>
      </left>
      <right/>
      <top/>
      <bottom/>
      <diagonal/>
    </border>
    <border>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style="medium">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
      <left style="medium">
        <color rgb="FF000000"/>
      </left>
      <right style="medium">
        <color rgb="FF000000"/>
      </right>
      <top/>
      <bottom/>
      <diagonal/>
    </border>
    <border>
      <left/>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style="medium">
        <color rgb="FF000000"/>
      </top>
      <bottom/>
      <diagonal/>
    </border>
    <border>
      <left/>
      <right style="medium">
        <color rgb="FF000000"/>
      </right>
      <top/>
      <bottom style="medium">
        <color indexed="64"/>
      </bottom>
      <diagonal/>
    </border>
    <border>
      <left style="medium">
        <color rgb="FF000000"/>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bottom/>
      <diagonal/>
    </border>
    <border>
      <left style="medium">
        <color rgb="FF000000"/>
      </left>
      <right/>
      <top style="medium">
        <color indexed="64"/>
      </top>
      <bottom/>
      <diagonal/>
    </border>
    <border>
      <left style="medium">
        <color indexed="64"/>
      </left>
      <right style="medium">
        <color indexed="64"/>
      </right>
      <top style="thick">
        <color indexed="64"/>
      </top>
      <bottom style="medium">
        <color indexed="64"/>
      </bottom>
      <diagonal/>
    </border>
  </borders>
  <cellStyleXfs count="27">
    <xf numFmtId="0" fontId="0" fillId="0" borderId="0"/>
    <xf numFmtId="43" fontId="2" fillId="0" borderId="0" applyFont="0" applyFill="0" applyBorder="0" applyAlignment="0" applyProtection="0"/>
    <xf numFmtId="43" fontId="1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13"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7" fillId="0" borderId="0" applyFont="0" applyFill="0" applyBorder="0" applyAlignment="0" applyProtection="0"/>
    <xf numFmtId="0" fontId="2" fillId="0" borderId="0"/>
    <xf numFmtId="0" fontId="23" fillId="0" borderId="0" applyNumberFormat="0" applyFill="0" applyBorder="0" applyAlignment="0" applyProtection="0"/>
    <xf numFmtId="0" fontId="2" fillId="0" borderId="0"/>
    <xf numFmtId="43" fontId="2" fillId="0" borderId="0" applyFont="0" applyFill="0" applyBorder="0" applyAlignment="0" applyProtection="0"/>
    <xf numFmtId="0" fontId="2" fillId="0" borderId="0"/>
    <xf numFmtId="0" fontId="1" fillId="0" borderId="0"/>
    <xf numFmtId="43" fontId="1"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43" fontId="1" fillId="0" borderId="0" applyFont="0" applyFill="0" applyBorder="0" applyAlignment="0" applyProtection="0"/>
    <xf numFmtId="9" fontId="2" fillId="0" borderId="0" applyFont="0" applyFill="0" applyBorder="0" applyAlignment="0" applyProtection="0"/>
  </cellStyleXfs>
  <cellXfs count="1202">
    <xf numFmtId="0" fontId="0" fillId="0" borderId="0" xfId="0"/>
    <xf numFmtId="0" fontId="3" fillId="2" borderId="1" xfId="0" applyFont="1" applyFill="1" applyBorder="1" applyAlignment="1">
      <alignment vertical="top" wrapText="1"/>
    </xf>
    <xf numFmtId="0" fontId="3" fillId="3" borderId="2" xfId="0" applyFont="1" applyFill="1" applyBorder="1" applyAlignment="1">
      <alignment vertical="top" wrapText="1"/>
    </xf>
    <xf numFmtId="0" fontId="3" fillId="2" borderId="3" xfId="0" applyFont="1" applyFill="1" applyBorder="1" applyAlignment="1">
      <alignment vertical="top" wrapText="1"/>
    </xf>
    <xf numFmtId="0" fontId="3" fillId="4" borderId="3" xfId="0" applyFont="1" applyFill="1" applyBorder="1" applyAlignment="1">
      <alignment vertical="top" wrapText="1"/>
    </xf>
    <xf numFmtId="0" fontId="3" fillId="0" borderId="1" xfId="0" applyFont="1" applyBorder="1" applyAlignment="1">
      <alignment horizontal="center" vertical="top" wrapText="1"/>
    </xf>
    <xf numFmtId="0" fontId="4" fillId="0" borderId="3" xfId="0" applyFont="1" applyBorder="1" applyAlignment="1">
      <alignment vertical="top" wrapText="1"/>
    </xf>
    <xf numFmtId="0" fontId="3" fillId="0" borderId="2" xfId="0" applyFont="1" applyBorder="1" applyAlignment="1">
      <alignment horizontal="center" vertical="top" wrapText="1"/>
    </xf>
    <xf numFmtId="0" fontId="4" fillId="5" borderId="1" xfId="0" applyFont="1" applyFill="1" applyBorder="1" applyAlignment="1">
      <alignment vertical="top" wrapText="1"/>
    </xf>
    <xf numFmtId="0" fontId="4" fillId="0" borderId="1" xfId="0" applyFont="1" applyBorder="1" applyAlignment="1">
      <alignment vertical="top" wrapText="1"/>
    </xf>
    <xf numFmtId="0" fontId="3" fillId="0" borderId="0" xfId="0" applyFont="1" applyAlignment="1">
      <alignment vertical="top" wrapText="1"/>
    </xf>
    <xf numFmtId="0" fontId="3" fillId="3" borderId="1" xfId="0" applyFont="1" applyFill="1" applyBorder="1" applyAlignment="1">
      <alignment vertical="top" wrapText="1"/>
    </xf>
    <xf numFmtId="0" fontId="3" fillId="2" borderId="4" xfId="0" applyFont="1" applyFill="1" applyBorder="1" applyAlignment="1">
      <alignment vertical="top" wrapText="1"/>
    </xf>
    <xf numFmtId="0" fontId="3" fillId="4" borderId="4" xfId="0" applyFont="1" applyFill="1" applyBorder="1" applyAlignment="1">
      <alignment vertical="top" wrapText="1"/>
    </xf>
    <xf numFmtId="0" fontId="3" fillId="6" borderId="4" xfId="0" applyFont="1" applyFill="1" applyBorder="1" applyAlignment="1">
      <alignment vertical="top" wrapText="1"/>
    </xf>
    <xf numFmtId="0" fontId="3" fillId="5" borderId="3" xfId="0" applyFont="1" applyFill="1" applyBorder="1" applyAlignment="1">
      <alignment vertical="top" wrapText="1"/>
    </xf>
    <xf numFmtId="0" fontId="3" fillId="5" borderId="4" xfId="0" applyFont="1" applyFill="1" applyBorder="1" applyAlignment="1">
      <alignment vertical="top" wrapText="1"/>
    </xf>
    <xf numFmtId="0" fontId="3" fillId="0" borderId="3" xfId="0" applyFont="1" applyBorder="1" applyAlignment="1">
      <alignment vertical="top" wrapText="1"/>
    </xf>
    <xf numFmtId="0" fontId="3" fillId="5" borderId="1" xfId="0" applyFont="1" applyFill="1" applyBorder="1" applyAlignment="1">
      <alignment vertical="top" wrapText="1"/>
    </xf>
    <xf numFmtId="0" fontId="3" fillId="0" borderId="5" xfId="0" applyFont="1" applyBorder="1" applyAlignment="1">
      <alignment vertical="top" wrapText="1"/>
    </xf>
    <xf numFmtId="0" fontId="3" fillId="0" borderId="4" xfId="0" applyFont="1" applyBorder="1" applyAlignment="1">
      <alignment vertical="top" wrapText="1"/>
    </xf>
    <xf numFmtId="0" fontId="3" fillId="0" borderId="6" xfId="0" applyFont="1" applyBorder="1" applyAlignment="1">
      <alignment horizontal="center" vertical="top" wrapText="1"/>
    </xf>
    <xf numFmtId="0" fontId="4" fillId="5" borderId="5" xfId="0" applyFont="1" applyFill="1" applyBorder="1" applyAlignment="1">
      <alignment vertical="top" wrapText="1"/>
    </xf>
    <xf numFmtId="0" fontId="3" fillId="6" borderId="3" xfId="0" applyFont="1" applyFill="1" applyBorder="1" applyAlignment="1">
      <alignment vertical="top" wrapText="1"/>
    </xf>
    <xf numFmtId="0" fontId="3" fillId="0" borderId="7" xfId="0" applyFont="1" applyBorder="1" applyAlignment="1">
      <alignment horizontal="center" vertical="top" wrapText="1"/>
    </xf>
    <xf numFmtId="0" fontId="3" fillId="0" borderId="8" xfId="0" applyFont="1" applyBorder="1" applyAlignment="1">
      <alignment horizontal="center" vertical="top" wrapText="1"/>
    </xf>
    <xf numFmtId="0" fontId="4" fillId="0" borderId="9" xfId="0" applyFont="1" applyBorder="1" applyAlignment="1">
      <alignment vertical="top" wrapText="1"/>
    </xf>
    <xf numFmtId="0" fontId="4" fillId="7" borderId="8" xfId="0" applyFont="1" applyFill="1" applyBorder="1" applyAlignment="1">
      <alignment horizontal="center" vertical="center" wrapText="1"/>
    </xf>
    <xf numFmtId="0" fontId="4" fillId="7" borderId="7"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3" fillId="4" borderId="10" xfId="0" applyFont="1" applyFill="1" applyBorder="1" applyAlignment="1">
      <alignment horizontal="center" vertical="top" wrapText="1"/>
    </xf>
    <xf numFmtId="0" fontId="3" fillId="4" borderId="11" xfId="0" applyFont="1" applyFill="1" applyBorder="1" applyAlignment="1">
      <alignment horizontal="center" vertical="top" wrapText="1"/>
    </xf>
    <xf numFmtId="0" fontId="3" fillId="4" borderId="9" xfId="0" applyFont="1" applyFill="1" applyBorder="1" applyAlignment="1">
      <alignment horizontal="center" vertical="top" wrapText="1"/>
    </xf>
    <xf numFmtId="0" fontId="4" fillId="7" borderId="7" xfId="0" applyFont="1" applyFill="1" applyBorder="1" applyAlignment="1">
      <alignment vertical="top" wrapText="1"/>
    </xf>
    <xf numFmtId="0" fontId="4" fillId="7" borderId="2" xfId="0" applyFont="1" applyFill="1" applyBorder="1" applyAlignment="1">
      <alignment vertical="top" wrapText="1"/>
    </xf>
    <xf numFmtId="0" fontId="3" fillId="4" borderId="12" xfId="0" applyFont="1" applyFill="1" applyBorder="1" applyAlignment="1">
      <alignment vertical="top" wrapText="1"/>
    </xf>
    <xf numFmtId="0" fontId="3" fillId="4" borderId="13" xfId="0" applyFont="1" applyFill="1" applyBorder="1" applyAlignment="1">
      <alignment vertical="top" wrapText="1"/>
    </xf>
    <xf numFmtId="0" fontId="0" fillId="0" borderId="0" xfId="0" applyAlignment="1">
      <alignment wrapText="1"/>
    </xf>
    <xf numFmtId="0" fontId="14" fillId="9" borderId="14" xfId="0" applyFont="1" applyFill="1" applyBorder="1" applyAlignment="1">
      <alignment horizontal="center" wrapText="1"/>
    </xf>
    <xf numFmtId="0" fontId="7" fillId="10" borderId="14" xfId="0" applyFont="1" applyFill="1" applyBorder="1" applyAlignment="1">
      <alignment horizontal="left" vertical="center" wrapText="1"/>
    </xf>
    <xf numFmtId="0" fontId="4" fillId="11" borderId="14" xfId="0" applyFont="1" applyFill="1" applyBorder="1" applyAlignment="1">
      <alignment horizontal="center" vertical="center" wrapText="1"/>
    </xf>
    <xf numFmtId="0" fontId="0" fillId="0" borderId="14" xfId="0" applyBorder="1" applyAlignment="1">
      <alignment wrapText="1"/>
    </xf>
    <xf numFmtId="3" fontId="4" fillId="0" borderId="3" xfId="0" applyNumberFormat="1" applyFont="1" applyBorder="1" applyAlignment="1">
      <alignment vertical="top" wrapText="1"/>
    </xf>
    <xf numFmtId="9" fontId="4" fillId="0" borderId="3" xfId="0" applyNumberFormat="1" applyFont="1" applyBorder="1" applyAlignment="1">
      <alignment vertical="top" wrapText="1"/>
    </xf>
    <xf numFmtId="0" fontId="3" fillId="4" borderId="1" xfId="0" applyFont="1" applyFill="1" applyBorder="1" applyAlignment="1">
      <alignment vertical="top" wrapText="1"/>
    </xf>
    <xf numFmtId="0" fontId="3" fillId="12" borderId="4" xfId="0" applyFont="1" applyFill="1" applyBorder="1" applyAlignment="1">
      <alignment vertical="top" wrapText="1"/>
    </xf>
    <xf numFmtId="0" fontId="4" fillId="12" borderId="3" xfId="0" applyFont="1" applyFill="1" applyBorder="1" applyAlignment="1">
      <alignment vertical="top" wrapText="1"/>
    </xf>
    <xf numFmtId="0" fontId="4" fillId="12" borderId="1" xfId="0" applyFont="1" applyFill="1" applyBorder="1" applyAlignment="1">
      <alignment vertical="top" wrapText="1"/>
    </xf>
    <xf numFmtId="0" fontId="3" fillId="12" borderId="3" xfId="0" applyFont="1" applyFill="1" applyBorder="1" applyAlignment="1">
      <alignment vertical="top" wrapText="1"/>
    </xf>
    <xf numFmtId="3" fontId="3" fillId="0" borderId="3" xfId="0" applyNumberFormat="1" applyFont="1" applyBorder="1" applyAlignment="1">
      <alignment vertical="top" wrapText="1"/>
    </xf>
    <xf numFmtId="6" fontId="3" fillId="0" borderId="3" xfId="0" applyNumberFormat="1" applyFont="1" applyBorder="1" applyAlignment="1">
      <alignment vertical="top" wrapText="1"/>
    </xf>
    <xf numFmtId="3" fontId="4" fillId="0" borderId="1" xfId="0" applyNumberFormat="1" applyFont="1" applyBorder="1" applyAlignment="1">
      <alignment vertical="top" wrapText="1"/>
    </xf>
    <xf numFmtId="0" fontId="8" fillId="0" borderId="0" xfId="0" applyFont="1" applyAlignment="1">
      <alignment wrapText="1"/>
    </xf>
    <xf numFmtId="0" fontId="9" fillId="0" borderId="0" xfId="0" applyFont="1" applyAlignment="1">
      <alignment vertical="center" wrapText="1"/>
    </xf>
    <xf numFmtId="0" fontId="10" fillId="0" borderId="1" xfId="0" applyFont="1" applyBorder="1" applyAlignment="1">
      <alignment vertical="center" wrapText="1"/>
    </xf>
    <xf numFmtId="0" fontId="6" fillId="0" borderId="26" xfId="0" applyFont="1" applyBorder="1" applyAlignment="1">
      <alignment vertical="center" wrapText="1"/>
    </xf>
    <xf numFmtId="0" fontId="6" fillId="0" borderId="25" xfId="0" applyFont="1" applyBorder="1" applyAlignment="1">
      <alignment vertical="center" wrapText="1"/>
    </xf>
    <xf numFmtId="0" fontId="6" fillId="0" borderId="1" xfId="0" applyFont="1" applyBorder="1" applyAlignment="1">
      <alignment vertical="center" wrapText="1"/>
    </xf>
    <xf numFmtId="0" fontId="6" fillId="0" borderId="0" xfId="0" applyFont="1" applyAlignment="1">
      <alignment horizontal="left" vertical="top" wrapText="1"/>
    </xf>
    <xf numFmtId="0" fontId="3" fillId="13" borderId="1" xfId="0" applyFont="1" applyFill="1" applyBorder="1" applyAlignment="1">
      <alignment horizontal="center" vertical="center" wrapText="1"/>
    </xf>
    <xf numFmtId="0" fontId="4" fillId="11" borderId="3" xfId="0" applyFont="1" applyFill="1" applyBorder="1" applyAlignment="1">
      <alignment horizontal="center" vertical="center" wrapText="1"/>
    </xf>
    <xf numFmtId="3" fontId="4" fillId="11" borderId="3" xfId="0" applyNumberFormat="1" applyFont="1" applyFill="1" applyBorder="1" applyAlignment="1">
      <alignment horizontal="center" vertical="center" wrapText="1"/>
    </xf>
    <xf numFmtId="0" fontId="4" fillId="7" borderId="14" xfId="0" applyFont="1" applyFill="1" applyBorder="1" applyAlignment="1">
      <alignment horizontal="left" vertical="top" wrapText="1"/>
    </xf>
    <xf numFmtId="0" fontId="4" fillId="11" borderId="14" xfId="0" applyFont="1" applyFill="1" applyBorder="1" applyAlignment="1">
      <alignment horizontal="left" vertical="top" wrapText="1"/>
    </xf>
    <xf numFmtId="0" fontId="4" fillId="11" borderId="15" xfId="0" applyFont="1" applyFill="1" applyBorder="1" applyAlignment="1">
      <alignment horizontal="left" vertical="top" wrapText="1"/>
    </xf>
    <xf numFmtId="0" fontId="4" fillId="11" borderId="15" xfId="0" applyFont="1" applyFill="1" applyBorder="1" applyAlignment="1">
      <alignment vertical="top" wrapText="1"/>
    </xf>
    <xf numFmtId="0" fontId="4" fillId="11" borderId="3" xfId="0" applyFont="1" applyFill="1" applyBorder="1" applyAlignment="1">
      <alignment horizontal="left" vertical="top" wrapText="1"/>
    </xf>
    <xf numFmtId="0" fontId="4" fillId="0" borderId="3" xfId="0" applyFont="1" applyBorder="1" applyAlignment="1">
      <alignment horizontal="center" vertical="center" wrapText="1"/>
    </xf>
    <xf numFmtId="0" fontId="3" fillId="4" borderId="4" xfId="0" applyFont="1" applyFill="1" applyBorder="1" applyAlignment="1">
      <alignment horizontal="center" vertical="center" wrapText="1"/>
    </xf>
    <xf numFmtId="10" fontId="4" fillId="0" borderId="1" xfId="0" applyNumberFormat="1" applyFont="1" applyBorder="1" applyAlignment="1">
      <alignment horizontal="center" vertical="center" wrapText="1"/>
    </xf>
    <xf numFmtId="3" fontId="4" fillId="0" borderId="3" xfId="0" applyNumberFormat="1" applyFont="1" applyBorder="1" applyAlignment="1">
      <alignment horizontal="center" vertical="center" wrapText="1"/>
    </xf>
    <xf numFmtId="0" fontId="4" fillId="0" borderId="3" xfId="0" applyFont="1" applyBorder="1" applyAlignment="1">
      <alignment horizontal="center" vertical="top" wrapText="1"/>
    </xf>
    <xf numFmtId="3" fontId="4" fillId="11" borderId="1" xfId="0" applyNumberFormat="1" applyFont="1" applyFill="1" applyBorder="1" applyAlignment="1">
      <alignment horizontal="center" vertical="center" wrapText="1"/>
    </xf>
    <xf numFmtId="9" fontId="4" fillId="0" borderId="16" xfId="0" applyNumberFormat="1" applyFont="1" applyBorder="1" applyAlignment="1">
      <alignment horizontal="center" vertical="center" wrapText="1"/>
    </xf>
    <xf numFmtId="0" fontId="4" fillId="14" borderId="3" xfId="0" applyFont="1" applyFill="1" applyBorder="1" applyAlignment="1">
      <alignment horizontal="center" vertical="center" wrapText="1"/>
    </xf>
    <xf numFmtId="3" fontId="4" fillId="0" borderId="5" xfId="0" applyNumberFormat="1" applyFont="1" applyBorder="1" applyAlignment="1">
      <alignment horizontal="center" vertical="center" wrapText="1"/>
    </xf>
    <xf numFmtId="3" fontId="4" fillId="0" borderId="1" xfId="0" applyNumberFormat="1" applyFont="1" applyBorder="1" applyAlignment="1">
      <alignment horizontal="center" vertical="center" wrapText="1"/>
    </xf>
    <xf numFmtId="3" fontId="4" fillId="0" borderId="1" xfId="0" applyNumberFormat="1" applyFont="1" applyBorder="1" applyAlignment="1">
      <alignment horizontal="center" vertical="center"/>
    </xf>
    <xf numFmtId="9" fontId="4" fillId="0" borderId="2" xfId="0" applyNumberFormat="1" applyFont="1" applyBorder="1" applyAlignment="1">
      <alignment horizontal="center" vertical="center" wrapText="1"/>
    </xf>
    <xf numFmtId="0" fontId="3" fillId="13" borderId="3" xfId="0" applyFont="1" applyFill="1" applyBorder="1" applyAlignment="1">
      <alignment horizontal="center" vertical="center" wrapText="1"/>
    </xf>
    <xf numFmtId="0" fontId="0" fillId="0" borderId="0" xfId="0" applyAlignment="1">
      <alignment horizontal="center" wrapText="1"/>
    </xf>
    <xf numFmtId="0" fontId="7" fillId="10" borderId="14" xfId="0" applyFont="1" applyFill="1" applyBorder="1" applyAlignment="1">
      <alignment horizontal="center" vertical="center" wrapText="1"/>
    </xf>
    <xf numFmtId="0" fontId="7" fillId="10" borderId="15" xfId="0" applyFont="1" applyFill="1" applyBorder="1" applyAlignment="1">
      <alignment horizontal="center" vertical="center" wrapText="1"/>
    </xf>
    <xf numFmtId="14" fontId="7" fillId="10" borderId="14" xfId="0" applyNumberFormat="1" applyFont="1" applyFill="1" applyBorder="1" applyAlignment="1">
      <alignment horizontal="center" vertical="center" wrapText="1"/>
    </xf>
    <xf numFmtId="0" fontId="0" fillId="0" borderId="17" xfId="0" applyBorder="1" applyAlignment="1">
      <alignment horizontal="center" wrapText="1"/>
    </xf>
    <xf numFmtId="14" fontId="0" fillId="0" borderId="14" xfId="0" applyNumberFormat="1" applyBorder="1" applyAlignment="1">
      <alignment horizontal="center" vertical="center" wrapText="1"/>
    </xf>
    <xf numFmtId="0" fontId="4" fillId="0" borderId="14" xfId="0" applyFont="1" applyBorder="1" applyAlignment="1">
      <alignment horizontal="center" vertical="center" wrapText="1"/>
    </xf>
    <xf numFmtId="0" fontId="0" fillId="0" borderId="19" xfId="0" applyBorder="1" applyAlignment="1">
      <alignment horizontal="center" wrapText="1"/>
    </xf>
    <xf numFmtId="14" fontId="0" fillId="0" borderId="19" xfId="0" applyNumberFormat="1" applyBorder="1" applyAlignment="1">
      <alignment wrapText="1"/>
    </xf>
    <xf numFmtId="0" fontId="0" fillId="0" borderId="14" xfId="0" applyBorder="1" applyAlignment="1">
      <alignment horizontal="center" wrapText="1"/>
    </xf>
    <xf numFmtId="9" fontId="4" fillId="0" borderId="3" xfId="9" applyFont="1" applyFill="1" applyBorder="1" applyAlignment="1">
      <alignment horizontal="center" vertical="center" wrapText="1"/>
    </xf>
    <xf numFmtId="9" fontId="4" fillId="0" borderId="5" xfId="9" applyFont="1" applyFill="1" applyBorder="1" applyAlignment="1">
      <alignment horizontal="center" vertical="center" wrapText="1"/>
    </xf>
    <xf numFmtId="0" fontId="4" fillId="15" borderId="16" xfId="0" applyFont="1" applyFill="1" applyBorder="1" applyAlignment="1">
      <alignment horizontal="center" vertical="center" wrapText="1"/>
    </xf>
    <xf numFmtId="164" fontId="4" fillId="0" borderId="1" xfId="1" applyNumberFormat="1" applyFont="1" applyBorder="1" applyAlignment="1">
      <alignment horizontal="center" vertical="center"/>
    </xf>
    <xf numFmtId="3" fontId="4" fillId="15" borderId="16" xfId="0" applyNumberFormat="1" applyFont="1" applyFill="1" applyBorder="1" applyAlignment="1">
      <alignment horizontal="center" vertical="center" wrapText="1"/>
    </xf>
    <xf numFmtId="14" fontId="0" fillId="0" borderId="14" xfId="0" applyNumberFormat="1" applyBorder="1" applyAlignment="1">
      <alignment wrapText="1"/>
    </xf>
    <xf numFmtId="43" fontId="4" fillId="0" borderId="3" xfId="1" applyFont="1" applyFill="1" applyBorder="1" applyAlignment="1">
      <alignment horizontal="center" vertical="center" wrapText="1"/>
    </xf>
    <xf numFmtId="3" fontId="4" fillId="11" borderId="16" xfId="0" applyNumberFormat="1" applyFont="1" applyFill="1" applyBorder="1" applyAlignment="1">
      <alignment horizontal="center" vertical="center" wrapText="1"/>
    </xf>
    <xf numFmtId="9" fontId="4" fillId="0" borderId="3" xfId="0" applyNumberFormat="1" applyFont="1" applyBorder="1" applyAlignment="1">
      <alignment horizontal="center" vertical="center" wrapText="1"/>
    </xf>
    <xf numFmtId="9" fontId="4" fillId="0" borderId="5" xfId="0" applyNumberFormat="1" applyFont="1" applyBorder="1" applyAlignment="1">
      <alignment horizontal="center" vertical="center" wrapText="1"/>
    </xf>
    <xf numFmtId="9" fontId="4" fillId="0" borderId="2" xfId="9" applyFont="1" applyFill="1" applyBorder="1" applyAlignment="1">
      <alignment horizontal="center" vertical="center" wrapText="1"/>
    </xf>
    <xf numFmtId="0" fontId="3" fillId="4" borderId="18" xfId="0" applyFont="1" applyFill="1" applyBorder="1" applyAlignment="1">
      <alignment horizontal="center" vertical="center" wrapText="1"/>
    </xf>
    <xf numFmtId="164" fontId="4" fillId="11" borderId="5" xfId="3" applyNumberFormat="1" applyFont="1" applyFill="1" applyBorder="1" applyAlignment="1">
      <alignment horizontal="center" vertical="center" wrapText="1"/>
    </xf>
    <xf numFmtId="164" fontId="4" fillId="11" borderId="3" xfId="3" applyNumberFormat="1" applyFont="1" applyFill="1" applyBorder="1" applyAlignment="1">
      <alignment horizontal="center" vertical="center" wrapText="1"/>
    </xf>
    <xf numFmtId="0" fontId="3" fillId="16" borderId="3" xfId="0" applyFont="1" applyFill="1" applyBorder="1" applyAlignment="1">
      <alignment horizontal="center" vertical="center" wrapText="1"/>
    </xf>
    <xf numFmtId="0" fontId="3" fillId="4" borderId="21" xfId="0" applyFont="1" applyFill="1" applyBorder="1" applyAlignment="1">
      <alignment horizontal="center" vertical="center" wrapText="1"/>
    </xf>
    <xf numFmtId="0" fontId="4" fillId="0" borderId="0" xfId="0" applyFont="1" applyAlignment="1">
      <alignment horizontal="center" vertical="center"/>
    </xf>
    <xf numFmtId="0" fontId="3" fillId="3"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17"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4" fillId="5"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3" fillId="0" borderId="0" xfId="0" applyFont="1" applyAlignment="1">
      <alignment horizontal="center" vertical="center" wrapText="1"/>
    </xf>
    <xf numFmtId="0" fontId="3" fillId="3" borderId="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17" borderId="8" xfId="0" applyFont="1" applyFill="1" applyBorder="1" applyAlignment="1">
      <alignment horizontal="center" vertical="center" wrapText="1"/>
    </xf>
    <xf numFmtId="0" fontId="3" fillId="12" borderId="3" xfId="0" applyFont="1" applyFill="1" applyBorder="1" applyAlignment="1">
      <alignment horizontal="center" vertical="center" wrapText="1"/>
    </xf>
    <xf numFmtId="0" fontId="3" fillId="12" borderId="4" xfId="0" applyFont="1" applyFill="1" applyBorder="1" applyAlignment="1">
      <alignment horizontal="center" vertical="center" wrapText="1"/>
    </xf>
    <xf numFmtId="3" fontId="3" fillId="0" borderId="3" xfId="0" applyNumberFormat="1" applyFont="1" applyBorder="1" applyAlignment="1">
      <alignment horizontal="center" vertical="center" wrapText="1"/>
    </xf>
    <xf numFmtId="0" fontId="3" fillId="0" borderId="3" xfId="0" applyFont="1" applyBorder="1" applyAlignment="1">
      <alignment horizontal="center" vertical="center" wrapText="1"/>
    </xf>
    <xf numFmtId="0" fontId="3" fillId="5" borderId="1"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16" borderId="4" xfId="0"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4" fillId="5" borderId="5" xfId="0" applyFont="1" applyFill="1" applyBorder="1" applyAlignment="1">
      <alignment horizontal="center" vertical="center" wrapText="1"/>
    </xf>
    <xf numFmtId="0" fontId="3" fillId="4" borderId="10"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4" borderId="9"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164" fontId="4" fillId="11" borderId="3" xfId="1" applyNumberFormat="1" applyFont="1" applyFill="1" applyBorder="1" applyAlignment="1">
      <alignment horizontal="center" vertical="center" wrapText="1"/>
    </xf>
    <xf numFmtId="164" fontId="4" fillId="11" borderId="5" xfId="1" applyNumberFormat="1" applyFont="1" applyFill="1" applyBorder="1" applyAlignment="1">
      <alignment horizontal="center" vertical="center" wrapText="1"/>
    </xf>
    <xf numFmtId="6" fontId="3" fillId="11" borderId="3" xfId="0" applyNumberFormat="1" applyFont="1" applyFill="1" applyBorder="1" applyAlignment="1">
      <alignment horizontal="center" vertical="center" wrapText="1"/>
    </xf>
    <xf numFmtId="0" fontId="4" fillId="0" borderId="3" xfId="5" applyFont="1" applyBorder="1" applyAlignment="1">
      <alignment horizontal="center" vertical="center" wrapText="1"/>
    </xf>
    <xf numFmtId="0" fontId="4" fillId="12" borderId="3" xfId="0" applyFont="1" applyFill="1" applyBorder="1" applyAlignment="1">
      <alignment horizontal="center" vertical="center" wrapText="1"/>
    </xf>
    <xf numFmtId="0" fontId="4" fillId="12" borderId="1" xfId="0" applyFont="1" applyFill="1" applyBorder="1" applyAlignment="1">
      <alignment horizontal="center" vertical="center" wrapText="1"/>
    </xf>
    <xf numFmtId="0" fontId="4" fillId="0" borderId="9" xfId="0" applyFont="1" applyBorder="1" applyAlignment="1">
      <alignment horizontal="center" vertical="center" wrapText="1"/>
    </xf>
    <xf numFmtId="6" fontId="3" fillId="0" borderId="3" xfId="0" applyNumberFormat="1" applyFont="1" applyBorder="1" applyAlignment="1">
      <alignment horizontal="center" vertical="center" wrapText="1"/>
    </xf>
    <xf numFmtId="9" fontId="4" fillId="0" borderId="1" xfId="0" applyNumberFormat="1" applyFont="1" applyBorder="1" applyAlignment="1">
      <alignment horizontal="center" vertical="center" wrapText="1"/>
    </xf>
    <xf numFmtId="0" fontId="11" fillId="2" borderId="1" xfId="0" applyFont="1" applyFill="1" applyBorder="1" applyAlignment="1">
      <alignment horizontal="center" vertical="center" wrapText="1"/>
    </xf>
    <xf numFmtId="0" fontId="4" fillId="0" borderId="8"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 xfId="0" applyFont="1" applyBorder="1" applyAlignment="1">
      <alignment horizontal="center" vertical="top" wrapText="1"/>
    </xf>
    <xf numFmtId="9" fontId="4" fillId="14" borderId="3" xfId="9"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22" xfId="0" applyFont="1" applyBorder="1" applyAlignment="1">
      <alignment horizontal="center" vertical="center"/>
    </xf>
    <xf numFmtId="1" fontId="4" fillId="0" borderId="3" xfId="0" applyNumberFormat="1" applyFont="1" applyBorder="1" applyAlignment="1">
      <alignment horizontal="center" vertical="center" wrapText="1"/>
    </xf>
    <xf numFmtId="9" fontId="4" fillId="0" borderId="1" xfId="9" applyFont="1" applyFill="1" applyBorder="1" applyAlignment="1">
      <alignment horizontal="center" vertical="center" wrapText="1"/>
    </xf>
    <xf numFmtId="164" fontId="4" fillId="11" borderId="3" xfId="1" applyNumberFormat="1" applyFont="1" applyFill="1" applyBorder="1" applyAlignment="1">
      <alignment vertical="center" wrapText="1"/>
    </xf>
    <xf numFmtId="0" fontId="15" fillId="11" borderId="1" xfId="0" applyFont="1" applyFill="1" applyBorder="1" applyAlignment="1">
      <alignment horizontal="center" wrapText="1"/>
    </xf>
    <xf numFmtId="0" fontId="16" fillId="0" borderId="3" xfId="0" applyFont="1" applyBorder="1" applyAlignment="1">
      <alignment horizontal="center" vertical="center" wrapText="1"/>
    </xf>
    <xf numFmtId="0" fontId="16" fillId="11" borderId="3" xfId="0" applyFont="1" applyFill="1" applyBorder="1" applyAlignment="1">
      <alignment horizontal="center" vertical="center" wrapText="1"/>
    </xf>
    <xf numFmtId="9" fontId="4" fillId="11" borderId="3" xfId="0" applyNumberFormat="1" applyFont="1" applyFill="1" applyBorder="1" applyAlignment="1">
      <alignment horizontal="center" vertical="center" wrapText="1"/>
    </xf>
    <xf numFmtId="0" fontId="18" fillId="0" borderId="1" xfId="0" applyFont="1" applyBorder="1" applyAlignment="1">
      <alignment horizontal="center" vertical="center" wrapText="1"/>
    </xf>
    <xf numFmtId="0" fontId="2" fillId="0" borderId="14" xfId="0" applyFont="1" applyBorder="1" applyAlignment="1">
      <alignment horizontal="center" wrapText="1"/>
    </xf>
    <xf numFmtId="0" fontId="2" fillId="0" borderId="14" xfId="0" applyFont="1" applyBorder="1" applyAlignment="1">
      <alignment wrapText="1"/>
    </xf>
    <xf numFmtId="0" fontId="4" fillId="11" borderId="3" xfId="3" applyNumberFormat="1" applyFont="1" applyFill="1" applyBorder="1" applyAlignment="1">
      <alignment horizontal="center" vertical="center" wrapText="1"/>
    </xf>
    <xf numFmtId="9" fontId="4" fillId="11" borderId="1" xfId="0" applyNumberFormat="1" applyFont="1" applyFill="1" applyBorder="1" applyAlignment="1">
      <alignment horizontal="center" vertical="center" wrapText="1"/>
    </xf>
    <xf numFmtId="9" fontId="4" fillId="11" borderId="3" xfId="12" applyFont="1" applyFill="1" applyBorder="1" applyAlignment="1">
      <alignment horizontal="center" vertical="center" wrapText="1"/>
    </xf>
    <xf numFmtId="9" fontId="4" fillId="0" borderId="3" xfId="12" applyFont="1" applyFill="1" applyBorder="1" applyAlignment="1">
      <alignment horizontal="center" vertical="center" wrapText="1"/>
    </xf>
    <xf numFmtId="9" fontId="4" fillId="11" borderId="14" xfId="12" applyFont="1" applyFill="1" applyBorder="1" applyAlignment="1">
      <alignment horizontal="center" vertical="center"/>
    </xf>
    <xf numFmtId="2" fontId="4" fillId="0" borderId="3" xfId="9" applyNumberFormat="1" applyFont="1" applyFill="1" applyBorder="1" applyAlignment="1">
      <alignment horizontal="center" vertical="center" wrapText="1"/>
    </xf>
    <xf numFmtId="2" fontId="4" fillId="0" borderId="5" xfId="9" applyNumberFormat="1" applyFont="1" applyFill="1" applyBorder="1" applyAlignment="1">
      <alignment horizontal="center" vertical="center" wrapText="1"/>
    </xf>
    <xf numFmtId="2" fontId="4" fillId="0" borderId="2" xfId="9" applyNumberFormat="1" applyFont="1" applyFill="1" applyBorder="1" applyAlignment="1">
      <alignment horizontal="center" vertical="center" wrapText="1"/>
    </xf>
    <xf numFmtId="9" fontId="16" fillId="0" borderId="3" xfId="9" applyFont="1" applyFill="1" applyBorder="1" applyAlignment="1">
      <alignment horizontal="center" vertical="center" wrapText="1"/>
    </xf>
    <xf numFmtId="9" fontId="16" fillId="0" borderId="5" xfId="9" applyFont="1" applyFill="1" applyBorder="1" applyAlignment="1">
      <alignment horizontal="center" vertical="center" wrapText="1"/>
    </xf>
    <xf numFmtId="9" fontId="16" fillId="0" borderId="2" xfId="9" applyFont="1" applyFill="1" applyBorder="1" applyAlignment="1">
      <alignment horizontal="center" vertical="center" wrapText="1"/>
    </xf>
    <xf numFmtId="3" fontId="16" fillId="11" borderId="16" xfId="0" applyNumberFormat="1" applyFont="1" applyFill="1" applyBorder="1" applyAlignment="1">
      <alignment horizontal="center" vertical="center" wrapText="1"/>
    </xf>
    <xf numFmtId="0" fontId="3" fillId="19" borderId="4" xfId="0" applyFont="1" applyFill="1" applyBorder="1" applyAlignment="1">
      <alignment horizontal="center" vertical="center" wrapText="1"/>
    </xf>
    <xf numFmtId="0" fontId="4" fillId="19" borderId="3" xfId="0" applyFont="1" applyFill="1" applyBorder="1" applyAlignment="1">
      <alignment horizontal="center" vertical="center" wrapText="1"/>
    </xf>
    <xf numFmtId="0" fontId="4" fillId="19" borderId="1" xfId="0" applyFont="1" applyFill="1" applyBorder="1" applyAlignment="1">
      <alignment horizontal="center" vertical="center" wrapText="1"/>
    </xf>
    <xf numFmtId="3" fontId="4" fillId="19" borderId="3" xfId="0" applyNumberFormat="1" applyFont="1" applyFill="1" applyBorder="1" applyAlignment="1">
      <alignment horizontal="center" vertical="center" wrapText="1"/>
    </xf>
    <xf numFmtId="0" fontId="4" fillId="19" borderId="5" xfId="0" applyFont="1" applyFill="1" applyBorder="1" applyAlignment="1">
      <alignment horizontal="center" vertical="center" wrapText="1"/>
    </xf>
    <xf numFmtId="0" fontId="4" fillId="11" borderId="1" xfId="0" applyFont="1" applyFill="1" applyBorder="1" applyAlignment="1">
      <alignment horizontal="center" vertical="center" wrapText="1"/>
    </xf>
    <xf numFmtId="0" fontId="2" fillId="0" borderId="18" xfId="0" applyFont="1" applyBorder="1" applyAlignment="1">
      <alignment horizontal="left" wrapText="1"/>
    </xf>
    <xf numFmtId="0" fontId="2" fillId="0" borderId="19" xfId="0" applyFont="1" applyBorder="1" applyAlignment="1">
      <alignment horizontal="center" wrapText="1"/>
    </xf>
    <xf numFmtId="0" fontId="2" fillId="0" borderId="19" xfId="0" applyFont="1" applyBorder="1" applyAlignment="1">
      <alignment wrapText="1"/>
    </xf>
    <xf numFmtId="0" fontId="2" fillId="0" borderId="20" xfId="0" applyFont="1" applyBorder="1" applyAlignment="1">
      <alignment horizontal="left" wrapText="1"/>
    </xf>
    <xf numFmtId="0" fontId="2" fillId="0" borderId="27" xfId="0" applyFont="1" applyBorder="1" applyAlignment="1">
      <alignment vertical="center" wrapText="1"/>
    </xf>
    <xf numFmtId="0" fontId="2" fillId="0" borderId="24" xfId="0" applyFont="1" applyBorder="1" applyAlignment="1">
      <alignment vertical="center" wrapText="1"/>
    </xf>
    <xf numFmtId="0" fontId="2" fillId="0" borderId="1" xfId="0" applyFont="1" applyBorder="1" applyAlignment="1">
      <alignment vertical="center" wrapText="1"/>
    </xf>
    <xf numFmtId="0" fontId="2" fillId="0" borderId="29" xfId="0" applyFont="1" applyBorder="1" applyAlignment="1">
      <alignment vertical="center" wrapText="1"/>
    </xf>
    <xf numFmtId="0" fontId="2" fillId="0" borderId="28" xfId="0" applyFont="1" applyBorder="1" applyAlignment="1">
      <alignment vertical="center" wrapText="1"/>
    </xf>
    <xf numFmtId="0" fontId="2" fillId="0" borderId="0" xfId="0" applyFont="1" applyAlignment="1">
      <alignment vertical="center" wrapText="1"/>
    </xf>
    <xf numFmtId="0" fontId="2" fillId="0" borderId="23" xfId="0" applyFont="1" applyBorder="1" applyAlignment="1">
      <alignment vertical="center" wrapText="1"/>
    </xf>
    <xf numFmtId="0" fontId="2" fillId="0" borderId="25" xfId="0" applyFont="1" applyBorder="1" applyAlignment="1">
      <alignment vertical="center" wrapText="1"/>
    </xf>
    <xf numFmtId="0" fontId="2" fillId="0" borderId="30" xfId="0" applyFont="1" applyBorder="1" applyAlignment="1">
      <alignment vertical="center" wrapText="1"/>
    </xf>
    <xf numFmtId="0" fontId="2" fillId="0" borderId="5" xfId="0" applyFont="1" applyBorder="1" applyAlignment="1">
      <alignment wrapText="1"/>
    </xf>
    <xf numFmtId="0" fontId="2" fillId="0" borderId="2" xfId="0" applyFont="1" applyBorder="1" applyAlignment="1">
      <alignment wrapText="1"/>
    </xf>
    <xf numFmtId="0" fontId="0" fillId="0" borderId="14" xfId="0" applyBorder="1" applyAlignment="1">
      <alignment horizontal="right" wrapText="1"/>
    </xf>
    <xf numFmtId="3" fontId="4" fillId="19" borderId="16" xfId="0" applyNumberFormat="1" applyFont="1" applyFill="1" applyBorder="1" applyAlignment="1">
      <alignment horizontal="center" vertical="center" wrapText="1"/>
    </xf>
    <xf numFmtId="3" fontId="16" fillId="19" borderId="16" xfId="0" applyNumberFormat="1" applyFont="1" applyFill="1" applyBorder="1" applyAlignment="1">
      <alignment horizontal="center" vertical="center" wrapText="1"/>
    </xf>
    <xf numFmtId="0" fontId="4" fillId="19" borderId="16" xfId="0" applyFont="1" applyFill="1" applyBorder="1" applyAlignment="1">
      <alignment horizontal="center" vertical="center" wrapText="1"/>
    </xf>
    <xf numFmtId="0" fontId="4" fillId="0" borderId="0" xfId="0" applyFont="1" applyAlignment="1">
      <alignment horizontal="center" vertical="center" wrapText="1"/>
    </xf>
    <xf numFmtId="9" fontId="4" fillId="11" borderId="14" xfId="12" applyFont="1" applyFill="1" applyBorder="1" applyAlignment="1">
      <alignment horizontal="center" vertical="center" wrapText="1"/>
    </xf>
    <xf numFmtId="164" fontId="4" fillId="19" borderId="1" xfId="1" applyNumberFormat="1" applyFont="1" applyFill="1" applyBorder="1" applyAlignment="1">
      <alignment horizontal="center" vertical="center" wrapText="1"/>
    </xf>
    <xf numFmtId="164" fontId="4" fillId="0" borderId="1" xfId="1" applyNumberFormat="1" applyFont="1" applyBorder="1" applyAlignment="1">
      <alignment horizontal="center" vertical="center" wrapText="1"/>
    </xf>
    <xf numFmtId="2" fontId="4" fillId="0" borderId="1" xfId="0" applyNumberFormat="1" applyFont="1" applyBorder="1" applyAlignment="1">
      <alignment horizontal="center" vertical="center" wrapText="1"/>
    </xf>
    <xf numFmtId="9" fontId="18" fillId="11" borderId="3" xfId="12" applyFont="1" applyFill="1" applyBorder="1" applyAlignment="1">
      <alignment horizontal="center" vertical="center" wrapText="1"/>
    </xf>
    <xf numFmtId="9" fontId="18" fillId="19" borderId="3" xfId="12" applyFont="1" applyFill="1" applyBorder="1" applyAlignment="1">
      <alignment horizontal="center" vertical="center" wrapText="1"/>
    </xf>
    <xf numFmtId="0" fontId="18" fillId="19" borderId="1" xfId="0" applyFont="1" applyFill="1" applyBorder="1" applyAlignment="1">
      <alignment horizontal="center" vertical="center" wrapText="1"/>
    </xf>
    <xf numFmtId="0" fontId="3" fillId="19" borderId="1" xfId="0" applyFont="1" applyFill="1" applyBorder="1" applyAlignment="1">
      <alignment horizontal="center" vertical="center" wrapText="1"/>
    </xf>
    <xf numFmtId="3" fontId="4" fillId="19" borderId="1" xfId="0" applyNumberFormat="1" applyFont="1" applyFill="1" applyBorder="1" applyAlignment="1">
      <alignment horizontal="center" vertical="center" wrapText="1"/>
    </xf>
    <xf numFmtId="0" fontId="3" fillId="19" borderId="7" xfId="0" applyFont="1" applyFill="1" applyBorder="1" applyAlignment="1">
      <alignment horizontal="center" vertical="center" wrapText="1"/>
    </xf>
    <xf numFmtId="0" fontId="3" fillId="19" borderId="6" xfId="0" applyFont="1" applyFill="1" applyBorder="1" applyAlignment="1">
      <alignment horizontal="center" vertical="center" wrapText="1"/>
    </xf>
    <xf numFmtId="0" fontId="4" fillId="11" borderId="7" xfId="0" applyFont="1" applyFill="1" applyBorder="1" applyAlignment="1">
      <alignment horizontal="center" vertical="center" wrapText="1"/>
    </xf>
    <xf numFmtId="0" fontId="4" fillId="0" borderId="7" xfId="0" applyFont="1" applyBorder="1" applyAlignment="1">
      <alignment horizontal="center" vertical="center" wrapText="1"/>
    </xf>
    <xf numFmtId="0" fontId="3" fillId="0" borderId="12"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2" xfId="0" applyFont="1" applyBorder="1" applyAlignment="1">
      <alignment horizontal="center" vertical="top" wrapText="1"/>
    </xf>
    <xf numFmtId="0" fontId="4" fillId="0" borderId="7" xfId="0" applyFont="1" applyBorder="1" applyAlignment="1">
      <alignment horizontal="center" vertical="top" wrapText="1"/>
    </xf>
    <xf numFmtId="0" fontId="4" fillId="11" borderId="3" xfId="0" applyFont="1" applyFill="1" applyBorder="1" applyAlignment="1">
      <alignment horizontal="center" vertical="top" wrapText="1"/>
    </xf>
    <xf numFmtId="3" fontId="4" fillId="0" borderId="3" xfId="0" applyNumberFormat="1" applyFont="1" applyBorder="1" applyAlignment="1">
      <alignment horizontal="center" vertical="top" wrapText="1"/>
    </xf>
    <xf numFmtId="0" fontId="4" fillId="5" borderId="5" xfId="0" applyFont="1" applyFill="1" applyBorder="1" applyAlignment="1">
      <alignment horizontal="center" vertical="top" wrapText="1"/>
    </xf>
    <xf numFmtId="9" fontId="4" fillId="0" borderId="3" xfId="9" applyFont="1" applyFill="1" applyBorder="1" applyAlignment="1">
      <alignment horizontal="center" vertical="top" wrapText="1"/>
    </xf>
    <xf numFmtId="2" fontId="4" fillId="0" borderId="3" xfId="9" applyNumberFormat="1" applyFont="1" applyFill="1" applyBorder="1" applyAlignment="1">
      <alignment horizontal="center" vertical="top" wrapText="1"/>
    </xf>
    <xf numFmtId="2" fontId="4" fillId="0" borderId="5" xfId="9" applyNumberFormat="1" applyFont="1" applyFill="1" applyBorder="1" applyAlignment="1">
      <alignment horizontal="center" vertical="top" wrapText="1"/>
    </xf>
    <xf numFmtId="2" fontId="4" fillId="0" borderId="2" xfId="9" applyNumberFormat="1" applyFont="1" applyFill="1" applyBorder="1" applyAlignment="1">
      <alignment horizontal="center" vertical="top" wrapText="1"/>
    </xf>
    <xf numFmtId="3" fontId="4" fillId="15" borderId="16" xfId="0" applyNumberFormat="1" applyFont="1" applyFill="1" applyBorder="1" applyAlignment="1">
      <alignment horizontal="center" vertical="top" wrapText="1"/>
    </xf>
    <xf numFmtId="0" fontId="4" fillId="15" borderId="16" xfId="0" applyFont="1" applyFill="1" applyBorder="1" applyAlignment="1">
      <alignment horizontal="center" vertical="top" wrapText="1"/>
    </xf>
    <xf numFmtId="0" fontId="4" fillId="5" borderId="1" xfId="0" applyFont="1" applyFill="1" applyBorder="1" applyAlignment="1">
      <alignment horizontal="center" vertical="top" wrapText="1"/>
    </xf>
    <xf numFmtId="9" fontId="4" fillId="11" borderId="3" xfId="9" applyFont="1" applyFill="1" applyBorder="1" applyAlignment="1">
      <alignment horizontal="center" vertical="center" wrapText="1"/>
    </xf>
    <xf numFmtId="9" fontId="4" fillId="11" borderId="3" xfId="3" applyNumberFormat="1" applyFont="1" applyFill="1" applyBorder="1" applyAlignment="1">
      <alignment horizontal="center" vertical="center" wrapText="1"/>
    </xf>
    <xf numFmtId="9" fontId="4" fillId="11" borderId="16" xfId="0" applyNumberFormat="1" applyFont="1" applyFill="1" applyBorder="1" applyAlignment="1">
      <alignment horizontal="center" vertical="center" wrapText="1"/>
    </xf>
    <xf numFmtId="0" fontId="4" fillId="0" borderId="6" xfId="0" applyFont="1" applyBorder="1" applyAlignment="1">
      <alignment horizontal="center" vertical="top" wrapText="1"/>
    </xf>
    <xf numFmtId="0" fontId="3" fillId="11" borderId="3" xfId="0" applyFont="1" applyFill="1" applyBorder="1" applyAlignment="1">
      <alignment horizontal="center" vertical="center" wrapText="1"/>
    </xf>
    <xf numFmtId="0" fontId="4" fillId="20" borderId="3" xfId="0" applyFont="1" applyFill="1" applyBorder="1" applyAlignment="1">
      <alignment horizontal="center" vertical="center" wrapText="1"/>
    </xf>
    <xf numFmtId="0" fontId="3" fillId="0" borderId="13" xfId="0" applyFont="1" applyBorder="1" applyAlignment="1">
      <alignment horizontal="center" vertical="center" wrapText="1"/>
    </xf>
    <xf numFmtId="0" fontId="3" fillId="13" borderId="4"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11" borderId="0" xfId="0" applyFont="1" applyFill="1" applyAlignment="1">
      <alignment horizontal="center" vertical="center" wrapText="1"/>
    </xf>
    <xf numFmtId="0" fontId="0" fillId="11" borderId="0" xfId="0" applyFill="1"/>
    <xf numFmtId="0" fontId="4" fillId="11" borderId="4"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4" fillId="11" borderId="2" xfId="0" applyFont="1" applyFill="1" applyBorder="1" applyAlignment="1">
      <alignment vertical="center"/>
    </xf>
    <xf numFmtId="0" fontId="3" fillId="11" borderId="1" xfId="0" applyFont="1" applyFill="1" applyBorder="1" applyAlignment="1">
      <alignment horizontal="center" vertical="center" wrapText="1"/>
    </xf>
    <xf numFmtId="0" fontId="3" fillId="11" borderId="4" xfId="0" applyFont="1" applyFill="1" applyBorder="1" applyAlignment="1">
      <alignment horizontal="center" vertical="center" wrapText="1"/>
    </xf>
    <xf numFmtId="0" fontId="3" fillId="11" borderId="1" xfId="0" applyFont="1" applyFill="1" applyBorder="1" applyAlignment="1">
      <alignment horizontal="center" vertical="top" wrapText="1"/>
    </xf>
    <xf numFmtId="0" fontId="3" fillId="11" borderId="7" xfId="0" applyFont="1" applyFill="1" applyBorder="1" applyAlignment="1">
      <alignment horizontal="center" vertical="center"/>
    </xf>
    <xf numFmtId="0" fontId="4" fillId="21" borderId="8" xfId="0" applyFont="1" applyFill="1" applyBorder="1" applyAlignment="1">
      <alignment horizontal="center" vertical="center" wrapText="1"/>
    </xf>
    <xf numFmtId="0" fontId="4" fillId="0" borderId="0" xfId="0" applyFont="1" applyAlignment="1">
      <alignment horizontal="center" vertical="top" wrapText="1"/>
    </xf>
    <xf numFmtId="0" fontId="4" fillId="0" borderId="6" xfId="0" applyFont="1" applyBorder="1" applyAlignment="1">
      <alignment horizontal="center" vertical="center" wrapText="1"/>
    </xf>
    <xf numFmtId="0" fontId="3" fillId="0" borderId="16" xfId="0" applyFont="1" applyBorder="1" applyAlignment="1">
      <alignment horizontal="center" vertical="center" wrapText="1"/>
    </xf>
    <xf numFmtId="0" fontId="11" fillId="2" borderId="12" xfId="0" applyFont="1" applyFill="1" applyBorder="1" applyAlignment="1">
      <alignment horizontal="center" vertical="center" wrapText="1"/>
    </xf>
    <xf numFmtId="0" fontId="3" fillId="3" borderId="16"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4" fillId="11" borderId="32" xfId="0" applyFont="1" applyFill="1" applyBorder="1" applyAlignment="1">
      <alignment horizontal="center" vertical="top" wrapText="1"/>
    </xf>
    <xf numFmtId="0" fontId="4" fillId="7" borderId="32" xfId="0" applyFont="1" applyFill="1" applyBorder="1" applyAlignment="1">
      <alignment horizontal="center" vertical="center" wrapText="1"/>
    </xf>
    <xf numFmtId="0" fontId="0" fillId="0" borderId="10" xfId="0" applyBorder="1"/>
    <xf numFmtId="0" fontId="0" fillId="0" borderId="11" xfId="0" applyBorder="1"/>
    <xf numFmtId="0" fontId="0" fillId="0" borderId="9" xfId="0" applyBorder="1"/>
    <xf numFmtId="0" fontId="3" fillId="2" borderId="2" xfId="0" applyFont="1" applyFill="1" applyBorder="1" applyAlignment="1">
      <alignment horizontal="center" vertical="center" wrapText="1"/>
    </xf>
    <xf numFmtId="0" fontId="3" fillId="0" borderId="32" xfId="0" applyFont="1" applyBorder="1" applyAlignment="1">
      <alignment horizontal="center" vertical="center" wrapText="1"/>
    </xf>
    <xf numFmtId="0" fontId="3" fillId="20" borderId="2" xfId="0" applyFont="1" applyFill="1" applyBorder="1" applyAlignment="1">
      <alignment horizontal="center" vertical="center" wrapText="1"/>
    </xf>
    <xf numFmtId="0" fontId="3" fillId="12" borderId="2" xfId="0" applyFont="1" applyFill="1" applyBorder="1" applyAlignment="1">
      <alignment horizontal="center" vertical="center" wrapText="1"/>
    </xf>
    <xf numFmtId="0" fontId="3" fillId="12" borderId="1" xfId="0" applyFont="1" applyFill="1" applyBorder="1" applyAlignment="1">
      <alignment horizontal="center" vertical="center" wrapText="1"/>
    </xf>
    <xf numFmtId="6" fontId="3" fillId="0" borderId="2" xfId="0" applyNumberFormat="1" applyFont="1" applyBorder="1" applyAlignment="1">
      <alignment horizontal="center" vertical="center" wrapText="1"/>
    </xf>
    <xf numFmtId="0" fontId="3" fillId="4" borderId="33" xfId="0" applyFont="1" applyFill="1" applyBorder="1" applyAlignment="1">
      <alignment horizontal="center" vertical="center" wrapText="1"/>
    </xf>
    <xf numFmtId="0" fontId="4" fillId="0" borderId="32" xfId="0" applyFont="1" applyBorder="1" applyAlignment="1">
      <alignment horizontal="center" vertical="center" wrapText="1"/>
    </xf>
    <xf numFmtId="0" fontId="4" fillId="11" borderId="16" xfId="0" applyFont="1" applyFill="1" applyBorder="1" applyAlignment="1">
      <alignment horizontal="center" vertical="center" wrapText="1"/>
    </xf>
    <xf numFmtId="0" fontId="3" fillId="17" borderId="4" xfId="0" applyFont="1" applyFill="1" applyBorder="1" applyAlignment="1">
      <alignment horizontal="center" vertical="center" wrapText="1"/>
    </xf>
    <xf numFmtId="0" fontId="4" fillId="20" borderId="12" xfId="0" applyFont="1" applyFill="1" applyBorder="1" applyAlignment="1">
      <alignment horizontal="center" vertical="center" wrapText="1"/>
    </xf>
    <xf numFmtId="0" fontId="3" fillId="20" borderId="16" xfId="0" applyFont="1" applyFill="1" applyBorder="1" applyAlignment="1">
      <alignment horizontal="center" vertical="center" wrapText="1"/>
    </xf>
    <xf numFmtId="0" fontId="3" fillId="13" borderId="8" xfId="0" applyFont="1" applyFill="1" applyBorder="1" applyAlignment="1">
      <alignment horizontal="center" vertical="center" wrapText="1"/>
    </xf>
    <xf numFmtId="0" fontId="4" fillId="14" borderId="1" xfId="0" applyFont="1" applyFill="1" applyBorder="1" applyAlignment="1">
      <alignment horizontal="center" vertical="center" wrapText="1"/>
    </xf>
    <xf numFmtId="0" fontId="4" fillId="14" borderId="4" xfId="0" applyFont="1" applyFill="1" applyBorder="1" applyAlignment="1">
      <alignment horizontal="center" vertical="center" wrapText="1"/>
    </xf>
    <xf numFmtId="0" fontId="4" fillId="14" borderId="2" xfId="0" applyFont="1" applyFill="1" applyBorder="1" applyAlignment="1">
      <alignment horizontal="center" vertical="center" wrapText="1"/>
    </xf>
    <xf numFmtId="0" fontId="4" fillId="14" borderId="12" xfId="0" applyFont="1" applyFill="1" applyBorder="1" applyAlignment="1">
      <alignment horizontal="center" vertical="center" wrapText="1"/>
    </xf>
    <xf numFmtId="0" fontId="0" fillId="14" borderId="1" xfId="0" applyFill="1" applyBorder="1"/>
    <xf numFmtId="0" fontId="3" fillId="0" borderId="10" xfId="0" applyFont="1" applyBorder="1" applyAlignment="1">
      <alignment horizontal="center" vertical="center" wrapText="1"/>
    </xf>
    <xf numFmtId="0" fontId="3" fillId="4" borderId="1" xfId="0" applyFont="1" applyFill="1" applyBorder="1" applyAlignment="1">
      <alignment horizontal="center" vertical="center" wrapText="1"/>
    </xf>
    <xf numFmtId="14" fontId="0" fillId="0" borderId="0" xfId="0" applyNumberFormat="1" applyAlignment="1">
      <alignment wrapText="1"/>
    </xf>
    <xf numFmtId="0" fontId="2" fillId="0" borderId="14" xfId="0" applyFont="1" applyBorder="1" applyAlignment="1">
      <alignment vertical="top" wrapText="1"/>
    </xf>
    <xf numFmtId="0" fontId="2" fillId="0" borderId="14" xfId="0" applyFont="1" applyBorder="1" applyAlignment="1">
      <alignment horizontal="center" vertical="top" wrapText="1"/>
    </xf>
    <xf numFmtId="14" fontId="0" fillId="0" borderId="14" xfId="0" applyNumberFormat="1" applyBorder="1" applyAlignment="1">
      <alignment vertical="top" wrapText="1"/>
    </xf>
    <xf numFmtId="0" fontId="0" fillId="0" borderId="14" xfId="0" applyBorder="1" applyAlignment="1">
      <alignment horizontal="center" vertical="top" wrapText="1"/>
    </xf>
    <xf numFmtId="0" fontId="3" fillId="0" borderId="21"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8" xfId="0" applyFont="1" applyBorder="1" applyAlignment="1">
      <alignment horizontal="center" vertical="center" wrapText="1"/>
    </xf>
    <xf numFmtId="0" fontId="3" fillId="5" borderId="12" xfId="0" applyFont="1" applyFill="1" applyBorder="1" applyAlignment="1">
      <alignment horizontal="center" vertical="center" wrapText="1"/>
    </xf>
    <xf numFmtId="0" fontId="4" fillId="11" borderId="1" xfId="0" applyFont="1" applyFill="1" applyBorder="1" applyAlignment="1">
      <alignment vertical="center" wrapText="1"/>
    </xf>
    <xf numFmtId="0" fontId="3" fillId="20" borderId="4" xfId="0" applyFont="1" applyFill="1" applyBorder="1" applyAlignment="1">
      <alignment horizontal="center" vertical="center" wrapText="1"/>
    </xf>
    <xf numFmtId="0" fontId="3" fillId="20" borderId="3" xfId="0" applyFont="1" applyFill="1" applyBorder="1" applyAlignment="1">
      <alignment horizontal="center" vertical="center" wrapText="1"/>
    </xf>
    <xf numFmtId="164" fontId="4" fillId="11" borderId="3" xfId="1" applyNumberFormat="1" applyFont="1" applyFill="1" applyBorder="1" applyAlignment="1">
      <alignment horizontal="left" vertical="top" wrapText="1"/>
    </xf>
    <xf numFmtId="3" fontId="4" fillId="0" borderId="1" xfId="1" applyNumberFormat="1" applyFont="1" applyBorder="1" applyAlignment="1">
      <alignment horizontal="center" vertical="center" wrapText="1"/>
    </xf>
    <xf numFmtId="0" fontId="3" fillId="22" borderId="3" xfId="0" applyFont="1" applyFill="1" applyBorder="1" applyAlignment="1">
      <alignment horizontal="center" vertical="top" wrapText="1"/>
    </xf>
    <xf numFmtId="0" fontId="4" fillId="22" borderId="3" xfId="0" applyFont="1" applyFill="1" applyBorder="1" applyAlignment="1">
      <alignment horizontal="center" vertical="top" wrapText="1"/>
    </xf>
    <xf numFmtId="0" fontId="3" fillId="14" borderId="3" xfId="0" applyFont="1" applyFill="1" applyBorder="1" applyAlignment="1">
      <alignment horizontal="center" vertical="top" wrapText="1"/>
    </xf>
    <xf numFmtId="0" fontId="3" fillId="14" borderId="13" xfId="0" applyFont="1" applyFill="1" applyBorder="1" applyAlignment="1">
      <alignment horizontal="center" vertical="center" wrapText="1"/>
    </xf>
    <xf numFmtId="0" fontId="3" fillId="14" borderId="11" xfId="0" applyFont="1" applyFill="1" applyBorder="1" applyAlignment="1">
      <alignment horizontal="center" vertical="center" wrapText="1"/>
    </xf>
    <xf numFmtId="0" fontId="3" fillId="14" borderId="1" xfId="0" applyFont="1" applyFill="1" applyBorder="1" applyAlignment="1">
      <alignment vertical="center" wrapText="1"/>
    </xf>
    <xf numFmtId="0" fontId="3" fillId="0" borderId="2" xfId="0" applyFont="1" applyBorder="1" applyAlignment="1">
      <alignment vertical="center" wrapText="1"/>
    </xf>
    <xf numFmtId="9" fontId="4" fillId="0" borderId="1" xfId="0" applyNumberFormat="1" applyFont="1" applyBorder="1" applyAlignment="1">
      <alignment horizontal="center" vertical="top" wrapText="1"/>
    </xf>
    <xf numFmtId="9" fontId="4" fillId="11" borderId="1" xfId="12" applyFont="1" applyFill="1" applyBorder="1" applyAlignment="1">
      <alignment horizontal="center" vertical="top" wrapText="1"/>
    </xf>
    <xf numFmtId="0" fontId="3" fillId="20" borderId="1" xfId="0" applyFont="1" applyFill="1" applyBorder="1" applyAlignment="1">
      <alignment horizontal="center" vertical="center" wrapText="1"/>
    </xf>
    <xf numFmtId="2" fontId="4" fillId="0" borderId="1" xfId="0" applyNumberFormat="1" applyFont="1" applyBorder="1" applyAlignment="1">
      <alignment horizontal="center" vertical="top" wrapText="1"/>
    </xf>
    <xf numFmtId="10" fontId="4" fillId="11" borderId="2" xfId="0" applyNumberFormat="1" applyFont="1" applyFill="1" applyBorder="1" applyAlignment="1">
      <alignment horizontal="center" vertical="center" wrapText="1"/>
    </xf>
    <xf numFmtId="10" fontId="4" fillId="11" borderId="1" xfId="0" applyNumberFormat="1" applyFont="1" applyFill="1" applyBorder="1" applyAlignment="1">
      <alignment horizontal="center" vertical="center" wrapText="1"/>
    </xf>
    <xf numFmtId="164" fontId="4" fillId="11" borderId="3" xfId="1" applyNumberFormat="1" applyFont="1" applyFill="1" applyBorder="1" applyAlignment="1">
      <alignment horizontal="center" vertical="top" wrapText="1"/>
    </xf>
    <xf numFmtId="10" fontId="4" fillId="0" borderId="1" xfId="0" applyNumberFormat="1" applyFont="1" applyBorder="1" applyAlignment="1">
      <alignment horizontal="center" vertical="top" wrapText="1"/>
    </xf>
    <xf numFmtId="3" fontId="4" fillId="0" borderId="4" xfId="0" applyNumberFormat="1" applyFont="1" applyBorder="1" applyAlignment="1">
      <alignment horizontal="center" vertical="center" wrapText="1"/>
    </xf>
    <xf numFmtId="0" fontId="3" fillId="8" borderId="11" xfId="0" applyFont="1" applyFill="1" applyBorder="1" applyAlignment="1">
      <alignment horizontal="center" vertical="center" wrapText="1"/>
    </xf>
    <xf numFmtId="0" fontId="3" fillId="8" borderId="9"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4" fillId="11" borderId="2" xfId="0" applyFont="1" applyFill="1" applyBorder="1" applyAlignment="1">
      <alignment horizontal="center" vertical="top" wrapText="1"/>
    </xf>
    <xf numFmtId="0" fontId="4" fillId="11" borderId="32"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3" fillId="14" borderId="4" xfId="0" applyFont="1" applyFill="1" applyBorder="1" applyAlignment="1">
      <alignment horizontal="center" vertical="center" wrapText="1"/>
    </xf>
    <xf numFmtId="9" fontId="3" fillId="0" borderId="12" xfId="0" applyNumberFormat="1" applyFont="1" applyBorder="1" applyAlignment="1">
      <alignment horizontal="center" vertical="center" wrapText="1"/>
    </xf>
    <xf numFmtId="0" fontId="3" fillId="9" borderId="11" xfId="0" applyFont="1" applyFill="1" applyBorder="1" applyAlignment="1">
      <alignment horizontal="center" vertical="center" wrapText="1"/>
    </xf>
    <xf numFmtId="0" fontId="3" fillId="9" borderId="5" xfId="0" applyFont="1" applyFill="1" applyBorder="1" applyAlignment="1">
      <alignment horizontal="center" vertical="center" wrapText="1"/>
    </xf>
    <xf numFmtId="0" fontId="3" fillId="13"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4" fillId="0" borderId="35" xfId="0" applyFont="1" applyBorder="1" applyAlignment="1">
      <alignment horizontal="center" vertical="center" wrapText="1"/>
    </xf>
    <xf numFmtId="0" fontId="3" fillId="4" borderId="2" xfId="0" applyFont="1" applyFill="1" applyBorder="1" applyAlignment="1">
      <alignment horizontal="center" vertical="center" wrapText="1"/>
    </xf>
    <xf numFmtId="0" fontId="4" fillId="14" borderId="8" xfId="0" applyFont="1" applyFill="1" applyBorder="1" applyAlignment="1">
      <alignment horizontal="center" vertical="center" wrapText="1"/>
    </xf>
    <xf numFmtId="0" fontId="3" fillId="20" borderId="2" xfId="0" applyFont="1" applyFill="1" applyBorder="1" applyAlignment="1">
      <alignment horizontal="center" vertical="top" wrapText="1"/>
    </xf>
    <xf numFmtId="0" fontId="4" fillId="11" borderId="8" xfId="0" applyFont="1" applyFill="1" applyBorder="1" applyAlignment="1">
      <alignment horizontal="center" vertical="center" wrapText="1"/>
    </xf>
    <xf numFmtId="0" fontId="4" fillId="0" borderId="4" xfId="0" applyFont="1" applyBorder="1" applyAlignment="1">
      <alignment horizontal="center" vertical="top" wrapText="1"/>
    </xf>
    <xf numFmtId="0" fontId="3" fillId="8" borderId="10" xfId="0" applyFont="1" applyFill="1" applyBorder="1" applyAlignment="1">
      <alignment horizontal="center" vertical="center" wrapText="1"/>
    </xf>
    <xf numFmtId="0" fontId="3" fillId="8" borderId="16" xfId="0" applyFont="1" applyFill="1" applyBorder="1" applyAlignment="1">
      <alignment horizontal="center" vertical="center" wrapText="1"/>
    </xf>
    <xf numFmtId="0" fontId="0" fillId="0" borderId="7" xfId="0" applyBorder="1" applyAlignment="1">
      <alignment vertical="top" wrapText="1"/>
    </xf>
    <xf numFmtId="0" fontId="4" fillId="11" borderId="8" xfId="0" applyFont="1" applyFill="1" applyBorder="1" applyAlignment="1">
      <alignment vertical="top" wrapText="1"/>
    </xf>
    <xf numFmtId="0" fontId="4" fillId="11" borderId="7" xfId="0" applyFont="1" applyFill="1" applyBorder="1" applyAlignment="1">
      <alignment vertical="top" wrapText="1"/>
    </xf>
    <xf numFmtId="0" fontId="4" fillId="11" borderId="2" xfId="0" applyFont="1" applyFill="1" applyBorder="1" applyAlignment="1">
      <alignment vertical="top" wrapText="1"/>
    </xf>
    <xf numFmtId="0" fontId="4" fillId="0" borderId="12" xfId="0" applyFont="1" applyBorder="1" applyAlignment="1">
      <alignment vertical="center" wrapText="1"/>
    </xf>
    <xf numFmtId="0" fontId="4" fillId="0" borderId="13" xfId="0" applyFont="1" applyBorder="1" applyAlignment="1">
      <alignment vertical="center" wrapText="1"/>
    </xf>
    <xf numFmtId="0" fontId="4" fillId="0" borderId="4" xfId="0" applyFont="1" applyBorder="1" applyAlignment="1">
      <alignment vertical="center" wrapText="1"/>
    </xf>
    <xf numFmtId="0" fontId="3" fillId="0" borderId="0" xfId="0" applyFont="1" applyAlignment="1">
      <alignment vertical="center" wrapText="1"/>
    </xf>
    <xf numFmtId="0" fontId="3" fillId="0" borderId="12" xfId="0" applyFont="1" applyBorder="1" applyAlignment="1">
      <alignment vertical="center" wrapText="1"/>
    </xf>
    <xf numFmtId="0" fontId="3" fillId="0" borderId="13" xfId="0" applyFont="1" applyBorder="1" applyAlignment="1">
      <alignment vertical="center" wrapText="1"/>
    </xf>
    <xf numFmtId="0" fontId="3" fillId="0" borderId="4" xfId="0" applyFont="1" applyBorder="1" applyAlignment="1">
      <alignment vertical="center" wrapText="1"/>
    </xf>
    <xf numFmtId="0" fontId="3" fillId="3" borderId="8" xfId="0" applyFont="1" applyFill="1" applyBorder="1" applyAlignment="1">
      <alignment vertical="center" wrapText="1"/>
    </xf>
    <xf numFmtId="0" fontId="3" fillId="3" borderId="2" xfId="0" applyFont="1" applyFill="1" applyBorder="1" applyAlignment="1">
      <alignment vertical="center" wrapText="1"/>
    </xf>
    <xf numFmtId="0" fontId="4" fillId="0" borderId="8" xfId="0" applyFont="1" applyBorder="1" applyAlignment="1">
      <alignment vertical="center" wrapText="1"/>
    </xf>
    <xf numFmtId="0" fontId="4" fillId="0" borderId="7" xfId="0" applyFont="1" applyBorder="1" applyAlignment="1">
      <alignment vertical="center" wrapText="1"/>
    </xf>
    <xf numFmtId="0" fontId="4" fillId="0" borderId="2" xfId="0" applyFont="1" applyBorder="1" applyAlignment="1">
      <alignment vertical="center" wrapText="1"/>
    </xf>
    <xf numFmtId="0" fontId="4" fillId="11" borderId="8" xfId="0" applyFont="1" applyFill="1" applyBorder="1" applyAlignment="1">
      <alignment vertical="center" wrapText="1"/>
    </xf>
    <xf numFmtId="0" fontId="4" fillId="11" borderId="7" xfId="0" applyFont="1" applyFill="1" applyBorder="1" applyAlignment="1">
      <alignment vertical="center" wrapText="1"/>
    </xf>
    <xf numFmtId="0" fontId="4" fillId="11" borderId="2" xfId="0" applyFont="1" applyFill="1" applyBorder="1" applyAlignment="1">
      <alignment vertical="center" wrapText="1"/>
    </xf>
    <xf numFmtId="0" fontId="3" fillId="4" borderId="12" xfId="0" applyFont="1" applyFill="1" applyBorder="1" applyAlignment="1">
      <alignment vertical="center" wrapText="1"/>
    </xf>
    <xf numFmtId="0" fontId="3" fillId="4" borderId="13" xfId="0" applyFont="1" applyFill="1" applyBorder="1" applyAlignment="1">
      <alignment vertical="center" wrapText="1"/>
    </xf>
    <xf numFmtId="0" fontId="3" fillId="4" borderId="4" xfId="0" applyFont="1" applyFill="1" applyBorder="1" applyAlignment="1">
      <alignment vertical="center" wrapText="1"/>
    </xf>
    <xf numFmtId="0" fontId="0" fillId="0" borderId="2" xfId="0" applyBorder="1" applyAlignment="1">
      <alignment vertical="top" wrapText="1"/>
    </xf>
    <xf numFmtId="0" fontId="4" fillId="11" borderId="10" xfId="0" applyFont="1" applyFill="1" applyBorder="1" applyAlignment="1">
      <alignment vertical="center" wrapText="1"/>
    </xf>
    <xf numFmtId="0" fontId="4" fillId="11" borderId="11" xfId="0" applyFont="1" applyFill="1" applyBorder="1" applyAlignment="1">
      <alignment vertical="center" wrapText="1"/>
    </xf>
    <xf numFmtId="0" fontId="4" fillId="11" borderId="9" xfId="0" applyFont="1" applyFill="1" applyBorder="1" applyAlignment="1">
      <alignment vertical="center" wrapText="1"/>
    </xf>
    <xf numFmtId="0" fontId="4" fillId="0" borderId="13" xfId="0" applyFont="1" applyBorder="1" applyAlignment="1">
      <alignment vertical="top" wrapText="1"/>
    </xf>
    <xf numFmtId="0" fontId="4" fillId="0" borderId="4" xfId="0" applyFont="1" applyBorder="1" applyAlignment="1">
      <alignment vertical="top" wrapText="1"/>
    </xf>
    <xf numFmtId="0" fontId="3" fillId="22" borderId="9" xfId="0" applyFont="1" applyFill="1" applyBorder="1" applyAlignment="1">
      <alignment vertical="top" wrapText="1"/>
    </xf>
    <xf numFmtId="0" fontId="3" fillId="22" borderId="3" xfId="0" applyFont="1" applyFill="1" applyBorder="1" applyAlignment="1">
      <alignment vertical="top" wrapText="1"/>
    </xf>
    <xf numFmtId="0" fontId="4" fillId="0" borderId="8" xfId="0" applyFont="1" applyBorder="1" applyAlignment="1">
      <alignment vertical="top" wrapText="1"/>
    </xf>
    <xf numFmtId="0" fontId="4" fillId="0" borderId="7" xfId="0" applyFont="1" applyBorder="1" applyAlignment="1">
      <alignment vertical="top" wrapText="1"/>
    </xf>
    <xf numFmtId="0" fontId="4" fillId="0" borderId="6" xfId="0" applyFont="1" applyBorder="1" applyAlignment="1">
      <alignment vertical="top" wrapText="1"/>
    </xf>
    <xf numFmtId="0" fontId="3" fillId="3" borderId="10" xfId="0" applyFont="1" applyFill="1" applyBorder="1" applyAlignment="1">
      <alignment vertical="center" wrapText="1"/>
    </xf>
    <xf numFmtId="0" fontId="3" fillId="3" borderId="16" xfId="0" applyFont="1" applyFill="1" applyBorder="1" applyAlignment="1">
      <alignment vertical="center" wrapText="1"/>
    </xf>
    <xf numFmtId="0" fontId="3" fillId="5" borderId="12" xfId="0" applyFont="1" applyFill="1" applyBorder="1" applyAlignment="1">
      <alignment vertical="center" wrapText="1"/>
    </xf>
    <xf numFmtId="0" fontId="3" fillId="12" borderId="4" xfId="0" applyFont="1" applyFill="1" applyBorder="1" applyAlignment="1">
      <alignment vertical="center" wrapText="1"/>
    </xf>
    <xf numFmtId="0" fontId="4" fillId="11" borderId="32" xfId="0" applyFont="1" applyFill="1" applyBorder="1" applyAlignment="1">
      <alignment vertical="center" wrapText="1"/>
    </xf>
    <xf numFmtId="0" fontId="4" fillId="11" borderId="16" xfId="0" applyFont="1" applyFill="1" applyBorder="1" applyAlignment="1">
      <alignment vertical="center" wrapText="1"/>
    </xf>
    <xf numFmtId="0" fontId="3" fillId="8" borderId="11" xfId="0" applyFont="1" applyFill="1" applyBorder="1" applyAlignment="1">
      <alignment vertical="center" wrapText="1"/>
    </xf>
    <xf numFmtId="0" fontId="3" fillId="8" borderId="9" xfId="0" applyFont="1" applyFill="1" applyBorder="1" applyAlignment="1">
      <alignment vertical="center" wrapText="1"/>
    </xf>
    <xf numFmtId="0" fontId="3" fillId="8" borderId="5" xfId="0" applyFont="1" applyFill="1" applyBorder="1" applyAlignment="1">
      <alignment vertical="center" wrapText="1"/>
    </xf>
    <xf numFmtId="0" fontId="3" fillId="8" borderId="3" xfId="0" applyFont="1" applyFill="1" applyBorder="1" applyAlignment="1">
      <alignment vertical="center" wrapText="1"/>
    </xf>
    <xf numFmtId="0" fontId="4" fillId="0" borderId="2" xfId="0" applyFont="1" applyBorder="1" applyAlignment="1">
      <alignment vertical="top" wrapText="1"/>
    </xf>
    <xf numFmtId="0" fontId="4" fillId="0" borderId="1" xfId="0" applyFont="1" applyBorder="1" applyAlignment="1">
      <alignment vertical="center" wrapText="1"/>
    </xf>
    <xf numFmtId="0" fontId="4" fillId="11" borderId="9" xfId="0" applyFont="1" applyFill="1" applyBorder="1" applyAlignment="1">
      <alignment vertical="top" wrapText="1"/>
    </xf>
    <xf numFmtId="0" fontId="4" fillId="11" borderId="6" xfId="0" applyFont="1" applyFill="1" applyBorder="1" applyAlignment="1">
      <alignment vertical="top" wrapText="1"/>
    </xf>
    <xf numFmtId="0" fontId="4" fillId="11" borderId="3" xfId="0" applyFont="1" applyFill="1" applyBorder="1" applyAlignment="1">
      <alignment vertical="top" wrapText="1"/>
    </xf>
    <xf numFmtId="0" fontId="3" fillId="8" borderId="10" xfId="0" applyFont="1" applyFill="1" applyBorder="1" applyAlignment="1">
      <alignment vertical="center" wrapText="1"/>
    </xf>
    <xf numFmtId="0" fontId="3" fillId="8" borderId="16" xfId="0" applyFont="1" applyFill="1" applyBorder="1" applyAlignment="1">
      <alignment vertical="center" wrapText="1"/>
    </xf>
    <xf numFmtId="0" fontId="4" fillId="11" borderId="10" xfId="0" applyFont="1" applyFill="1" applyBorder="1" applyAlignment="1">
      <alignment vertical="top" wrapText="1"/>
    </xf>
    <xf numFmtId="0" fontId="4" fillId="0" borderId="32" xfId="0" applyFont="1" applyBorder="1" applyAlignment="1">
      <alignment vertical="top" wrapText="1"/>
    </xf>
    <xf numFmtId="0" fontId="4" fillId="11" borderId="29" xfId="0" applyFont="1" applyFill="1" applyBorder="1" applyAlignment="1">
      <alignment vertical="center" wrapText="1"/>
    </xf>
    <xf numFmtId="0" fontId="4" fillId="11" borderId="32" xfId="0" applyFont="1" applyFill="1" applyBorder="1" applyAlignment="1">
      <alignment vertical="top" wrapText="1"/>
    </xf>
    <xf numFmtId="0" fontId="4" fillId="11" borderId="16" xfId="0" applyFont="1" applyFill="1" applyBorder="1" applyAlignment="1">
      <alignment vertical="top" wrapText="1"/>
    </xf>
    <xf numFmtId="0" fontId="4" fillId="18" borderId="8" xfId="0" applyFont="1" applyFill="1" applyBorder="1" applyAlignment="1">
      <alignment vertical="center" wrapText="1"/>
    </xf>
    <xf numFmtId="0" fontId="4" fillId="18" borderId="1" xfId="0" applyFont="1" applyFill="1" applyBorder="1" applyAlignment="1">
      <alignment vertical="center" wrapText="1"/>
    </xf>
    <xf numFmtId="10" fontId="4" fillId="0" borderId="8" xfId="0" applyNumberFormat="1" applyFont="1" applyBorder="1" applyAlignment="1">
      <alignment horizontal="center" vertical="center" wrapText="1"/>
    </xf>
    <xf numFmtId="0" fontId="3" fillId="4" borderId="9" xfId="0" applyFont="1" applyFill="1" applyBorder="1" applyAlignment="1">
      <alignment vertical="center" wrapText="1"/>
    </xf>
    <xf numFmtId="3" fontId="4" fillId="0" borderId="6" xfId="0" applyNumberFormat="1" applyFont="1" applyBorder="1" applyAlignment="1">
      <alignment horizontal="center" vertical="center" wrapText="1"/>
    </xf>
    <xf numFmtId="0" fontId="3" fillId="4" borderId="6" xfId="0" applyFont="1" applyFill="1" applyBorder="1" applyAlignment="1">
      <alignment vertical="center" wrapText="1"/>
    </xf>
    <xf numFmtId="0" fontId="4" fillId="0" borderId="6" xfId="0" applyFont="1" applyBorder="1" applyAlignment="1">
      <alignment vertical="center" wrapText="1"/>
    </xf>
    <xf numFmtId="9" fontId="4" fillId="11" borderId="32" xfId="0" applyNumberFormat="1" applyFont="1" applyFill="1" applyBorder="1" applyAlignment="1">
      <alignment horizontal="center" vertical="center" wrapText="1"/>
    </xf>
    <xf numFmtId="9" fontId="4" fillId="11" borderId="6" xfId="0" applyNumberFormat="1" applyFont="1" applyFill="1" applyBorder="1" applyAlignment="1">
      <alignment horizontal="center" vertical="center" wrapText="1"/>
    </xf>
    <xf numFmtId="9" fontId="4" fillId="0" borderId="32" xfId="0" applyNumberFormat="1" applyFont="1" applyBorder="1" applyAlignment="1">
      <alignment horizontal="center" vertical="center" wrapText="1"/>
    </xf>
    <xf numFmtId="9" fontId="4" fillId="0" borderId="6" xfId="0" applyNumberFormat="1" applyFont="1" applyBorder="1" applyAlignment="1">
      <alignment horizontal="center" vertical="center" wrapText="1"/>
    </xf>
    <xf numFmtId="0" fontId="3" fillId="5" borderId="13" xfId="0" applyFont="1" applyFill="1" applyBorder="1" applyAlignment="1">
      <alignment vertical="center" wrapText="1"/>
    </xf>
    <xf numFmtId="9" fontId="4" fillId="11" borderId="6" xfId="12" applyFont="1" applyFill="1" applyBorder="1" applyAlignment="1">
      <alignment horizontal="center" vertical="center" wrapText="1"/>
    </xf>
    <xf numFmtId="2" fontId="4" fillId="0" borderId="7" xfId="9" applyNumberFormat="1" applyFont="1" applyFill="1" applyBorder="1" applyAlignment="1">
      <alignment horizontal="center" vertical="top" wrapText="1"/>
    </xf>
    <xf numFmtId="0" fontId="3" fillId="4" borderId="3" xfId="0" applyFont="1" applyFill="1" applyBorder="1" applyAlignment="1">
      <alignment vertical="center" wrapText="1"/>
    </xf>
    <xf numFmtId="0" fontId="4" fillId="0" borderId="3" xfId="0" applyFont="1" applyBorder="1" applyAlignment="1">
      <alignment vertical="center" wrapText="1"/>
    </xf>
    <xf numFmtId="3" fontId="4" fillId="11" borderId="8" xfId="0" applyNumberFormat="1" applyFont="1" applyFill="1" applyBorder="1" applyAlignment="1">
      <alignment horizontal="center" vertical="center" wrapText="1"/>
    </xf>
    <xf numFmtId="3" fontId="4" fillId="11" borderId="7" xfId="0" applyNumberFormat="1" applyFont="1" applyFill="1" applyBorder="1" applyAlignment="1">
      <alignment horizontal="center" vertical="center" wrapText="1"/>
    </xf>
    <xf numFmtId="9" fontId="3" fillId="0" borderId="13" xfId="0" applyNumberFormat="1" applyFont="1" applyBorder="1" applyAlignment="1">
      <alignment horizontal="center" vertical="center" wrapText="1"/>
    </xf>
    <xf numFmtId="0" fontId="3" fillId="9" borderId="0" xfId="0" applyFont="1" applyFill="1" applyAlignment="1">
      <alignment horizontal="center" vertical="center" wrapText="1"/>
    </xf>
    <xf numFmtId="0" fontId="4" fillId="0" borderId="0" xfId="0" applyFont="1" applyAlignment="1">
      <alignment vertical="center" wrapText="1"/>
    </xf>
    <xf numFmtId="0" fontId="3" fillId="5" borderId="13" xfId="0" applyFont="1" applyFill="1" applyBorder="1" applyAlignment="1">
      <alignment horizontal="center" vertical="center" wrapText="1"/>
    </xf>
    <xf numFmtId="0" fontId="3" fillId="8" borderId="0" xfId="0" applyFont="1" applyFill="1" applyAlignment="1">
      <alignment horizontal="center" vertical="center" wrapText="1"/>
    </xf>
    <xf numFmtId="3" fontId="4" fillId="15" borderId="32" xfId="0" applyNumberFormat="1" applyFont="1" applyFill="1" applyBorder="1" applyAlignment="1">
      <alignment horizontal="center" vertical="center" wrapText="1"/>
    </xf>
    <xf numFmtId="164" fontId="4" fillId="0" borderId="7" xfId="1" applyNumberFormat="1" applyFont="1" applyBorder="1" applyAlignment="1">
      <alignment horizontal="center" vertical="center" wrapText="1"/>
    </xf>
    <xf numFmtId="3" fontId="4" fillId="15" borderId="5" xfId="0" applyNumberFormat="1" applyFont="1" applyFill="1" applyBorder="1" applyAlignment="1">
      <alignment horizontal="center" vertical="top" wrapText="1"/>
    </xf>
    <xf numFmtId="0" fontId="4" fillId="0" borderId="0" xfId="0" applyFont="1" applyAlignment="1">
      <alignment vertical="top" wrapText="1"/>
    </xf>
    <xf numFmtId="0" fontId="3" fillId="11" borderId="6" xfId="0" applyFont="1" applyFill="1" applyBorder="1" applyAlignment="1">
      <alignment horizontal="center" vertical="center" wrapText="1"/>
    </xf>
    <xf numFmtId="3" fontId="4" fillId="0" borderId="8" xfId="0" applyNumberFormat="1" applyFont="1" applyBorder="1" applyAlignment="1">
      <alignment horizontal="center" vertical="center" wrapText="1"/>
    </xf>
    <xf numFmtId="0" fontId="3" fillId="4" borderId="1" xfId="0" applyFont="1" applyFill="1" applyBorder="1" applyAlignment="1">
      <alignment vertical="center" wrapText="1"/>
    </xf>
    <xf numFmtId="0" fontId="3" fillId="4" borderId="2" xfId="0" applyFont="1" applyFill="1" applyBorder="1" applyAlignment="1">
      <alignment vertical="center" wrapText="1"/>
    </xf>
    <xf numFmtId="10" fontId="4" fillId="0" borderId="4" xfId="0" applyNumberFormat="1" applyFont="1" applyBorder="1" applyAlignment="1">
      <alignment horizontal="center" vertical="center" wrapText="1"/>
    </xf>
    <xf numFmtId="9" fontId="4" fillId="11" borderId="35" xfId="12" applyFont="1" applyFill="1" applyBorder="1" applyAlignment="1">
      <alignment horizontal="center" vertical="top" wrapText="1"/>
    </xf>
    <xf numFmtId="9" fontId="4" fillId="11" borderId="12" xfId="12" applyFont="1" applyFill="1" applyBorder="1" applyAlignment="1">
      <alignment horizontal="center" vertical="top" wrapText="1"/>
    </xf>
    <xf numFmtId="3" fontId="4" fillId="11" borderId="12" xfId="0" applyNumberFormat="1" applyFont="1" applyFill="1" applyBorder="1" applyAlignment="1">
      <alignment horizontal="center" vertical="center" wrapText="1"/>
    </xf>
    <xf numFmtId="0" fontId="4" fillId="13" borderId="4" xfId="0" applyFont="1" applyFill="1" applyBorder="1" applyAlignment="1">
      <alignment horizontal="center" vertical="center" wrapText="1"/>
    </xf>
    <xf numFmtId="164" fontId="4" fillId="11" borderId="4" xfId="1" applyNumberFormat="1" applyFont="1" applyFill="1" applyBorder="1" applyAlignment="1">
      <alignment horizontal="left" vertical="top" wrapText="1"/>
    </xf>
    <xf numFmtId="9" fontId="3" fillId="0" borderId="4" xfId="0" applyNumberFormat="1" applyFont="1" applyBorder="1" applyAlignment="1">
      <alignment horizontal="center" vertical="center" wrapText="1"/>
    </xf>
    <xf numFmtId="0" fontId="4" fillId="0" borderId="1" xfId="5" applyFont="1" applyBorder="1" applyAlignment="1">
      <alignment horizontal="center" vertical="center" wrapText="1"/>
    </xf>
    <xf numFmtId="0" fontId="3" fillId="8" borderId="2" xfId="0" applyFont="1" applyFill="1" applyBorder="1" applyAlignment="1">
      <alignment horizontal="center" vertical="center" wrapText="1"/>
    </xf>
    <xf numFmtId="0" fontId="21" fillId="0" borderId="1" xfId="0" applyFont="1" applyBorder="1" applyAlignment="1">
      <alignment vertical="top"/>
    </xf>
    <xf numFmtId="0" fontId="20" fillId="0" borderId="1" xfId="0" applyFont="1" applyBorder="1"/>
    <xf numFmtId="0" fontId="20" fillId="0" borderId="1" xfId="0" applyFont="1" applyBorder="1" applyAlignment="1">
      <alignment horizontal="center" vertical="center"/>
    </xf>
    <xf numFmtId="0" fontId="20" fillId="0" borderId="4" xfId="0" applyFont="1" applyBorder="1" applyAlignment="1">
      <alignment horizontal="center" vertical="center"/>
    </xf>
    <xf numFmtId="0" fontId="2" fillId="11"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3" fillId="3" borderId="0" xfId="0" applyFont="1" applyFill="1" applyAlignment="1">
      <alignment horizontal="center" vertical="center" wrapText="1"/>
    </xf>
    <xf numFmtId="0" fontId="6" fillId="22" borderId="0" xfId="0" applyFont="1" applyFill="1" applyAlignment="1">
      <alignment horizontal="center"/>
    </xf>
    <xf numFmtId="0" fontId="4" fillId="0" borderId="5" xfId="0" applyFont="1" applyBorder="1" applyAlignment="1">
      <alignment vertical="top" wrapText="1"/>
    </xf>
    <xf numFmtId="0" fontId="3" fillId="20" borderId="3" xfId="0" applyFont="1" applyFill="1" applyBorder="1" applyAlignment="1">
      <alignment horizontal="center" vertical="top" wrapText="1"/>
    </xf>
    <xf numFmtId="4" fontId="2" fillId="0" borderId="2" xfId="0" applyNumberFormat="1" applyFont="1" applyBorder="1" applyAlignment="1">
      <alignment horizontal="center" vertical="top" wrapText="1"/>
    </xf>
    <xf numFmtId="4" fontId="2" fillId="0" borderId="11" xfId="0" applyNumberFormat="1" applyFont="1" applyBorder="1" applyAlignment="1">
      <alignment horizontal="center" vertical="top" wrapText="1"/>
    </xf>
    <xf numFmtId="4" fontId="2" fillId="0" borderId="8" xfId="0" applyNumberFormat="1" applyFont="1" applyBorder="1" applyAlignment="1">
      <alignment horizontal="center" vertical="top" wrapText="1"/>
    </xf>
    <xf numFmtId="0" fontId="2" fillId="0" borderId="8" xfId="0" applyFont="1" applyBorder="1" applyAlignment="1">
      <alignment horizontal="center" vertical="top" wrapText="1"/>
    </xf>
    <xf numFmtId="0" fontId="2" fillId="0" borderId="6" xfId="0" applyFont="1" applyBorder="1" applyAlignment="1">
      <alignment horizontal="center" vertical="top" wrapText="1"/>
    </xf>
    <xf numFmtId="3" fontId="2" fillId="0" borderId="1" xfId="0" applyNumberFormat="1" applyFont="1" applyBorder="1" applyAlignment="1">
      <alignment horizontal="center" vertical="top" wrapText="1"/>
    </xf>
    <xf numFmtId="3" fontId="2" fillId="0" borderId="4" xfId="0" applyNumberFormat="1" applyFont="1" applyBorder="1" applyAlignment="1">
      <alignment horizontal="center" vertical="top" wrapText="1"/>
    </xf>
    <xf numFmtId="0" fontId="3" fillId="0" borderId="11" xfId="0" applyFont="1" applyBorder="1" applyAlignment="1">
      <alignment horizontal="center" vertical="center" wrapText="1"/>
    </xf>
    <xf numFmtId="10" fontId="4" fillId="16" borderId="8" xfId="0" applyNumberFormat="1" applyFont="1" applyFill="1" applyBorder="1" applyAlignment="1">
      <alignment horizontal="center" vertical="center" wrapText="1"/>
    </xf>
    <xf numFmtId="10" fontId="4" fillId="16" borderId="1" xfId="0" applyNumberFormat="1" applyFont="1" applyFill="1" applyBorder="1" applyAlignment="1">
      <alignment horizontal="center" vertical="center" wrapText="1"/>
    </xf>
    <xf numFmtId="0" fontId="4" fillId="11" borderId="7" xfId="0" applyFont="1" applyFill="1" applyBorder="1" applyAlignment="1">
      <alignment horizontal="center" vertical="top" wrapText="1"/>
    </xf>
    <xf numFmtId="0" fontId="4" fillId="11" borderId="7" xfId="0" applyFont="1" applyFill="1" applyBorder="1" applyAlignment="1">
      <alignment horizontal="left" vertical="top" wrapText="1"/>
    </xf>
    <xf numFmtId="9" fontId="4" fillId="14" borderId="32" xfId="0" applyNumberFormat="1" applyFont="1" applyFill="1" applyBorder="1" applyAlignment="1">
      <alignment horizontal="center" vertical="center" wrapText="1"/>
    </xf>
    <xf numFmtId="9" fontId="4" fillId="14" borderId="1" xfId="0" applyNumberFormat="1" applyFont="1" applyFill="1" applyBorder="1" applyAlignment="1">
      <alignment horizontal="center" vertical="center" wrapText="1"/>
    </xf>
    <xf numFmtId="9" fontId="4" fillId="16" borderId="1" xfId="0" applyNumberFormat="1" applyFont="1" applyFill="1" applyBorder="1" applyAlignment="1">
      <alignment horizontal="center" vertical="center" wrapText="1"/>
    </xf>
    <xf numFmtId="9" fontId="4" fillId="14" borderId="6" xfId="0" applyNumberFormat="1" applyFont="1" applyFill="1" applyBorder="1" applyAlignment="1">
      <alignment horizontal="center" vertical="center" wrapText="1"/>
    </xf>
    <xf numFmtId="9" fontId="4" fillId="0" borderId="4" xfId="0" applyNumberFormat="1" applyFont="1" applyBorder="1" applyAlignment="1">
      <alignment horizontal="center" vertical="center" wrapText="1"/>
    </xf>
    <xf numFmtId="10" fontId="4" fillId="14" borderId="4" xfId="0" applyNumberFormat="1" applyFont="1" applyFill="1" applyBorder="1" applyAlignment="1">
      <alignment horizontal="center" vertical="center" wrapText="1"/>
    </xf>
    <xf numFmtId="0" fontId="20" fillId="14" borderId="13" xfId="0" applyFont="1" applyFill="1" applyBorder="1"/>
    <xf numFmtId="0" fontId="20" fillId="14" borderId="1" xfId="0" applyFont="1" applyFill="1" applyBorder="1"/>
    <xf numFmtId="0" fontId="20" fillId="0" borderId="2" xfId="0" applyFont="1" applyBorder="1" applyAlignment="1">
      <alignment vertical="top" wrapText="1"/>
    </xf>
    <xf numFmtId="9" fontId="4" fillId="14" borderId="6" xfId="12" applyFont="1" applyFill="1" applyBorder="1" applyAlignment="1">
      <alignment horizontal="center" vertical="center" wrapText="1"/>
    </xf>
    <xf numFmtId="10" fontId="4" fillId="16" borderId="7" xfId="0" applyNumberFormat="1" applyFont="1" applyFill="1" applyBorder="1" applyAlignment="1">
      <alignment horizontal="center" vertical="top" wrapText="1"/>
    </xf>
    <xf numFmtId="9" fontId="4" fillId="14" borderId="1" xfId="12" applyFont="1" applyFill="1" applyBorder="1" applyAlignment="1">
      <alignment horizontal="center" vertical="top" wrapText="1"/>
    </xf>
    <xf numFmtId="9" fontId="4" fillId="14" borderId="4" xfId="12" applyFont="1" applyFill="1" applyBorder="1" applyAlignment="1">
      <alignment horizontal="center" vertical="top" wrapText="1"/>
    </xf>
    <xf numFmtId="10" fontId="4" fillId="14" borderId="7" xfId="0" applyNumberFormat="1" applyFont="1" applyFill="1" applyBorder="1" applyAlignment="1">
      <alignment horizontal="center" vertical="top" wrapText="1"/>
    </xf>
    <xf numFmtId="0" fontId="4" fillId="16" borderId="1" xfId="0" applyFont="1" applyFill="1" applyBorder="1" applyAlignment="1">
      <alignment horizontal="center" vertical="top" wrapText="1"/>
    </xf>
    <xf numFmtId="0" fontId="4" fillId="16" borderId="2" xfId="0" applyFont="1" applyFill="1" applyBorder="1" applyAlignment="1">
      <alignment horizontal="center" vertical="center" wrapText="1"/>
    </xf>
    <xf numFmtId="3" fontId="4" fillId="14" borderId="12" xfId="0" applyNumberFormat="1" applyFont="1" applyFill="1" applyBorder="1" applyAlignment="1">
      <alignment horizontal="center" vertical="center" wrapText="1"/>
    </xf>
    <xf numFmtId="3" fontId="4" fillId="14" borderId="1" xfId="0" applyNumberFormat="1" applyFont="1" applyFill="1" applyBorder="1" applyAlignment="1">
      <alignment horizontal="center" vertical="center" wrapText="1"/>
    </xf>
    <xf numFmtId="3" fontId="4" fillId="16" borderId="7" xfId="0" applyNumberFormat="1" applyFont="1" applyFill="1" applyBorder="1" applyAlignment="1">
      <alignment horizontal="center" vertical="center" wrapText="1"/>
    </xf>
    <xf numFmtId="3" fontId="4" fillId="16" borderId="1" xfId="0" applyNumberFormat="1" applyFont="1" applyFill="1" applyBorder="1" applyAlignment="1">
      <alignment horizontal="center" vertical="center" wrapText="1"/>
    </xf>
    <xf numFmtId="0" fontId="0" fillId="0" borderId="15" xfId="0" applyBorder="1" applyAlignment="1">
      <alignment horizontal="center" wrapText="1"/>
    </xf>
    <xf numFmtId="0" fontId="0" fillId="0" borderId="15" xfId="0" applyBorder="1" applyAlignment="1">
      <alignment wrapText="1"/>
    </xf>
    <xf numFmtId="0" fontId="0" fillId="0" borderId="36" xfId="0" applyBorder="1" applyAlignment="1">
      <alignment wrapText="1"/>
    </xf>
    <xf numFmtId="0" fontId="0" fillId="0" borderId="37" xfId="0" applyBorder="1" applyAlignment="1">
      <alignment wrapText="1"/>
    </xf>
    <xf numFmtId="0" fontId="0" fillId="0" borderId="20" xfId="0" applyBorder="1" applyAlignment="1">
      <alignment wrapText="1"/>
    </xf>
    <xf numFmtId="0" fontId="0" fillId="0" borderId="39" xfId="0" applyBorder="1" applyAlignment="1">
      <alignment wrapText="1"/>
    </xf>
    <xf numFmtId="0" fontId="0" fillId="0" borderId="40" xfId="0" applyBorder="1" applyAlignment="1">
      <alignment wrapText="1"/>
    </xf>
    <xf numFmtId="0" fontId="0" fillId="0" borderId="41" xfId="0" applyBorder="1" applyAlignment="1">
      <alignment wrapText="1"/>
    </xf>
    <xf numFmtId="0" fontId="0" fillId="0" borderId="19" xfId="0" applyBorder="1" applyAlignment="1">
      <alignment wrapText="1"/>
    </xf>
    <xf numFmtId="0" fontId="0" fillId="0" borderId="43" xfId="0" applyBorder="1" applyAlignment="1">
      <alignment wrapText="1"/>
    </xf>
    <xf numFmtId="0" fontId="0" fillId="0" borderId="42" xfId="0" applyBorder="1" applyAlignment="1">
      <alignment wrapText="1"/>
    </xf>
    <xf numFmtId="0" fontId="0" fillId="0" borderId="44" xfId="0" applyBorder="1" applyAlignment="1">
      <alignment wrapText="1"/>
    </xf>
    <xf numFmtId="0" fontId="0" fillId="0" borderId="18" xfId="0" applyBorder="1" applyAlignment="1">
      <alignment wrapText="1"/>
    </xf>
    <xf numFmtId="0" fontId="0" fillId="0" borderId="45" xfId="0" applyBorder="1" applyAlignment="1">
      <alignment horizontal="center" wrapText="1"/>
    </xf>
    <xf numFmtId="0" fontId="0" fillId="0" borderId="45" xfId="0" applyBorder="1" applyAlignment="1">
      <alignment wrapText="1"/>
    </xf>
    <xf numFmtId="0" fontId="0" fillId="0" borderId="46" xfId="0" applyBorder="1" applyAlignment="1">
      <alignment wrapText="1"/>
    </xf>
    <xf numFmtId="0" fontId="0" fillId="0" borderId="47" xfId="0" applyBorder="1" applyAlignment="1">
      <alignment wrapText="1"/>
    </xf>
    <xf numFmtId="0" fontId="0" fillId="0" borderId="48" xfId="0" applyBorder="1" applyAlignment="1">
      <alignment wrapText="1"/>
    </xf>
    <xf numFmtId="0" fontId="0" fillId="0" borderId="49" xfId="0" applyBorder="1" applyAlignment="1">
      <alignment wrapText="1"/>
    </xf>
    <xf numFmtId="0" fontId="3" fillId="13" borderId="34" xfId="0" applyFont="1" applyFill="1" applyBorder="1" applyAlignment="1">
      <alignment horizontal="center" vertical="center" wrapText="1"/>
    </xf>
    <xf numFmtId="0" fontId="4" fillId="16" borderId="1" xfId="0" applyFont="1" applyFill="1" applyBorder="1" applyAlignment="1">
      <alignment horizontal="center" vertical="center" wrapText="1"/>
    </xf>
    <xf numFmtId="0" fontId="4" fillId="14" borderId="6" xfId="0" applyFont="1" applyFill="1" applyBorder="1" applyAlignment="1">
      <alignment horizontal="center" vertical="center" wrapText="1"/>
    </xf>
    <xf numFmtId="0" fontId="2" fillId="0" borderId="36" xfId="0" applyFont="1" applyBorder="1" applyAlignment="1">
      <alignment horizontal="center" wrapText="1"/>
    </xf>
    <xf numFmtId="0" fontId="2" fillId="0" borderId="15" xfId="0" applyFont="1" applyBorder="1" applyAlignment="1">
      <alignment wrapText="1"/>
    </xf>
    <xf numFmtId="0" fontId="2" fillId="0" borderId="36" xfId="0" applyFont="1" applyBorder="1" applyAlignment="1">
      <alignment wrapText="1"/>
    </xf>
    <xf numFmtId="14" fontId="0" fillId="0" borderId="36" xfId="0" applyNumberFormat="1" applyBorder="1" applyAlignment="1">
      <alignment wrapText="1"/>
    </xf>
    <xf numFmtId="9" fontId="4" fillId="0" borderId="6" xfId="12" applyFont="1" applyBorder="1" applyAlignment="1">
      <alignment horizontal="center" vertical="center" wrapText="1"/>
    </xf>
    <xf numFmtId="9" fontId="4" fillId="0" borderId="7" xfId="12" applyFont="1" applyBorder="1" applyAlignment="1">
      <alignment horizontal="center" vertical="center"/>
    </xf>
    <xf numFmtId="0" fontId="2" fillId="0" borderId="15" xfId="0" applyFont="1" applyBorder="1" applyAlignment="1">
      <alignment horizontal="center" wrapText="1"/>
    </xf>
    <xf numFmtId="0" fontId="3" fillId="13" borderId="12" xfId="0" applyFont="1" applyFill="1" applyBorder="1" applyAlignment="1">
      <alignment horizontal="center" vertical="center" wrapText="1"/>
    </xf>
    <xf numFmtId="0" fontId="3" fillId="13" borderId="13" xfId="0" applyFont="1" applyFill="1" applyBorder="1" applyAlignment="1">
      <alignment horizontal="center" vertical="center" wrapText="1"/>
    </xf>
    <xf numFmtId="0" fontId="3" fillId="11" borderId="9" xfId="0" applyFont="1" applyFill="1" applyBorder="1" applyAlignment="1">
      <alignment horizontal="center" vertical="center" wrapText="1"/>
    </xf>
    <xf numFmtId="3" fontId="4" fillId="14" borderId="9" xfId="0" applyNumberFormat="1" applyFont="1" applyFill="1" applyBorder="1" applyAlignment="1">
      <alignment horizontal="center" vertical="center" wrapText="1"/>
    </xf>
    <xf numFmtId="0" fontId="2" fillId="0" borderId="18" xfId="0" applyFont="1" applyBorder="1" applyAlignment="1">
      <alignment wrapText="1"/>
    </xf>
    <xf numFmtId="14" fontId="0" fillId="0" borderId="18" xfId="0" applyNumberFormat="1" applyBorder="1" applyAlignment="1">
      <alignment wrapText="1"/>
    </xf>
    <xf numFmtId="0" fontId="0" fillId="0" borderId="4" xfId="0" applyBorder="1"/>
    <xf numFmtId="0" fontId="0" fillId="0" borderId="13" xfId="0" applyBorder="1"/>
    <xf numFmtId="0" fontId="4" fillId="14" borderId="4" xfId="5" applyFont="1" applyFill="1" applyBorder="1" applyAlignment="1">
      <alignment horizontal="center" vertical="center" wrapText="1"/>
    </xf>
    <xf numFmtId="0" fontId="4" fillId="14" borderId="7" xfId="0" applyFont="1" applyFill="1" applyBorder="1" applyAlignment="1">
      <alignment horizontal="center" vertical="center" wrapText="1"/>
    </xf>
    <xf numFmtId="0" fontId="2" fillId="0" borderId="41" xfId="0" applyFont="1" applyBorder="1" applyAlignment="1">
      <alignment horizontal="center" wrapText="1"/>
    </xf>
    <xf numFmtId="0" fontId="2" fillId="0" borderId="45" xfId="0" applyFont="1" applyBorder="1" applyAlignment="1">
      <alignment wrapText="1"/>
    </xf>
    <xf numFmtId="0" fontId="2" fillId="0" borderId="41" xfId="0" applyFont="1" applyBorder="1" applyAlignment="1">
      <alignment wrapText="1"/>
    </xf>
    <xf numFmtId="14" fontId="0" fillId="0" borderId="45" xfId="0" applyNumberFormat="1" applyBorder="1" applyAlignment="1">
      <alignment wrapText="1"/>
    </xf>
    <xf numFmtId="0" fontId="2" fillId="0" borderId="18" xfId="0" applyFont="1" applyBorder="1" applyAlignment="1">
      <alignment horizontal="center" wrapText="1"/>
    </xf>
    <xf numFmtId="3" fontId="4" fillId="15" borderId="1" xfId="0" applyNumberFormat="1" applyFont="1" applyFill="1" applyBorder="1" applyAlignment="1">
      <alignment horizontal="center" vertical="center" wrapText="1"/>
    </xf>
    <xf numFmtId="3" fontId="4" fillId="14" borderId="2" xfId="0" applyNumberFormat="1" applyFont="1" applyFill="1" applyBorder="1" applyAlignment="1">
      <alignment horizontal="center" vertical="center" wrapText="1"/>
    </xf>
    <xf numFmtId="0" fontId="4" fillId="16" borderId="7" xfId="0" applyFont="1" applyFill="1" applyBorder="1" applyAlignment="1">
      <alignment horizontal="center" vertical="center" wrapText="1"/>
    </xf>
    <xf numFmtId="3" fontId="4" fillId="16" borderId="9" xfId="0" applyNumberFormat="1" applyFont="1" applyFill="1" applyBorder="1" applyAlignment="1">
      <alignment horizontal="center" vertical="center" wrapText="1"/>
    </xf>
    <xf numFmtId="3" fontId="4" fillId="16" borderId="6" xfId="0" applyNumberFormat="1" applyFont="1" applyFill="1" applyBorder="1" applyAlignment="1">
      <alignment horizontal="center" vertical="center" wrapText="1"/>
    </xf>
    <xf numFmtId="3" fontId="4" fillId="15" borderId="1" xfId="0" applyNumberFormat="1" applyFont="1" applyFill="1" applyBorder="1" applyAlignment="1">
      <alignment horizontal="center" vertical="top" wrapText="1"/>
    </xf>
    <xf numFmtId="3" fontId="4" fillId="15" borderId="2" xfId="0" applyNumberFormat="1" applyFont="1" applyFill="1" applyBorder="1" applyAlignment="1">
      <alignment horizontal="center" vertical="top" wrapText="1"/>
    </xf>
    <xf numFmtId="0" fontId="3" fillId="4" borderId="50" xfId="0" applyFont="1" applyFill="1" applyBorder="1" applyAlignment="1">
      <alignment horizontal="center" vertical="center" wrapText="1"/>
    </xf>
    <xf numFmtId="0" fontId="2" fillId="0" borderId="1" xfId="0" applyFont="1" applyBorder="1" applyAlignment="1">
      <alignment horizontal="center" vertical="top" wrapText="1"/>
    </xf>
    <xf numFmtId="0" fontId="0" fillId="0" borderId="6" xfId="0" applyBorder="1"/>
    <xf numFmtId="0" fontId="0" fillId="0" borderId="3" xfId="0" applyBorder="1"/>
    <xf numFmtId="0" fontId="3" fillId="20" borderId="3" xfId="0" applyFont="1" applyFill="1" applyBorder="1" applyAlignment="1">
      <alignment vertical="top" wrapText="1"/>
    </xf>
    <xf numFmtId="3" fontId="3" fillId="0" borderId="1" xfId="0" applyNumberFormat="1" applyFont="1" applyBorder="1" applyAlignment="1">
      <alignment horizontal="center" vertical="center" wrapText="1"/>
    </xf>
    <xf numFmtId="3" fontId="20" fillId="0" borderId="1" xfId="0" applyNumberFormat="1" applyFont="1" applyBorder="1"/>
    <xf numFmtId="3" fontId="20" fillId="0" borderId="4" xfId="0" applyNumberFormat="1" applyFont="1" applyBorder="1"/>
    <xf numFmtId="0" fontId="20" fillId="0" borderId="0" xfId="0" applyFont="1"/>
    <xf numFmtId="0" fontId="20" fillId="0" borderId="2" xfId="0" applyFont="1" applyBorder="1"/>
    <xf numFmtId="0" fontId="20" fillId="0" borderId="6" xfId="0" applyFont="1" applyBorder="1"/>
    <xf numFmtId="0" fontId="2" fillId="0" borderId="20" xfId="0" applyFont="1" applyBorder="1" applyAlignment="1">
      <alignment horizontal="center" wrapText="1"/>
    </xf>
    <xf numFmtId="0" fontId="2" fillId="0" borderId="20" xfId="0" applyFont="1" applyBorder="1" applyAlignment="1">
      <alignment wrapText="1"/>
    </xf>
    <xf numFmtId="0" fontId="4" fillId="14" borderId="3" xfId="0" applyFont="1" applyFill="1" applyBorder="1" applyAlignment="1">
      <alignment vertical="top" wrapText="1"/>
    </xf>
    <xf numFmtId="0" fontId="4" fillId="14" borderId="4" xfId="0" applyFont="1" applyFill="1" applyBorder="1" applyAlignment="1">
      <alignment vertical="top" wrapText="1"/>
    </xf>
    <xf numFmtId="0" fontId="4" fillId="14" borderId="1" xfId="0" applyFont="1" applyFill="1" applyBorder="1" applyAlignment="1">
      <alignment vertical="top" wrapText="1"/>
    </xf>
    <xf numFmtId="0" fontId="4" fillId="14" borderId="8" xfId="0" applyFont="1" applyFill="1" applyBorder="1" applyAlignment="1">
      <alignment vertical="top" wrapText="1"/>
    </xf>
    <xf numFmtId="0" fontId="2" fillId="0" borderId="19" xfId="0" applyFont="1" applyBorder="1" applyAlignment="1">
      <alignment horizontal="center" vertical="center" wrapText="1"/>
    </xf>
    <xf numFmtId="3" fontId="2" fillId="0" borderId="3" xfId="0" applyNumberFormat="1" applyFont="1" applyBorder="1" applyAlignment="1">
      <alignment horizontal="center" vertical="top" wrapText="1"/>
    </xf>
    <xf numFmtId="3" fontId="2" fillId="0" borderId="9" xfId="0" applyNumberFormat="1" applyFont="1" applyBorder="1" applyAlignment="1">
      <alignment horizontal="center" vertical="top" wrapText="1"/>
    </xf>
    <xf numFmtId="0" fontId="4" fillId="14" borderId="5" xfId="0" applyFont="1" applyFill="1" applyBorder="1" applyAlignment="1">
      <alignment vertical="top" wrapText="1"/>
    </xf>
    <xf numFmtId="0" fontId="4" fillId="14" borderId="2" xfId="0" applyFont="1" applyFill="1" applyBorder="1" applyAlignment="1">
      <alignment vertical="top" wrapText="1"/>
    </xf>
    <xf numFmtId="0" fontId="4" fillId="14" borderId="6" xfId="0" applyFont="1" applyFill="1" applyBorder="1" applyAlignment="1">
      <alignment vertical="top" wrapText="1"/>
    </xf>
    <xf numFmtId="0" fontId="3" fillId="4" borderId="20" xfId="0" applyFont="1" applyFill="1" applyBorder="1" applyAlignment="1">
      <alignment horizontal="center" vertical="center" wrapText="1"/>
    </xf>
    <xf numFmtId="3" fontId="20" fillId="0" borderId="2" xfId="0" applyNumberFormat="1" applyFont="1" applyBorder="1"/>
    <xf numFmtId="3" fontId="20" fillId="0" borderId="5" xfId="0" applyNumberFormat="1" applyFont="1" applyBorder="1"/>
    <xf numFmtId="0" fontId="20" fillId="0" borderId="12" xfId="0" applyFont="1" applyBorder="1"/>
    <xf numFmtId="4" fontId="4" fillId="0" borderId="7" xfId="0" applyNumberFormat="1" applyFont="1" applyBorder="1" applyAlignment="1">
      <alignment vertical="top" wrapText="1"/>
    </xf>
    <xf numFmtId="4" fontId="4" fillId="0" borderId="4" xfId="0" applyNumberFormat="1" applyFont="1" applyBorder="1" applyAlignment="1">
      <alignment vertical="top" wrapText="1"/>
    </xf>
    <xf numFmtId="0" fontId="4" fillId="0" borderId="13" xfId="0" applyFont="1" applyBorder="1" applyAlignment="1">
      <alignment horizontal="center" vertical="center" wrapText="1"/>
    </xf>
    <xf numFmtId="2" fontId="4" fillId="14" borderId="7" xfId="9" applyNumberFormat="1" applyFont="1" applyFill="1" applyBorder="1" applyAlignment="1">
      <alignment horizontal="center" vertical="top" wrapText="1"/>
    </xf>
    <xf numFmtId="0" fontId="4" fillId="14" borderId="1" xfId="0" applyFont="1" applyFill="1" applyBorder="1" applyAlignment="1">
      <alignment horizontal="center" vertical="top" wrapText="1"/>
    </xf>
    <xf numFmtId="3" fontId="2" fillId="0" borderId="8" xfId="0" applyNumberFormat="1" applyFont="1" applyBorder="1" applyAlignment="1">
      <alignment horizontal="center" vertical="top" wrapText="1"/>
    </xf>
    <xf numFmtId="0" fontId="3" fillId="19" borderId="12" xfId="0" applyFont="1" applyFill="1" applyBorder="1" applyAlignment="1">
      <alignment horizontal="center" vertical="center" wrapText="1"/>
    </xf>
    <xf numFmtId="0" fontId="3" fillId="19" borderId="13" xfId="0" applyFont="1" applyFill="1" applyBorder="1" applyAlignment="1">
      <alignment horizontal="center" vertical="center" wrapText="1"/>
    </xf>
    <xf numFmtId="0" fontId="3" fillId="0" borderId="13" xfId="0" applyFont="1" applyBorder="1" applyAlignment="1">
      <alignment horizontal="center" vertical="top" wrapText="1"/>
    </xf>
    <xf numFmtId="0" fontId="3" fillId="0" borderId="4" xfId="0" applyFont="1" applyBorder="1" applyAlignment="1">
      <alignment horizontal="center" vertical="top" wrapText="1"/>
    </xf>
    <xf numFmtId="0" fontId="4" fillId="11" borderId="8" xfId="0" applyFont="1" applyFill="1" applyBorder="1" applyAlignment="1">
      <alignment horizontal="left" vertical="top" wrapText="1"/>
    </xf>
    <xf numFmtId="0" fontId="4" fillId="11" borderId="2" xfId="0" applyFont="1" applyFill="1" applyBorder="1" applyAlignment="1">
      <alignment horizontal="left" vertical="top" wrapText="1"/>
    </xf>
    <xf numFmtId="0" fontId="4" fillId="16" borderId="13" xfId="0" applyFont="1" applyFill="1" applyBorder="1" applyAlignment="1">
      <alignment horizontal="center" vertical="center" wrapText="1"/>
    </xf>
    <xf numFmtId="0" fontId="4" fillId="14" borderId="13" xfId="0" applyFont="1" applyFill="1" applyBorder="1" applyAlignment="1">
      <alignment horizontal="center" vertical="center" wrapText="1"/>
    </xf>
    <xf numFmtId="0" fontId="4" fillId="16" borderId="8" xfId="0" applyFont="1" applyFill="1" applyBorder="1" applyAlignment="1">
      <alignment horizontal="center" vertical="center" wrapText="1"/>
    </xf>
    <xf numFmtId="0" fontId="4" fillId="14" borderId="9" xfId="0" applyFont="1" applyFill="1" applyBorder="1" applyAlignment="1">
      <alignment horizontal="center" vertical="center" wrapText="1"/>
    </xf>
    <xf numFmtId="3" fontId="4" fillId="15" borderId="13" xfId="0" applyNumberFormat="1" applyFont="1" applyFill="1" applyBorder="1" applyAlignment="1">
      <alignment horizontal="center" vertical="center" wrapText="1"/>
    </xf>
    <xf numFmtId="0" fontId="4" fillId="0" borderId="16" xfId="0" applyFont="1" applyBorder="1" applyAlignment="1">
      <alignment horizontal="center" vertical="center" wrapText="1"/>
    </xf>
    <xf numFmtId="0" fontId="3" fillId="0" borderId="12" xfId="0" applyFont="1" applyBorder="1" applyAlignment="1">
      <alignment horizontal="center" vertical="top" wrapText="1"/>
    </xf>
    <xf numFmtId="0" fontId="3" fillId="8" borderId="7" xfId="0" applyFont="1" applyFill="1" applyBorder="1" applyAlignment="1">
      <alignment horizontal="center" vertical="center" wrapText="1"/>
    </xf>
    <xf numFmtId="0" fontId="3" fillId="11" borderId="0" xfId="0" applyFont="1" applyFill="1" applyAlignment="1">
      <alignment horizontal="center" vertical="center" wrapText="1"/>
    </xf>
    <xf numFmtId="0" fontId="3" fillId="11" borderId="8" xfId="0" applyFont="1" applyFill="1" applyBorder="1" applyAlignment="1">
      <alignment horizontal="center" vertical="center" wrapText="1"/>
    </xf>
    <xf numFmtId="0" fontId="3" fillId="11" borderId="13" xfId="0" applyFont="1" applyFill="1" applyBorder="1" applyAlignment="1">
      <alignment horizontal="center" vertical="center" wrapText="1"/>
    </xf>
    <xf numFmtId="0" fontId="0" fillId="0" borderId="5" xfId="0" applyBorder="1"/>
    <xf numFmtId="0" fontId="3" fillId="20" borderId="5" xfId="0" applyFont="1" applyFill="1" applyBorder="1" applyAlignment="1">
      <alignment horizontal="center" vertical="center" wrapText="1"/>
    </xf>
    <xf numFmtId="0" fontId="3" fillId="11" borderId="7" xfId="0" applyFont="1" applyFill="1" applyBorder="1" applyAlignment="1">
      <alignment horizontal="center" vertical="center" wrapText="1"/>
    </xf>
    <xf numFmtId="0" fontId="3" fillId="19" borderId="2" xfId="0" applyFont="1" applyFill="1" applyBorder="1" applyAlignment="1">
      <alignment horizontal="center" vertical="center" wrapText="1"/>
    </xf>
    <xf numFmtId="0" fontId="3" fillId="19" borderId="0" xfId="0" applyFont="1" applyFill="1" applyAlignment="1">
      <alignment horizontal="center" vertical="center" wrapText="1"/>
    </xf>
    <xf numFmtId="0" fontId="3" fillId="19" borderId="8" xfId="0" applyFont="1" applyFill="1" applyBorder="1" applyAlignment="1">
      <alignment horizontal="center" vertical="center" wrapText="1"/>
    </xf>
    <xf numFmtId="0" fontId="4" fillId="11" borderId="8" xfId="0" applyFont="1" applyFill="1" applyBorder="1" applyAlignment="1">
      <alignment horizontal="center" vertical="top" wrapText="1"/>
    </xf>
    <xf numFmtId="0" fontId="4" fillId="11" borderId="10" xfId="0" applyFont="1" applyFill="1" applyBorder="1" applyAlignment="1">
      <alignment horizontal="left" vertical="top" wrapText="1"/>
    </xf>
    <xf numFmtId="0" fontId="4" fillId="11" borderId="32" xfId="0" applyFont="1" applyFill="1" applyBorder="1" applyAlignment="1">
      <alignment horizontal="left" vertical="top" wrapText="1"/>
    </xf>
    <xf numFmtId="0" fontId="4" fillId="11" borderId="16" xfId="0" applyFont="1" applyFill="1" applyBorder="1" applyAlignment="1">
      <alignment horizontal="left" vertical="top" wrapText="1"/>
    </xf>
    <xf numFmtId="0" fontId="4" fillId="0" borderId="8" xfId="0" applyFont="1" applyBorder="1" applyAlignment="1">
      <alignment horizontal="left" vertical="top" wrapText="1"/>
    </xf>
    <xf numFmtId="0" fontId="4" fillId="0" borderId="7" xfId="0" applyFont="1" applyBorder="1" applyAlignment="1">
      <alignment horizontal="left" vertical="top" wrapText="1"/>
    </xf>
    <xf numFmtId="0" fontId="4" fillId="0" borderId="6" xfId="0" applyFont="1" applyBorder="1" applyAlignment="1">
      <alignment horizontal="left" vertical="top" wrapText="1"/>
    </xf>
    <xf numFmtId="0" fontId="3" fillId="20" borderId="2" xfId="0" applyFont="1" applyFill="1" applyBorder="1" applyAlignment="1">
      <alignment horizontal="left" vertical="top" wrapText="1"/>
    </xf>
    <xf numFmtId="0" fontId="20" fillId="0" borderId="2" xfId="0" applyFont="1" applyBorder="1" applyAlignment="1">
      <alignment horizontal="left" vertical="top" wrapText="1"/>
    </xf>
    <xf numFmtId="0" fontId="21" fillId="0" borderId="1" xfId="0" applyFont="1" applyBorder="1" applyAlignment="1">
      <alignment horizontal="left" vertical="top"/>
    </xf>
    <xf numFmtId="0" fontId="4" fillId="0" borderId="32" xfId="0" applyFont="1" applyBorder="1" applyAlignment="1">
      <alignment horizontal="left" vertical="top" wrapText="1"/>
    </xf>
    <xf numFmtId="0" fontId="3" fillId="0" borderId="6" xfId="0" applyFont="1" applyBorder="1" applyAlignment="1">
      <alignment horizontal="left" vertical="top" wrapText="1"/>
    </xf>
    <xf numFmtId="0" fontId="4" fillId="0" borderId="1" xfId="0" applyFont="1" applyBorder="1" applyAlignment="1">
      <alignment horizontal="left" vertical="top" wrapText="1"/>
    </xf>
    <xf numFmtId="0" fontId="4" fillId="0" borderId="3" xfId="0" applyFont="1" applyBorder="1" applyAlignment="1">
      <alignment horizontal="left" vertical="top" wrapText="1"/>
    </xf>
    <xf numFmtId="3" fontId="4" fillId="0" borderId="3" xfId="0" applyNumberFormat="1" applyFont="1" applyBorder="1" applyAlignment="1">
      <alignment horizontal="left" vertical="top" wrapText="1"/>
    </xf>
    <xf numFmtId="0" fontId="3" fillId="0" borderId="1" xfId="0" applyFont="1" applyBorder="1" applyAlignment="1">
      <alignment horizontal="left" vertical="top" wrapText="1"/>
    </xf>
    <xf numFmtId="0" fontId="4" fillId="5" borderId="5" xfId="0" applyFont="1" applyFill="1" applyBorder="1" applyAlignment="1">
      <alignment horizontal="left" vertical="top" wrapText="1"/>
    </xf>
    <xf numFmtId="9" fontId="4" fillId="0" borderId="1" xfId="0" applyNumberFormat="1" applyFont="1" applyBorder="1" applyAlignment="1">
      <alignment horizontal="left" vertical="top" wrapText="1"/>
    </xf>
    <xf numFmtId="10" fontId="4" fillId="0" borderId="1" xfId="0" applyNumberFormat="1" applyFont="1" applyBorder="1" applyAlignment="1">
      <alignment horizontal="left" vertical="top" wrapText="1"/>
    </xf>
    <xf numFmtId="0" fontId="4" fillId="14" borderId="1" xfId="0" applyFont="1" applyFill="1" applyBorder="1" applyAlignment="1">
      <alignment horizontal="left" vertical="top" wrapText="1"/>
    </xf>
    <xf numFmtId="0" fontId="4" fillId="0" borderId="2" xfId="0" applyFont="1" applyBorder="1" applyAlignment="1">
      <alignment horizontal="left" vertical="top" wrapText="1"/>
    </xf>
    <xf numFmtId="0" fontId="4" fillId="11" borderId="9" xfId="0" applyFont="1" applyFill="1" applyBorder="1" applyAlignment="1">
      <alignment horizontal="left" vertical="top" wrapText="1"/>
    </xf>
    <xf numFmtId="0" fontId="4" fillId="11" borderId="6" xfId="0" applyFont="1" applyFill="1" applyBorder="1" applyAlignment="1">
      <alignment horizontal="left" vertical="top" wrapText="1"/>
    </xf>
    <xf numFmtId="0" fontId="4" fillId="0" borderId="0" xfId="0" applyFont="1" applyAlignment="1">
      <alignment horizontal="left" vertical="top" wrapText="1"/>
    </xf>
    <xf numFmtId="0" fontId="3" fillId="20" borderId="3" xfId="0" applyFont="1" applyFill="1" applyBorder="1" applyAlignment="1">
      <alignment horizontal="left" vertical="top" wrapText="1"/>
    </xf>
    <xf numFmtId="0" fontId="3" fillId="22" borderId="9" xfId="0" applyFont="1" applyFill="1" applyBorder="1" applyAlignment="1">
      <alignment horizontal="left" vertical="top" wrapText="1"/>
    </xf>
    <xf numFmtId="0" fontId="3" fillId="14" borderId="3" xfId="0" applyFont="1" applyFill="1" applyBorder="1" applyAlignment="1">
      <alignment horizontal="left" vertical="top" wrapText="1"/>
    </xf>
    <xf numFmtId="0" fontId="3" fillId="22" borderId="3" xfId="0" applyFont="1" applyFill="1" applyBorder="1" applyAlignment="1">
      <alignment horizontal="left" vertical="top" wrapText="1"/>
    </xf>
    <xf numFmtId="0" fontId="4" fillId="22" borderId="3" xfId="0" applyFont="1" applyFill="1" applyBorder="1" applyAlignment="1">
      <alignment horizontal="left" vertical="top" wrapText="1"/>
    </xf>
    <xf numFmtId="0" fontId="4" fillId="5" borderId="1" xfId="0" applyFont="1" applyFill="1" applyBorder="1" applyAlignment="1">
      <alignment horizontal="left" vertical="top" wrapText="1"/>
    </xf>
    <xf numFmtId="0" fontId="4" fillId="0" borderId="4" xfId="0" applyFont="1" applyBorder="1" applyAlignment="1">
      <alignment horizontal="left" vertical="top" wrapText="1"/>
    </xf>
    <xf numFmtId="0" fontId="3" fillId="4" borderId="13" xfId="0" applyFont="1" applyFill="1" applyBorder="1" applyAlignment="1">
      <alignment horizontal="left" vertical="top" wrapText="1"/>
    </xf>
    <xf numFmtId="0" fontId="3" fillId="4" borderId="4" xfId="0" applyFont="1" applyFill="1" applyBorder="1" applyAlignment="1">
      <alignment horizontal="left" vertical="top" wrapText="1"/>
    </xf>
    <xf numFmtId="0" fontId="4" fillId="0" borderId="10" xfId="0" applyFont="1" applyBorder="1" applyAlignment="1">
      <alignment horizontal="left" vertical="top" wrapText="1"/>
    </xf>
    <xf numFmtId="0" fontId="4" fillId="0" borderId="13" xfId="0" applyFont="1" applyBorder="1" applyAlignment="1">
      <alignment horizontal="left" vertical="top" wrapText="1"/>
    </xf>
    <xf numFmtId="0" fontId="4" fillId="14" borderId="3" xfId="0" applyFont="1" applyFill="1" applyBorder="1" applyAlignment="1">
      <alignment horizontal="left" vertical="top" wrapText="1"/>
    </xf>
    <xf numFmtId="0" fontId="4" fillId="14" borderId="4" xfId="0" applyFont="1" applyFill="1" applyBorder="1" applyAlignment="1">
      <alignment horizontal="left" vertical="top" wrapText="1"/>
    </xf>
    <xf numFmtId="0" fontId="4" fillId="14" borderId="8" xfId="0" applyFont="1" applyFill="1" applyBorder="1" applyAlignment="1">
      <alignment horizontal="left" vertical="top" wrapText="1"/>
    </xf>
    <xf numFmtId="0" fontId="3" fillId="0" borderId="12" xfId="0" applyFont="1" applyBorder="1" applyAlignment="1">
      <alignment horizontal="left" vertical="top" wrapText="1"/>
    </xf>
    <xf numFmtId="0" fontId="3" fillId="0" borderId="13" xfId="0" applyFont="1" applyBorder="1" applyAlignment="1">
      <alignment horizontal="left" vertical="top" wrapText="1"/>
    </xf>
    <xf numFmtId="0" fontId="3" fillId="0" borderId="4" xfId="0" applyFont="1" applyBorder="1" applyAlignment="1">
      <alignment horizontal="left" vertical="top" wrapText="1"/>
    </xf>
    <xf numFmtId="0" fontId="3" fillId="0" borderId="2" xfId="0" applyFont="1" applyBorder="1" applyAlignment="1">
      <alignment horizontal="left" vertical="top" wrapText="1"/>
    </xf>
    <xf numFmtId="0" fontId="2" fillId="0" borderId="1" xfId="0" applyFont="1" applyBorder="1" applyAlignment="1">
      <alignment horizontal="left" vertical="top" wrapText="1"/>
    </xf>
    <xf numFmtId="0" fontId="3" fillId="13" borderId="4" xfId="0" applyFont="1" applyFill="1" applyBorder="1" applyAlignment="1">
      <alignment horizontal="left" vertical="top" wrapText="1"/>
    </xf>
    <xf numFmtId="0" fontId="4" fillId="14" borderId="5" xfId="0" applyFont="1" applyFill="1" applyBorder="1" applyAlignment="1">
      <alignment horizontal="left" vertical="top" wrapText="1"/>
    </xf>
    <xf numFmtId="0" fontId="4" fillId="14" borderId="2" xfId="0" applyFont="1" applyFill="1" applyBorder="1" applyAlignment="1">
      <alignment horizontal="left" vertical="top" wrapText="1"/>
    </xf>
    <xf numFmtId="0" fontId="4" fillId="14" borderId="6" xfId="0" applyFont="1" applyFill="1" applyBorder="1" applyAlignment="1">
      <alignment horizontal="left" vertical="top" wrapText="1"/>
    </xf>
    <xf numFmtId="0" fontId="4" fillId="0" borderId="12" xfId="0" applyFont="1" applyBorder="1" applyAlignment="1">
      <alignment horizontal="left" vertical="top" wrapText="1"/>
    </xf>
    <xf numFmtId="0" fontId="3" fillId="11" borderId="1" xfId="0" applyFont="1" applyFill="1" applyBorder="1" applyAlignment="1">
      <alignment horizontal="left" vertical="top" wrapText="1"/>
    </xf>
    <xf numFmtId="0" fontId="11" fillId="2" borderId="12" xfId="0" applyFont="1" applyFill="1" applyBorder="1" applyAlignment="1">
      <alignment horizontal="left" vertical="top" wrapText="1"/>
    </xf>
    <xf numFmtId="0" fontId="3" fillId="3" borderId="16" xfId="0" applyFont="1" applyFill="1" applyBorder="1" applyAlignment="1">
      <alignment horizontal="left" vertical="top" wrapText="1"/>
    </xf>
    <xf numFmtId="0" fontId="3" fillId="2" borderId="2" xfId="0" applyFont="1" applyFill="1" applyBorder="1" applyAlignment="1">
      <alignment horizontal="left" vertical="top" wrapText="1"/>
    </xf>
    <xf numFmtId="0" fontId="3" fillId="2" borderId="3" xfId="0" applyFont="1" applyFill="1" applyBorder="1" applyAlignment="1">
      <alignment horizontal="left" vertical="top" wrapText="1"/>
    </xf>
    <xf numFmtId="0" fontId="3" fillId="4" borderId="18" xfId="0" applyFont="1" applyFill="1" applyBorder="1" applyAlignment="1">
      <alignment horizontal="left" vertical="top" wrapText="1"/>
    </xf>
    <xf numFmtId="0" fontId="3" fillId="13" borderId="3" xfId="0" applyFont="1" applyFill="1" applyBorder="1" applyAlignment="1">
      <alignment horizontal="left" vertical="top" wrapText="1"/>
    </xf>
    <xf numFmtId="0" fontId="3" fillId="6" borderId="4" xfId="0" applyFont="1" applyFill="1" applyBorder="1" applyAlignment="1">
      <alignment horizontal="left" vertical="top" wrapText="1"/>
    </xf>
    <xf numFmtId="0" fontId="3" fillId="17" borderId="1" xfId="0" applyFont="1" applyFill="1" applyBorder="1" applyAlignment="1">
      <alignment horizontal="left" vertical="top" wrapText="1"/>
    </xf>
    <xf numFmtId="10" fontId="4" fillId="0" borderId="8" xfId="0" applyNumberFormat="1" applyFont="1" applyBorder="1" applyAlignment="1">
      <alignment horizontal="left" vertical="top" wrapText="1"/>
    </xf>
    <xf numFmtId="0" fontId="3" fillId="4" borderId="9" xfId="0" applyFont="1" applyFill="1" applyBorder="1" applyAlignment="1">
      <alignment horizontal="left" vertical="top" wrapText="1"/>
    </xf>
    <xf numFmtId="0" fontId="4" fillId="0" borderId="9" xfId="0" applyFont="1" applyBorder="1" applyAlignment="1">
      <alignment horizontal="left" vertical="top" wrapText="1"/>
    </xf>
    <xf numFmtId="0" fontId="3" fillId="0" borderId="0" xfId="0" applyFont="1" applyAlignment="1">
      <alignment horizontal="left" vertical="top" wrapText="1"/>
    </xf>
    <xf numFmtId="0" fontId="3" fillId="3" borderId="12" xfId="0" applyFont="1" applyFill="1" applyBorder="1" applyAlignment="1">
      <alignment horizontal="left" vertical="top" wrapText="1"/>
    </xf>
    <xf numFmtId="0" fontId="3" fillId="2" borderId="1" xfId="0" applyFont="1" applyFill="1" applyBorder="1" applyAlignment="1">
      <alignment horizontal="left" vertical="top" wrapText="1"/>
    </xf>
    <xf numFmtId="0" fontId="3" fillId="13" borderId="1" xfId="0" applyFont="1" applyFill="1" applyBorder="1" applyAlignment="1">
      <alignment horizontal="left" vertical="top" wrapText="1"/>
    </xf>
    <xf numFmtId="0" fontId="16" fillId="0" borderId="3" xfId="0" applyFont="1" applyBorder="1" applyAlignment="1">
      <alignment horizontal="left" vertical="top" wrapText="1"/>
    </xf>
    <xf numFmtId="9" fontId="4" fillId="14" borderId="3" xfId="9" applyFont="1" applyFill="1" applyBorder="1" applyAlignment="1">
      <alignment horizontal="left" vertical="top" wrapText="1"/>
    </xf>
    <xf numFmtId="43" fontId="4" fillId="0" borderId="3" xfId="1" applyFont="1" applyFill="1" applyBorder="1" applyAlignment="1">
      <alignment horizontal="left" vertical="top" wrapText="1"/>
    </xf>
    <xf numFmtId="164" fontId="4" fillId="11" borderId="5" xfId="3" applyNumberFormat="1" applyFont="1" applyFill="1" applyBorder="1" applyAlignment="1">
      <alignment horizontal="left" vertical="top" wrapText="1"/>
    </xf>
    <xf numFmtId="3" fontId="4" fillId="0" borderId="1" xfId="0" applyNumberFormat="1" applyFont="1" applyBorder="1" applyAlignment="1">
      <alignment horizontal="left" vertical="top" wrapText="1"/>
    </xf>
    <xf numFmtId="3" fontId="4" fillId="0" borderId="8" xfId="0" applyNumberFormat="1" applyFont="1" applyBorder="1" applyAlignment="1">
      <alignment horizontal="left" vertical="top" wrapText="1"/>
    </xf>
    <xf numFmtId="9" fontId="4" fillId="0" borderId="6" xfId="12" applyFont="1" applyBorder="1" applyAlignment="1">
      <alignment horizontal="left" vertical="top" wrapText="1"/>
    </xf>
    <xf numFmtId="9" fontId="4" fillId="0" borderId="2" xfId="0" applyNumberFormat="1" applyFont="1" applyBorder="1" applyAlignment="1">
      <alignment horizontal="left" vertical="top" wrapText="1"/>
    </xf>
    <xf numFmtId="0" fontId="3" fillId="4" borderId="1" xfId="0" applyFont="1" applyFill="1" applyBorder="1" applyAlignment="1">
      <alignment horizontal="left" vertical="top" wrapText="1"/>
    </xf>
    <xf numFmtId="9" fontId="4" fillId="11" borderId="3" xfId="0" applyNumberFormat="1" applyFont="1" applyFill="1" applyBorder="1" applyAlignment="1">
      <alignment horizontal="left" vertical="top" wrapText="1"/>
    </xf>
    <xf numFmtId="9" fontId="4" fillId="11" borderId="6" xfId="0" applyNumberFormat="1" applyFont="1" applyFill="1" applyBorder="1" applyAlignment="1">
      <alignment horizontal="left" vertical="top" wrapText="1"/>
    </xf>
    <xf numFmtId="9" fontId="4" fillId="11" borderId="1" xfId="0" applyNumberFormat="1" applyFont="1" applyFill="1" applyBorder="1" applyAlignment="1">
      <alignment horizontal="left" vertical="top" wrapText="1"/>
    </xf>
    <xf numFmtId="9" fontId="4" fillId="0" borderId="16" xfId="0" applyNumberFormat="1" applyFont="1" applyBorder="1" applyAlignment="1">
      <alignment horizontal="left" vertical="top" wrapText="1"/>
    </xf>
    <xf numFmtId="0" fontId="4" fillId="20" borderId="3" xfId="0" applyFont="1" applyFill="1" applyBorder="1" applyAlignment="1">
      <alignment horizontal="left" vertical="top" wrapText="1"/>
    </xf>
    <xf numFmtId="0" fontId="3" fillId="0" borderId="3" xfId="0" applyFont="1" applyBorder="1" applyAlignment="1">
      <alignment horizontal="left" vertical="top" wrapText="1"/>
    </xf>
    <xf numFmtId="9" fontId="4" fillId="0" borderId="6" xfId="0" applyNumberFormat="1" applyFont="1" applyBorder="1" applyAlignment="1">
      <alignment horizontal="left" vertical="top" wrapText="1"/>
    </xf>
    <xf numFmtId="0" fontId="20" fillId="14" borderId="1" xfId="0" applyFont="1" applyFill="1" applyBorder="1" applyAlignment="1">
      <alignment horizontal="left" vertical="top"/>
    </xf>
    <xf numFmtId="0" fontId="20" fillId="0" borderId="1" xfId="0" applyFont="1" applyBorder="1" applyAlignment="1">
      <alignment horizontal="left" vertical="top"/>
    </xf>
    <xf numFmtId="0" fontId="20" fillId="14" borderId="13" xfId="0" applyFont="1" applyFill="1" applyBorder="1" applyAlignment="1">
      <alignment horizontal="left" vertical="top"/>
    </xf>
    <xf numFmtId="0" fontId="20" fillId="0" borderId="4" xfId="0" applyFont="1" applyBorder="1" applyAlignment="1">
      <alignment horizontal="left" vertical="top"/>
    </xf>
    <xf numFmtId="0" fontId="2" fillId="11" borderId="3" xfId="0" applyFont="1" applyFill="1" applyBorder="1" applyAlignment="1">
      <alignment horizontal="left" vertical="top" wrapText="1"/>
    </xf>
    <xf numFmtId="0" fontId="3" fillId="3" borderId="8" xfId="0" applyFont="1" applyFill="1" applyBorder="1" applyAlignment="1">
      <alignment horizontal="left" vertical="top" wrapText="1"/>
    </xf>
    <xf numFmtId="0" fontId="3" fillId="12" borderId="4" xfId="0" applyFont="1" applyFill="1" applyBorder="1" applyAlignment="1">
      <alignment horizontal="left" vertical="top" wrapText="1"/>
    </xf>
    <xf numFmtId="0" fontId="3" fillId="3" borderId="2" xfId="0" applyFont="1" applyFill="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4" xfId="0" applyFont="1" applyBorder="1" applyAlignment="1">
      <alignment horizontal="left" vertical="top" wrapText="1"/>
    </xf>
    <xf numFmtId="0" fontId="3" fillId="3" borderId="10" xfId="0" applyFont="1" applyFill="1" applyBorder="1" applyAlignment="1">
      <alignment horizontal="left" vertical="top" wrapText="1"/>
    </xf>
    <xf numFmtId="0" fontId="3" fillId="12" borderId="1" xfId="0" applyFont="1" applyFill="1" applyBorder="1" applyAlignment="1">
      <alignment horizontal="left" vertical="top" wrapText="1"/>
    </xf>
    <xf numFmtId="0" fontId="3" fillId="5" borderId="1" xfId="0" applyFont="1" applyFill="1" applyBorder="1" applyAlignment="1">
      <alignment horizontal="left" vertical="top" wrapText="1"/>
    </xf>
    <xf numFmtId="0" fontId="3" fillId="8" borderId="11" xfId="0" applyFont="1" applyFill="1" applyBorder="1" applyAlignment="1">
      <alignment horizontal="left" vertical="top" wrapText="1"/>
    </xf>
    <xf numFmtId="0" fontId="3" fillId="8" borderId="9" xfId="0" applyFont="1" applyFill="1" applyBorder="1" applyAlignment="1">
      <alignment horizontal="left" vertical="top" wrapText="1"/>
    </xf>
    <xf numFmtId="0" fontId="3" fillId="0" borderId="5" xfId="0" applyFont="1" applyBorder="1" applyAlignment="1">
      <alignment horizontal="left" vertical="top" wrapText="1"/>
    </xf>
    <xf numFmtId="0" fontId="3" fillId="8" borderId="5" xfId="0" applyFont="1" applyFill="1" applyBorder="1" applyAlignment="1">
      <alignment horizontal="left" vertical="top" wrapText="1"/>
    </xf>
    <xf numFmtId="0" fontId="3" fillId="8" borderId="3" xfId="0" applyFont="1" applyFill="1" applyBorder="1" applyAlignment="1">
      <alignment horizontal="left" vertical="top" wrapText="1"/>
    </xf>
    <xf numFmtId="0" fontId="3" fillId="0" borderId="16" xfId="0" applyFont="1" applyBorder="1" applyAlignment="1">
      <alignment horizontal="left" vertical="top" wrapText="1"/>
    </xf>
    <xf numFmtId="0" fontId="3" fillId="20" borderId="1" xfId="0" applyFont="1" applyFill="1" applyBorder="1" applyAlignment="1">
      <alignment horizontal="left" vertical="top" wrapText="1"/>
    </xf>
    <xf numFmtId="0" fontId="3" fillId="20" borderId="4" xfId="0" applyFont="1" applyFill="1" applyBorder="1" applyAlignment="1">
      <alignment horizontal="left" vertical="top" wrapText="1"/>
    </xf>
    <xf numFmtId="10" fontId="4" fillId="11" borderId="1" xfId="0" applyNumberFormat="1" applyFont="1" applyFill="1" applyBorder="1" applyAlignment="1">
      <alignment horizontal="left" vertical="top" wrapText="1"/>
    </xf>
    <xf numFmtId="0" fontId="3" fillId="12" borderId="2" xfId="0" applyFont="1" applyFill="1" applyBorder="1" applyAlignment="1">
      <alignment horizontal="left" vertical="top" wrapText="1"/>
    </xf>
    <xf numFmtId="0" fontId="3" fillId="12" borderId="3" xfId="0" applyFont="1" applyFill="1" applyBorder="1" applyAlignment="1">
      <alignment horizontal="left" vertical="top" wrapText="1"/>
    </xf>
    <xf numFmtId="0" fontId="3" fillId="5" borderId="12" xfId="0" applyFont="1" applyFill="1" applyBorder="1" applyAlignment="1">
      <alignment horizontal="left" vertical="top" wrapText="1"/>
    </xf>
    <xf numFmtId="0" fontId="3" fillId="5" borderId="13" xfId="0" applyFont="1" applyFill="1" applyBorder="1" applyAlignment="1">
      <alignment horizontal="left" vertical="top" wrapText="1"/>
    </xf>
    <xf numFmtId="6" fontId="3" fillId="0" borderId="2" xfId="0" applyNumberFormat="1" applyFont="1" applyBorder="1" applyAlignment="1">
      <alignment horizontal="left" vertical="top" wrapText="1"/>
    </xf>
    <xf numFmtId="6" fontId="3" fillId="0" borderId="3" xfId="0" applyNumberFormat="1" applyFont="1" applyBorder="1" applyAlignment="1">
      <alignment horizontal="left" vertical="top" wrapText="1"/>
    </xf>
    <xf numFmtId="3" fontId="4" fillId="11" borderId="1" xfId="0" applyNumberFormat="1" applyFont="1" applyFill="1" applyBorder="1" applyAlignment="1">
      <alignment horizontal="left" vertical="top" wrapText="1"/>
    </xf>
    <xf numFmtId="0" fontId="4" fillId="11" borderId="1" xfId="0" applyFont="1" applyFill="1" applyBorder="1" applyAlignment="1">
      <alignment horizontal="left" vertical="top" wrapText="1"/>
    </xf>
    <xf numFmtId="0" fontId="3" fillId="6" borderId="3" xfId="0" applyFont="1" applyFill="1" applyBorder="1" applyAlignment="1">
      <alignment horizontal="left" vertical="top" wrapText="1"/>
    </xf>
    <xf numFmtId="0" fontId="3" fillId="8" borderId="10" xfId="0" applyFont="1" applyFill="1" applyBorder="1" applyAlignment="1">
      <alignment horizontal="left" vertical="top" wrapText="1"/>
    </xf>
    <xf numFmtId="0" fontId="3" fillId="2" borderId="4" xfId="0" applyFont="1" applyFill="1" applyBorder="1" applyAlignment="1">
      <alignment horizontal="left" vertical="top" wrapText="1"/>
    </xf>
    <xf numFmtId="3" fontId="4" fillId="11" borderId="8" xfId="0" applyNumberFormat="1" applyFont="1" applyFill="1" applyBorder="1" applyAlignment="1">
      <alignment horizontal="left" vertical="top" wrapText="1"/>
    </xf>
    <xf numFmtId="3" fontId="4" fillId="11" borderId="7" xfId="0" applyNumberFormat="1" applyFont="1" applyFill="1" applyBorder="1" applyAlignment="1">
      <alignment horizontal="left" vertical="top" wrapText="1"/>
    </xf>
    <xf numFmtId="0" fontId="3" fillId="13" borderId="8" xfId="0" applyFont="1" applyFill="1" applyBorder="1" applyAlignment="1">
      <alignment horizontal="left" vertical="top" wrapText="1"/>
    </xf>
    <xf numFmtId="1" fontId="4" fillId="0" borderId="3" xfId="0" applyNumberFormat="1" applyFont="1" applyBorder="1" applyAlignment="1">
      <alignment horizontal="left" vertical="top" wrapText="1"/>
    </xf>
    <xf numFmtId="9" fontId="4" fillId="0" borderId="7" xfId="12" applyFont="1" applyBorder="1" applyAlignment="1">
      <alignment horizontal="left" vertical="top"/>
    </xf>
    <xf numFmtId="0" fontId="0" fillId="0" borderId="0" xfId="0" applyAlignment="1">
      <alignment horizontal="left" vertical="top"/>
    </xf>
    <xf numFmtId="0" fontId="3" fillId="14" borderId="4" xfId="0" applyFont="1" applyFill="1" applyBorder="1" applyAlignment="1">
      <alignment horizontal="left" vertical="top" wrapText="1"/>
    </xf>
    <xf numFmtId="3" fontId="4" fillId="0" borderId="4" xfId="0" applyNumberFormat="1" applyFont="1" applyBorder="1" applyAlignment="1">
      <alignment horizontal="left" vertical="top" wrapText="1"/>
    </xf>
    <xf numFmtId="0" fontId="3" fillId="11" borderId="9" xfId="0" applyFont="1" applyFill="1" applyBorder="1" applyAlignment="1">
      <alignment horizontal="left" vertical="top" wrapText="1"/>
    </xf>
    <xf numFmtId="0" fontId="3" fillId="11" borderId="3" xfId="0" applyFont="1" applyFill="1" applyBorder="1" applyAlignment="1">
      <alignment horizontal="left" vertical="top" wrapText="1"/>
    </xf>
    <xf numFmtId="0" fontId="0" fillId="0" borderId="6" xfId="0" applyBorder="1" applyAlignment="1">
      <alignment horizontal="left" vertical="top"/>
    </xf>
    <xf numFmtId="0" fontId="3" fillId="0" borderId="11" xfId="0" applyFont="1" applyBorder="1" applyAlignment="1">
      <alignment horizontal="left" vertical="top" wrapText="1"/>
    </xf>
    <xf numFmtId="3" fontId="3" fillId="0" borderId="1" xfId="0" applyNumberFormat="1" applyFont="1" applyBorder="1" applyAlignment="1">
      <alignment horizontal="left" vertical="top" wrapText="1"/>
    </xf>
    <xf numFmtId="3" fontId="20" fillId="0" borderId="1" xfId="0" applyNumberFormat="1" applyFont="1" applyBorder="1" applyAlignment="1">
      <alignment horizontal="left" vertical="top"/>
    </xf>
    <xf numFmtId="3" fontId="20" fillId="0" borderId="4" xfId="0" applyNumberFormat="1" applyFont="1" applyBorder="1" applyAlignment="1">
      <alignment horizontal="left" vertical="top"/>
    </xf>
    <xf numFmtId="0" fontId="20" fillId="0" borderId="0" xfId="0" applyFont="1" applyAlignment="1">
      <alignment horizontal="left" vertical="top"/>
    </xf>
    <xf numFmtId="0" fontId="20" fillId="0" borderId="2" xfId="0" applyFont="1" applyBorder="1" applyAlignment="1">
      <alignment horizontal="left" vertical="top"/>
    </xf>
    <xf numFmtId="0" fontId="20" fillId="0" borderId="6" xfId="0" applyFont="1" applyBorder="1" applyAlignment="1">
      <alignment horizontal="left" vertical="top"/>
    </xf>
    <xf numFmtId="0" fontId="3" fillId="14" borderId="13" xfId="0" applyFont="1" applyFill="1" applyBorder="1" applyAlignment="1">
      <alignment horizontal="left" vertical="top" wrapText="1"/>
    </xf>
    <xf numFmtId="9" fontId="3" fillId="0" borderId="4" xfId="0" applyNumberFormat="1" applyFont="1" applyBorder="1" applyAlignment="1">
      <alignment horizontal="left" vertical="top" wrapText="1"/>
    </xf>
    <xf numFmtId="0" fontId="3" fillId="17" borderId="4" xfId="0" applyFont="1" applyFill="1" applyBorder="1" applyAlignment="1">
      <alignment horizontal="left" vertical="top" wrapText="1"/>
    </xf>
    <xf numFmtId="0" fontId="3" fillId="14" borderId="1" xfId="0" applyFont="1" applyFill="1" applyBorder="1" applyAlignment="1">
      <alignment horizontal="left" vertical="top" wrapText="1"/>
    </xf>
    <xf numFmtId="0" fontId="3" fillId="0" borderId="10" xfId="0" applyFont="1" applyBorder="1" applyAlignment="1">
      <alignment horizontal="left" vertical="top" wrapText="1"/>
    </xf>
    <xf numFmtId="0" fontId="3" fillId="0" borderId="7" xfId="0" applyFont="1" applyBorder="1" applyAlignment="1">
      <alignment horizontal="left" vertical="top" wrapText="1"/>
    </xf>
    <xf numFmtId="0" fontId="3" fillId="3" borderId="1" xfId="0" applyFont="1" applyFill="1" applyBorder="1" applyAlignment="1">
      <alignment horizontal="left" vertical="top" wrapText="1"/>
    </xf>
    <xf numFmtId="0" fontId="4" fillId="14" borderId="7" xfId="0" applyFont="1" applyFill="1" applyBorder="1" applyAlignment="1">
      <alignment horizontal="left" vertical="top" wrapText="1"/>
    </xf>
    <xf numFmtId="0" fontId="3" fillId="5" borderId="4" xfId="0" applyFont="1" applyFill="1" applyBorder="1" applyAlignment="1">
      <alignment horizontal="left" vertical="top" wrapText="1"/>
    </xf>
    <xf numFmtId="0" fontId="4" fillId="19" borderId="1" xfId="0" applyFont="1" applyFill="1" applyBorder="1" applyAlignment="1">
      <alignment horizontal="left" vertical="top" wrapText="1"/>
    </xf>
    <xf numFmtId="3" fontId="4" fillId="19" borderId="5" xfId="0" applyNumberFormat="1" applyFont="1" applyFill="1" applyBorder="1" applyAlignment="1">
      <alignment horizontal="left" vertical="top" wrapText="1"/>
    </xf>
    <xf numFmtId="0" fontId="4" fillId="19" borderId="13" xfId="0" applyFont="1" applyFill="1" applyBorder="1" applyAlignment="1">
      <alignment horizontal="left" vertical="top" wrapText="1"/>
    </xf>
    <xf numFmtId="3" fontId="4" fillId="19" borderId="13" xfId="0" applyNumberFormat="1" applyFont="1" applyFill="1" applyBorder="1" applyAlignment="1">
      <alignment horizontal="left" vertical="top" wrapText="1"/>
    </xf>
    <xf numFmtId="3" fontId="4" fillId="0" borderId="5" xfId="0" applyNumberFormat="1" applyFont="1" applyBorder="1" applyAlignment="1">
      <alignment horizontal="left" vertical="top" wrapText="1"/>
    </xf>
    <xf numFmtId="0" fontId="4" fillId="11" borderId="0" xfId="0" applyFont="1" applyFill="1" applyAlignment="1">
      <alignment horizontal="left" vertical="top" wrapText="1"/>
    </xf>
    <xf numFmtId="6" fontId="3" fillId="11" borderId="3" xfId="0" applyNumberFormat="1" applyFont="1" applyFill="1" applyBorder="1" applyAlignment="1">
      <alignment horizontal="left" vertical="top" wrapText="1"/>
    </xf>
    <xf numFmtId="0" fontId="3" fillId="8" borderId="0" xfId="0" applyFont="1" applyFill="1" applyAlignment="1">
      <alignment horizontal="left" vertical="top" wrapText="1"/>
    </xf>
    <xf numFmtId="0" fontId="4" fillId="0" borderId="16" xfId="0" applyFont="1" applyBorder="1" applyAlignment="1">
      <alignment horizontal="left" vertical="top" wrapText="1"/>
    </xf>
    <xf numFmtId="0" fontId="4" fillId="11" borderId="13" xfId="0" applyFont="1" applyFill="1" applyBorder="1" applyAlignment="1">
      <alignment horizontal="left" vertical="top" wrapText="1"/>
    </xf>
    <xf numFmtId="0" fontId="4" fillId="11" borderId="4" xfId="0" applyFont="1" applyFill="1" applyBorder="1" applyAlignment="1">
      <alignment horizontal="left" vertical="top" wrapText="1"/>
    </xf>
    <xf numFmtId="0" fontId="3" fillId="4" borderId="20" xfId="0" applyFont="1" applyFill="1" applyBorder="1" applyAlignment="1">
      <alignment horizontal="left" vertical="top" wrapText="1"/>
    </xf>
    <xf numFmtId="3" fontId="20" fillId="0" borderId="2" xfId="0" applyNumberFormat="1" applyFont="1" applyBorder="1" applyAlignment="1">
      <alignment horizontal="left" vertical="top"/>
    </xf>
    <xf numFmtId="3" fontId="20" fillId="0" borderId="5" xfId="0" applyNumberFormat="1" applyFont="1" applyBorder="1" applyAlignment="1">
      <alignment horizontal="left" vertical="top"/>
    </xf>
    <xf numFmtId="0" fontId="4" fillId="21" borderId="8" xfId="0" applyFont="1" applyFill="1" applyBorder="1" applyAlignment="1">
      <alignment horizontal="left" vertical="top" wrapText="1"/>
    </xf>
    <xf numFmtId="0" fontId="3" fillId="19" borderId="4" xfId="0" applyFont="1" applyFill="1" applyBorder="1" applyAlignment="1">
      <alignment horizontal="left" vertical="top" wrapText="1"/>
    </xf>
    <xf numFmtId="0" fontId="3" fillId="11" borderId="7" xfId="0" applyFont="1" applyFill="1" applyBorder="1" applyAlignment="1">
      <alignment horizontal="left" vertical="top"/>
    </xf>
    <xf numFmtId="0" fontId="4" fillId="11" borderId="2" xfId="0" applyFont="1" applyFill="1" applyBorder="1" applyAlignment="1">
      <alignment horizontal="left" vertical="top"/>
    </xf>
    <xf numFmtId="0" fontId="3" fillId="11" borderId="4" xfId="0" applyFont="1" applyFill="1" applyBorder="1" applyAlignment="1">
      <alignment horizontal="left" vertical="top" wrapText="1"/>
    </xf>
    <xf numFmtId="0" fontId="3" fillId="11" borderId="8" xfId="0" applyFont="1" applyFill="1" applyBorder="1" applyAlignment="1">
      <alignment horizontal="left" vertical="top" wrapText="1"/>
    </xf>
    <xf numFmtId="0" fontId="3" fillId="11" borderId="6" xfId="0" applyFont="1" applyFill="1" applyBorder="1" applyAlignment="1">
      <alignment horizontal="left" vertical="top" wrapText="1"/>
    </xf>
    <xf numFmtId="0" fontId="3" fillId="8" borderId="2" xfId="0" applyFont="1" applyFill="1" applyBorder="1" applyAlignment="1">
      <alignment horizontal="left" vertical="top" wrapText="1"/>
    </xf>
    <xf numFmtId="0" fontId="3" fillId="20" borderId="5" xfId="0" applyFont="1" applyFill="1" applyBorder="1" applyAlignment="1">
      <alignment horizontal="left" vertical="top" wrapText="1"/>
    </xf>
    <xf numFmtId="0" fontId="3" fillId="11" borderId="0" xfId="0" applyFont="1" applyFill="1" applyAlignment="1">
      <alignment horizontal="left" vertical="top" wrapText="1"/>
    </xf>
    <xf numFmtId="0" fontId="3" fillId="19" borderId="2" xfId="0" applyFont="1" applyFill="1" applyBorder="1" applyAlignment="1">
      <alignment horizontal="left" vertical="top" wrapText="1"/>
    </xf>
    <xf numFmtId="0" fontId="3" fillId="19" borderId="0" xfId="0" applyFont="1" applyFill="1" applyAlignment="1">
      <alignment horizontal="left" vertical="top" wrapText="1"/>
    </xf>
    <xf numFmtId="0" fontId="3" fillId="19" borderId="8" xfId="0" applyFont="1" applyFill="1" applyBorder="1" applyAlignment="1">
      <alignment horizontal="left" vertical="top" wrapText="1"/>
    </xf>
    <xf numFmtId="0" fontId="3" fillId="19" borderId="12" xfId="0" applyFont="1" applyFill="1" applyBorder="1" applyAlignment="1">
      <alignment horizontal="left" vertical="top" wrapText="1"/>
    </xf>
    <xf numFmtId="0" fontId="3" fillId="19" borderId="1" xfId="0" applyFont="1" applyFill="1" applyBorder="1" applyAlignment="1">
      <alignment horizontal="left" vertical="top" wrapText="1"/>
    </xf>
    <xf numFmtId="0" fontId="3" fillId="19" borderId="13" xfId="0" applyFont="1" applyFill="1" applyBorder="1" applyAlignment="1">
      <alignment horizontal="left" vertical="top" wrapText="1"/>
    </xf>
    <xf numFmtId="0" fontId="3" fillId="11" borderId="7" xfId="0" applyFont="1" applyFill="1" applyBorder="1" applyAlignment="1">
      <alignment horizontal="left" vertical="top" wrapText="1"/>
    </xf>
    <xf numFmtId="0" fontId="3" fillId="11" borderId="13" xfId="0" applyFont="1" applyFill="1" applyBorder="1" applyAlignment="1">
      <alignment horizontal="left" vertical="top" wrapText="1"/>
    </xf>
    <xf numFmtId="0" fontId="4" fillId="11" borderId="11" xfId="0" applyFont="1" applyFill="1" applyBorder="1" applyAlignment="1">
      <alignment horizontal="left" vertical="top" wrapText="1"/>
    </xf>
    <xf numFmtId="0" fontId="3" fillId="3" borderId="13" xfId="0" applyFont="1" applyFill="1" applyBorder="1" applyAlignment="1">
      <alignment horizontal="left" vertical="top" wrapText="1"/>
    </xf>
    <xf numFmtId="0" fontId="3" fillId="3" borderId="4" xfId="0" applyFont="1" applyFill="1" applyBorder="1" applyAlignment="1">
      <alignment horizontal="left" vertical="top" wrapText="1"/>
    </xf>
    <xf numFmtId="0" fontId="3" fillId="11" borderId="16" xfId="0" applyFont="1" applyFill="1" applyBorder="1" applyAlignment="1">
      <alignment horizontal="left" vertical="top" wrapText="1"/>
    </xf>
    <xf numFmtId="0" fontId="3" fillId="11" borderId="2" xfId="0" applyFont="1" applyFill="1" applyBorder="1" applyAlignment="1">
      <alignment horizontal="left" vertical="top" wrapText="1"/>
    </xf>
    <xf numFmtId="0" fontId="3" fillId="11" borderId="5" xfId="0" applyFont="1" applyFill="1" applyBorder="1" applyAlignment="1">
      <alignment horizontal="left" vertical="top" wrapText="1"/>
    </xf>
    <xf numFmtId="0" fontId="3" fillId="8" borderId="8" xfId="0" applyFont="1" applyFill="1" applyBorder="1" applyAlignment="1">
      <alignment horizontal="left" vertical="top" wrapText="1"/>
    </xf>
    <xf numFmtId="0" fontId="3" fillId="11" borderId="13" xfId="0" applyFont="1" applyFill="1" applyBorder="1" applyAlignment="1">
      <alignment vertical="top"/>
    </xf>
    <xf numFmtId="0" fontId="3" fillId="11" borderId="4" xfId="0" applyFont="1" applyFill="1" applyBorder="1" applyAlignment="1">
      <alignment vertical="top"/>
    </xf>
    <xf numFmtId="0" fontId="4" fillId="11" borderId="13" xfId="0" applyFont="1" applyFill="1" applyBorder="1" applyAlignment="1">
      <alignment vertical="top"/>
    </xf>
    <xf numFmtId="0" fontId="3" fillId="11" borderId="2" xfId="0" applyFont="1" applyFill="1" applyBorder="1" applyAlignment="1">
      <alignment vertical="top"/>
    </xf>
    <xf numFmtId="0" fontId="4" fillId="11" borderId="1" xfId="0" applyFont="1" applyFill="1" applyBorder="1" applyAlignment="1">
      <alignment vertical="top"/>
    </xf>
    <xf numFmtId="0" fontId="4" fillId="11" borderId="4" xfId="0" applyFont="1" applyFill="1" applyBorder="1" applyAlignment="1">
      <alignment vertical="top"/>
    </xf>
    <xf numFmtId="0" fontId="3" fillId="12" borderId="5" xfId="0" applyFont="1" applyFill="1" applyBorder="1" applyAlignment="1">
      <alignment horizontal="left" vertical="top" wrapText="1"/>
    </xf>
    <xf numFmtId="0" fontId="3" fillId="11" borderId="1" xfId="0" applyFont="1" applyFill="1" applyBorder="1" applyAlignment="1">
      <alignment vertical="top"/>
    </xf>
    <xf numFmtId="6" fontId="3" fillId="11" borderId="5" xfId="0" applyNumberFormat="1" applyFont="1" applyFill="1" applyBorder="1" applyAlignment="1">
      <alignment horizontal="left" vertical="top" wrapText="1"/>
    </xf>
    <xf numFmtId="0" fontId="3" fillId="12" borderId="13" xfId="0" applyFont="1" applyFill="1" applyBorder="1" applyAlignment="1">
      <alignment horizontal="left" vertical="top" wrapText="1"/>
    </xf>
    <xf numFmtId="0" fontId="3" fillId="0" borderId="9" xfId="0" applyFont="1" applyBorder="1" applyAlignment="1">
      <alignment horizontal="left" vertical="top" wrapText="1"/>
    </xf>
    <xf numFmtId="0" fontId="3" fillId="8" borderId="1" xfId="0" applyFont="1" applyFill="1" applyBorder="1" applyAlignment="1">
      <alignment horizontal="left" vertical="top" wrapText="1"/>
    </xf>
    <xf numFmtId="0" fontId="3" fillId="8" borderId="13" xfId="0" applyFont="1" applyFill="1" applyBorder="1" applyAlignment="1">
      <alignment horizontal="left" vertical="top" wrapText="1"/>
    </xf>
    <xf numFmtId="0" fontId="3" fillId="8" borderId="4" xfId="0" applyFont="1" applyFill="1" applyBorder="1" applyAlignment="1">
      <alignment horizontal="left" vertical="top" wrapText="1"/>
    </xf>
    <xf numFmtId="0" fontId="4" fillId="11" borderId="5" xfId="0" applyFont="1" applyFill="1" applyBorder="1" applyAlignment="1">
      <alignment horizontal="left" vertical="top" wrapText="1"/>
    </xf>
    <xf numFmtId="0" fontId="3" fillId="11" borderId="10" xfId="0" applyFont="1" applyFill="1" applyBorder="1" applyAlignment="1">
      <alignment horizontal="left" vertical="top" wrapText="1"/>
    </xf>
    <xf numFmtId="0" fontId="3" fillId="11" borderId="11" xfId="0" applyFont="1" applyFill="1" applyBorder="1" applyAlignment="1">
      <alignment horizontal="center" vertical="top" wrapText="1"/>
    </xf>
    <xf numFmtId="0" fontId="3" fillId="11" borderId="9" xfId="0" applyFont="1" applyFill="1" applyBorder="1" applyAlignment="1">
      <alignment horizontal="center" vertical="top" wrapText="1"/>
    </xf>
    <xf numFmtId="0" fontId="3" fillId="22" borderId="1" xfId="0" applyFont="1" applyFill="1" applyBorder="1" applyAlignment="1">
      <alignment horizontal="center" vertical="top" wrapText="1"/>
    </xf>
    <xf numFmtId="0" fontId="3" fillId="11" borderId="3" xfId="0" applyFont="1" applyFill="1" applyBorder="1" applyAlignment="1">
      <alignment horizontal="center" vertical="top" wrapText="1"/>
    </xf>
    <xf numFmtId="0" fontId="3" fillId="14" borderId="8" xfId="0" applyFont="1" applyFill="1" applyBorder="1" applyAlignment="1">
      <alignment horizontal="left" vertical="top" wrapText="1"/>
    </xf>
    <xf numFmtId="0" fontId="3" fillId="19" borderId="8" xfId="0" applyFont="1" applyFill="1" applyBorder="1" applyAlignment="1">
      <alignment horizontal="center" vertical="top" wrapText="1"/>
    </xf>
    <xf numFmtId="0" fontId="3" fillId="19" borderId="1" xfId="0" applyFont="1" applyFill="1" applyBorder="1" applyAlignment="1">
      <alignment horizontal="center" vertical="top" wrapText="1"/>
    </xf>
    <xf numFmtId="0" fontId="3" fillId="19" borderId="13" xfId="0" applyFont="1" applyFill="1" applyBorder="1" applyAlignment="1">
      <alignment horizontal="center" vertical="top" wrapText="1"/>
    </xf>
    <xf numFmtId="3" fontId="4" fillId="0" borderId="1" xfId="0" applyNumberFormat="1" applyFont="1" applyBorder="1" applyAlignment="1">
      <alignment horizontal="center" vertical="top" wrapText="1"/>
    </xf>
    <xf numFmtId="3" fontId="4" fillId="0" borderId="4" xfId="0" applyNumberFormat="1" applyFont="1" applyBorder="1" applyAlignment="1">
      <alignment horizontal="center" vertical="top" wrapText="1"/>
    </xf>
    <xf numFmtId="0" fontId="3" fillId="3" borderId="2" xfId="0" applyFont="1" applyFill="1" applyBorder="1" applyAlignment="1">
      <alignment horizontal="center" vertical="top" wrapText="1"/>
    </xf>
    <xf numFmtId="0" fontId="0" fillId="0" borderId="2" xfId="0" applyBorder="1" applyAlignment="1">
      <alignment horizontal="left" vertical="top"/>
    </xf>
    <xf numFmtId="0" fontId="6" fillId="22" borderId="8" xfId="0" applyFont="1" applyFill="1" applyBorder="1" applyAlignment="1">
      <alignment horizontal="center" vertical="top"/>
    </xf>
    <xf numFmtId="9" fontId="6" fillId="0" borderId="7" xfId="12" applyFont="1" applyBorder="1" applyAlignment="1">
      <alignment horizontal="center" vertical="top"/>
    </xf>
    <xf numFmtId="0" fontId="0" fillId="11" borderId="6" xfId="0" applyFill="1" applyBorder="1" applyAlignment="1">
      <alignment horizontal="left" vertical="top"/>
    </xf>
    <xf numFmtId="0" fontId="0" fillId="0" borderId="8" xfId="0" applyBorder="1"/>
    <xf numFmtId="0" fontId="0" fillId="0" borderId="2" xfId="0" applyBorder="1"/>
    <xf numFmtId="0" fontId="0" fillId="0" borderId="7" xfId="0" applyBorder="1"/>
    <xf numFmtId="0" fontId="0" fillId="11" borderId="1" xfId="0" applyFill="1" applyBorder="1" applyAlignment="1">
      <alignment horizontal="left" vertical="top"/>
    </xf>
    <xf numFmtId="0" fontId="0" fillId="0" borderId="16" xfId="0" applyBorder="1"/>
    <xf numFmtId="0" fontId="3" fillId="17" borderId="2" xfId="0" applyFont="1" applyFill="1" applyBorder="1" applyAlignment="1">
      <alignment horizontal="left" vertical="top" wrapText="1"/>
    </xf>
    <xf numFmtId="0" fontId="2" fillId="0" borderId="1" xfId="0" applyFont="1" applyBorder="1" applyAlignment="1">
      <alignment horizontal="justify" vertical="top" wrapText="1"/>
    </xf>
    <xf numFmtId="0" fontId="2" fillId="0" borderId="2" xfId="0" applyFont="1" applyBorder="1" applyAlignment="1">
      <alignment vertical="top" wrapText="1"/>
    </xf>
    <xf numFmtId="0" fontId="2" fillId="0" borderId="1" xfId="0" applyFont="1" applyBorder="1" applyAlignment="1">
      <alignment vertical="top" wrapText="1"/>
    </xf>
    <xf numFmtId="0" fontId="2" fillId="0" borderId="8" xfId="0" applyFont="1" applyBorder="1" applyAlignment="1">
      <alignment vertical="top" wrapText="1"/>
    </xf>
    <xf numFmtId="0" fontId="2" fillId="0" borderId="6" xfId="0" applyFont="1" applyBorder="1" applyAlignment="1">
      <alignment vertical="top" wrapText="1"/>
    </xf>
    <xf numFmtId="0" fontId="2" fillId="0" borderId="7" xfId="0" applyFont="1" applyBorder="1" applyAlignment="1">
      <alignment vertical="top" wrapText="1"/>
    </xf>
    <xf numFmtId="0" fontId="2" fillId="0" borderId="9" xfId="0" applyFont="1" applyBorder="1" applyAlignment="1">
      <alignment vertical="top"/>
    </xf>
    <xf numFmtId="0" fontId="2" fillId="0" borderId="7" xfId="0" applyFont="1" applyBorder="1"/>
    <xf numFmtId="0" fontId="2" fillId="0" borderId="8" xfId="0" applyFont="1" applyBorder="1"/>
    <xf numFmtId="0" fontId="22" fillId="14" borderId="13" xfId="0" applyFont="1" applyFill="1" applyBorder="1" applyAlignment="1">
      <alignment horizontal="center" vertical="top" wrapText="1"/>
    </xf>
    <xf numFmtId="0" fontId="3" fillId="14" borderId="13" xfId="0" applyFont="1" applyFill="1" applyBorder="1" applyAlignment="1">
      <alignment horizontal="center" vertical="top" wrapText="1"/>
    </xf>
    <xf numFmtId="0" fontId="22" fillId="14" borderId="8" xfId="0" applyFont="1" applyFill="1" applyBorder="1" applyAlignment="1">
      <alignment horizontal="center" vertical="top" wrapText="1"/>
    </xf>
    <xf numFmtId="0" fontId="22" fillId="14" borderId="1" xfId="0" applyFont="1" applyFill="1" applyBorder="1" applyAlignment="1">
      <alignment horizontal="center" vertical="top" wrapText="1"/>
    </xf>
    <xf numFmtId="0" fontId="3" fillId="14" borderId="8" xfId="0" applyFont="1" applyFill="1" applyBorder="1" applyAlignment="1">
      <alignment horizontal="center" vertical="top" wrapText="1"/>
    </xf>
    <xf numFmtId="0" fontId="3" fillId="14" borderId="1" xfId="0" applyFont="1" applyFill="1" applyBorder="1" applyAlignment="1">
      <alignment horizontal="center" vertical="top" wrapText="1"/>
    </xf>
    <xf numFmtId="3" fontId="3" fillId="0" borderId="2" xfId="0" applyNumberFormat="1" applyFont="1" applyBorder="1" applyAlignment="1">
      <alignment horizontal="center" vertical="center" wrapText="1"/>
    </xf>
    <xf numFmtId="9" fontId="4" fillId="11" borderId="18" xfId="12" applyFont="1" applyFill="1" applyBorder="1" applyAlignment="1">
      <alignment horizontal="center" vertical="top" wrapText="1"/>
    </xf>
    <xf numFmtId="164" fontId="4" fillId="11" borderId="5" xfId="1" applyNumberFormat="1" applyFont="1" applyFill="1" applyBorder="1" applyAlignment="1">
      <alignment horizontal="left" vertical="top" wrapText="1"/>
    </xf>
    <xf numFmtId="0" fontId="6" fillId="0" borderId="41" xfId="0" applyFont="1" applyBorder="1" applyAlignment="1">
      <alignment wrapText="1"/>
    </xf>
    <xf numFmtId="0" fontId="2" fillId="0" borderId="44" xfId="0" applyFont="1" applyBorder="1" applyAlignment="1">
      <alignment wrapText="1"/>
    </xf>
    <xf numFmtId="0" fontId="2" fillId="0" borderId="42" xfId="0" applyFont="1" applyBorder="1" applyAlignment="1">
      <alignment wrapText="1"/>
    </xf>
    <xf numFmtId="0" fontId="2" fillId="0" borderId="37" xfId="0" applyFont="1" applyBorder="1" applyAlignment="1">
      <alignment wrapText="1"/>
    </xf>
    <xf numFmtId="0" fontId="2" fillId="0" borderId="39" xfId="0" applyFont="1" applyBorder="1" applyAlignment="1">
      <alignment wrapText="1"/>
    </xf>
    <xf numFmtId="0" fontId="2" fillId="0" borderId="33" xfId="0" applyFont="1" applyBorder="1" applyAlignment="1">
      <alignment wrapText="1"/>
    </xf>
    <xf numFmtId="0" fontId="2" fillId="0" borderId="40" xfId="0" applyFont="1" applyBorder="1" applyAlignment="1">
      <alignment wrapText="1"/>
    </xf>
    <xf numFmtId="0" fontId="2" fillId="0" borderId="38" xfId="0" applyFont="1" applyBorder="1" applyAlignment="1">
      <alignment wrapText="1"/>
    </xf>
    <xf numFmtId="0" fontId="2" fillId="0" borderId="43" xfId="0" applyFont="1" applyBorder="1" applyAlignment="1">
      <alignment wrapText="1"/>
    </xf>
    <xf numFmtId="14" fontId="0" fillId="0" borderId="42" xfId="0" applyNumberFormat="1" applyBorder="1" applyAlignment="1">
      <alignment wrapText="1"/>
    </xf>
    <xf numFmtId="0" fontId="3" fillId="14" borderId="5" xfId="0" applyFont="1" applyFill="1" applyBorder="1" applyAlignment="1">
      <alignment horizontal="left" vertical="top" wrapText="1"/>
    </xf>
    <xf numFmtId="0" fontId="3" fillId="14" borderId="16" xfId="0" applyFont="1" applyFill="1" applyBorder="1" applyAlignment="1">
      <alignment horizontal="left" vertical="top" wrapText="1"/>
    </xf>
    <xf numFmtId="9" fontId="3" fillId="0" borderId="12" xfId="0" applyNumberFormat="1" applyFont="1" applyBorder="1" applyAlignment="1">
      <alignment horizontal="left" vertical="top" wrapText="1"/>
    </xf>
    <xf numFmtId="9" fontId="3" fillId="0" borderId="1" xfId="0" applyNumberFormat="1" applyFont="1" applyBorder="1" applyAlignment="1">
      <alignment horizontal="left" vertical="top" wrapText="1"/>
    </xf>
    <xf numFmtId="0" fontId="4" fillId="14" borderId="16" xfId="0" applyFont="1" applyFill="1" applyBorder="1" applyAlignment="1">
      <alignment horizontal="left" vertical="top" wrapText="1"/>
    </xf>
    <xf numFmtId="3" fontId="4" fillId="14" borderId="16" xfId="0" applyNumberFormat="1" applyFont="1" applyFill="1" applyBorder="1" applyAlignment="1">
      <alignment horizontal="left" vertical="top" wrapText="1"/>
    </xf>
    <xf numFmtId="3" fontId="4" fillId="14" borderId="32" xfId="0" applyNumberFormat="1" applyFont="1" applyFill="1" applyBorder="1" applyAlignment="1">
      <alignment horizontal="left" vertical="top" wrapText="1"/>
    </xf>
    <xf numFmtId="0" fontId="3" fillId="14" borderId="7" xfId="0" applyFont="1" applyFill="1" applyBorder="1" applyAlignment="1">
      <alignment horizontal="left" vertical="top" wrapText="1"/>
    </xf>
    <xf numFmtId="3" fontId="4" fillId="14" borderId="1" xfId="0" applyNumberFormat="1" applyFont="1" applyFill="1" applyBorder="1" applyAlignment="1">
      <alignment horizontal="left" vertical="top" wrapText="1"/>
    </xf>
    <xf numFmtId="0" fontId="3" fillId="14" borderId="12" xfId="0" applyFont="1" applyFill="1" applyBorder="1" applyAlignment="1">
      <alignment horizontal="left" vertical="top" wrapText="1"/>
    </xf>
    <xf numFmtId="0" fontId="3" fillId="14" borderId="18" xfId="0" applyFont="1" applyFill="1" applyBorder="1" applyAlignment="1">
      <alignment horizontal="left" vertical="top" wrapText="1"/>
    </xf>
    <xf numFmtId="0" fontId="3" fillId="14" borderId="6" xfId="0" applyFont="1" applyFill="1" applyBorder="1" applyAlignment="1">
      <alignment horizontal="left" vertical="top" wrapText="1"/>
    </xf>
    <xf numFmtId="164" fontId="4" fillId="14" borderId="1" xfId="1" applyNumberFormat="1" applyFont="1" applyFill="1" applyBorder="1" applyAlignment="1">
      <alignment horizontal="left" vertical="top" wrapText="1"/>
    </xf>
    <xf numFmtId="164" fontId="4" fillId="14" borderId="7" xfId="1" applyNumberFormat="1" applyFont="1" applyFill="1" applyBorder="1" applyAlignment="1">
      <alignment horizontal="left" vertical="top" wrapText="1"/>
    </xf>
    <xf numFmtId="0" fontId="4" fillId="14" borderId="13" xfId="0" applyFont="1" applyFill="1" applyBorder="1" applyAlignment="1">
      <alignment horizontal="left" vertical="top" wrapText="1"/>
    </xf>
    <xf numFmtId="0" fontId="3" fillId="14" borderId="20" xfId="0" applyFont="1" applyFill="1" applyBorder="1" applyAlignment="1">
      <alignment horizontal="left" vertical="top" wrapText="1"/>
    </xf>
    <xf numFmtId="0" fontId="3" fillId="14" borderId="2" xfId="0" applyFont="1" applyFill="1" applyBorder="1" applyAlignment="1">
      <alignment horizontal="left" vertical="top" wrapText="1"/>
    </xf>
    <xf numFmtId="3" fontId="4" fillId="14" borderId="2" xfId="0" applyNumberFormat="1" applyFont="1" applyFill="1" applyBorder="1" applyAlignment="1">
      <alignment horizontal="left" vertical="top" wrapText="1"/>
    </xf>
    <xf numFmtId="3" fontId="4" fillId="14" borderId="5" xfId="0" applyNumberFormat="1" applyFont="1" applyFill="1" applyBorder="1" applyAlignment="1">
      <alignment horizontal="left" vertical="top" wrapText="1"/>
    </xf>
    <xf numFmtId="0" fontId="4" fillId="14" borderId="0" xfId="0" applyFont="1" applyFill="1" applyAlignment="1">
      <alignment horizontal="left" vertical="top" wrapText="1"/>
    </xf>
    <xf numFmtId="0" fontId="3" fillId="14" borderId="50" xfId="0" applyFont="1" applyFill="1" applyBorder="1" applyAlignment="1">
      <alignment horizontal="left" vertical="top" wrapText="1"/>
    </xf>
    <xf numFmtId="0" fontId="2" fillId="14" borderId="8" xfId="0" applyFont="1" applyFill="1" applyBorder="1" applyAlignment="1">
      <alignment horizontal="left" vertical="top" wrapText="1"/>
    </xf>
    <xf numFmtId="3" fontId="2" fillId="14" borderId="1" xfId="0" applyNumberFormat="1" applyFont="1" applyFill="1" applyBorder="1" applyAlignment="1">
      <alignment horizontal="left" vertical="top" wrapText="1"/>
    </xf>
    <xf numFmtId="3" fontId="2" fillId="14" borderId="3" xfId="0" applyNumberFormat="1" applyFont="1" applyFill="1" applyBorder="1" applyAlignment="1">
      <alignment horizontal="left" vertical="top" wrapText="1"/>
    </xf>
    <xf numFmtId="0" fontId="2" fillId="14" borderId="6" xfId="0" applyFont="1" applyFill="1" applyBorder="1" applyAlignment="1">
      <alignment horizontal="left" vertical="top" wrapText="1"/>
    </xf>
    <xf numFmtId="4" fontId="2" fillId="14" borderId="2" xfId="0" applyNumberFormat="1" applyFont="1" applyFill="1" applyBorder="1" applyAlignment="1">
      <alignment horizontal="left" vertical="top" wrapText="1"/>
    </xf>
    <xf numFmtId="4" fontId="2" fillId="14" borderId="11" xfId="0" applyNumberFormat="1" applyFont="1" applyFill="1" applyBorder="1" applyAlignment="1">
      <alignment horizontal="left" vertical="top" wrapText="1"/>
    </xf>
    <xf numFmtId="4" fontId="2" fillId="14" borderId="8" xfId="0" applyNumberFormat="1" applyFont="1" applyFill="1" applyBorder="1" applyAlignment="1">
      <alignment horizontal="left" vertical="top" wrapText="1"/>
    </xf>
    <xf numFmtId="3" fontId="2" fillId="14" borderId="8" xfId="0" applyNumberFormat="1" applyFont="1" applyFill="1" applyBorder="1" applyAlignment="1">
      <alignment horizontal="left" vertical="top" wrapText="1"/>
    </xf>
    <xf numFmtId="3" fontId="2" fillId="14" borderId="9" xfId="0" applyNumberFormat="1" applyFont="1" applyFill="1" applyBorder="1" applyAlignment="1">
      <alignment horizontal="left" vertical="top" wrapText="1"/>
    </xf>
    <xf numFmtId="3" fontId="2" fillId="14" borderId="4" xfId="0" applyNumberFormat="1" applyFont="1" applyFill="1" applyBorder="1" applyAlignment="1">
      <alignment horizontal="left" vertical="top" wrapText="1"/>
    </xf>
    <xf numFmtId="0" fontId="2" fillId="14" borderId="1" xfId="0" applyFont="1" applyFill="1" applyBorder="1" applyAlignment="1">
      <alignment horizontal="left" vertical="top" wrapText="1"/>
    </xf>
    <xf numFmtId="4" fontId="4" fillId="14" borderId="7" xfId="0" applyNumberFormat="1" applyFont="1" applyFill="1" applyBorder="1" applyAlignment="1">
      <alignment horizontal="left" vertical="top" wrapText="1"/>
    </xf>
    <xf numFmtId="4" fontId="4" fillId="14" borderId="4" xfId="0" applyNumberFormat="1" applyFont="1" applyFill="1" applyBorder="1" applyAlignment="1">
      <alignment horizontal="left" vertical="top" wrapText="1"/>
    </xf>
    <xf numFmtId="164" fontId="4" fillId="14" borderId="3" xfId="1" applyNumberFormat="1" applyFont="1" applyFill="1" applyBorder="1" applyAlignment="1">
      <alignment horizontal="left" vertical="top" wrapText="1"/>
    </xf>
    <xf numFmtId="164" fontId="4" fillId="14" borderId="4" xfId="1" applyNumberFormat="1" applyFont="1" applyFill="1" applyBorder="1" applyAlignment="1">
      <alignment horizontal="left" vertical="top" wrapText="1"/>
    </xf>
    <xf numFmtId="3" fontId="4" fillId="14" borderId="1" xfId="1" applyNumberFormat="1" applyFont="1" applyFill="1" applyBorder="1" applyAlignment="1">
      <alignment horizontal="left" vertical="top" wrapText="1"/>
    </xf>
    <xf numFmtId="3" fontId="4" fillId="14" borderId="6" xfId="0" applyNumberFormat="1" applyFont="1" applyFill="1" applyBorder="1" applyAlignment="1">
      <alignment horizontal="right" vertical="top" wrapText="1"/>
    </xf>
    <xf numFmtId="3" fontId="4" fillId="14" borderId="6" xfId="0" applyNumberFormat="1" applyFont="1" applyFill="1" applyBorder="1" applyAlignment="1">
      <alignment horizontal="left" vertical="top" wrapText="1"/>
    </xf>
    <xf numFmtId="0" fontId="0" fillId="14" borderId="0" xfId="0" applyFill="1"/>
    <xf numFmtId="0" fontId="2" fillId="0" borderId="54" xfId="0" applyFont="1" applyBorder="1"/>
    <xf numFmtId="0" fontId="24" fillId="23" borderId="54" xfId="0" applyFont="1" applyFill="1" applyBorder="1" applyAlignment="1">
      <alignment vertical="top" wrapText="1"/>
    </xf>
    <xf numFmtId="0" fontId="2" fillId="0" borderId="57" xfId="0" applyFont="1" applyBorder="1"/>
    <xf numFmtId="0" fontId="2" fillId="0" borderId="0" xfId="0" applyFont="1"/>
    <xf numFmtId="0" fontId="24" fillId="23" borderId="24" xfId="0" applyFont="1" applyFill="1" applyBorder="1" applyAlignment="1">
      <alignment vertical="top" wrapText="1"/>
    </xf>
    <xf numFmtId="0" fontId="3" fillId="20" borderId="12" xfId="0" applyFont="1" applyFill="1" applyBorder="1" applyAlignment="1">
      <alignment horizontal="left" vertical="top" wrapText="1"/>
    </xf>
    <xf numFmtId="0" fontId="3" fillId="4" borderId="47" xfId="0" applyFont="1" applyFill="1" applyBorder="1" applyAlignment="1">
      <alignment horizontal="left" vertical="top" wrapText="1"/>
    </xf>
    <xf numFmtId="0" fontId="0" fillId="0" borderId="1" xfId="0" applyBorder="1"/>
    <xf numFmtId="0" fontId="3" fillId="4" borderId="8" xfId="0" applyFont="1" applyFill="1" applyBorder="1" applyAlignment="1">
      <alignment horizontal="left" vertical="top" wrapText="1"/>
    </xf>
    <xf numFmtId="0" fontId="25" fillId="0" borderId="0" xfId="0" applyFont="1" applyAlignment="1">
      <alignment horizontal="left" wrapText="1"/>
    </xf>
    <xf numFmtId="0" fontId="3" fillId="4" borderId="12" xfId="0" applyFont="1" applyFill="1" applyBorder="1" applyAlignment="1">
      <alignment horizontal="left" vertical="top" wrapText="1"/>
    </xf>
    <xf numFmtId="0" fontId="6" fillId="0" borderId="0" xfId="0" applyFont="1"/>
    <xf numFmtId="0" fontId="6" fillId="0" borderId="12" xfId="0" applyFont="1" applyBorder="1"/>
    <xf numFmtId="0" fontId="6" fillId="0" borderId="16" xfId="0" applyFont="1" applyBorder="1"/>
    <xf numFmtId="0" fontId="6" fillId="0" borderId="32" xfId="0" applyFont="1" applyBorder="1"/>
    <xf numFmtId="0" fontId="0" fillId="19" borderId="7" xfId="0" applyFill="1" applyBorder="1"/>
    <xf numFmtId="0" fontId="0" fillId="19" borderId="0" xfId="0" applyFill="1"/>
    <xf numFmtId="0" fontId="0" fillId="19" borderId="8" xfId="0" applyFill="1" applyBorder="1"/>
    <xf numFmtId="0" fontId="0" fillId="19" borderId="1" xfId="0" applyFill="1" applyBorder="1"/>
    <xf numFmtId="0" fontId="0" fillId="19" borderId="13" xfId="0" applyFill="1" applyBorder="1"/>
    <xf numFmtId="0" fontId="0" fillId="19" borderId="3" xfId="0" applyFill="1" applyBorder="1"/>
    <xf numFmtId="0" fontId="0" fillId="19" borderId="5" xfId="0" applyFill="1" applyBorder="1"/>
    <xf numFmtId="0" fontId="0" fillId="19" borderId="2" xfId="0" applyFill="1" applyBorder="1"/>
    <xf numFmtId="0" fontId="0" fillId="19" borderId="6" xfId="0" applyFill="1" applyBorder="1"/>
    <xf numFmtId="0" fontId="0" fillId="0" borderId="7" xfId="0" applyBorder="1" applyAlignment="1">
      <alignment horizontal="center" vertical="top"/>
    </xf>
    <xf numFmtId="0" fontId="0" fillId="0" borderId="0" xfId="0" applyAlignment="1">
      <alignment horizontal="center" vertical="top"/>
    </xf>
    <xf numFmtId="0" fontId="0" fillId="0" borderId="1" xfId="0" applyBorder="1" applyAlignment="1">
      <alignment horizontal="center" vertical="top"/>
    </xf>
    <xf numFmtId="0" fontId="0" fillId="0" borderId="59" xfId="0" applyBorder="1" applyAlignment="1">
      <alignment horizontal="center" vertical="top"/>
    </xf>
    <xf numFmtId="9" fontId="4" fillId="11" borderId="8" xfId="0" applyNumberFormat="1" applyFont="1" applyFill="1" applyBorder="1" applyAlignment="1">
      <alignment horizontal="left" vertical="top" wrapText="1"/>
    </xf>
    <xf numFmtId="0" fontId="24" fillId="23" borderId="56" xfId="0" applyFont="1" applyFill="1" applyBorder="1" applyAlignment="1">
      <alignment vertical="top" wrapText="1"/>
    </xf>
    <xf numFmtId="0" fontId="3" fillId="19" borderId="3" xfId="0" applyFont="1" applyFill="1" applyBorder="1" applyAlignment="1">
      <alignment horizontal="left" vertical="top" wrapText="1"/>
    </xf>
    <xf numFmtId="0" fontId="21" fillId="11" borderId="12" xfId="0" applyFont="1" applyFill="1" applyBorder="1" applyAlignment="1">
      <alignment horizontal="center" vertical="top"/>
    </xf>
    <xf numFmtId="0" fontId="21" fillId="11" borderId="13" xfId="0" applyFont="1" applyFill="1" applyBorder="1" applyAlignment="1">
      <alignment horizontal="center" vertical="top"/>
    </xf>
    <xf numFmtId="0" fontId="21" fillId="11" borderId="4" xfId="0" applyFont="1" applyFill="1" applyBorder="1" applyAlignment="1">
      <alignment horizontal="center" vertical="top"/>
    </xf>
    <xf numFmtId="0" fontId="21" fillId="14" borderId="1" xfId="0" applyFont="1" applyFill="1" applyBorder="1" applyAlignment="1">
      <alignment horizontal="center" vertical="top"/>
    </xf>
    <xf numFmtId="0" fontId="21" fillId="14" borderId="13" xfId="0" applyFont="1" applyFill="1" applyBorder="1" applyAlignment="1">
      <alignment horizontal="center" vertical="top"/>
    </xf>
    <xf numFmtId="9" fontId="20" fillId="11" borderId="1" xfId="0" applyNumberFormat="1" applyFont="1" applyFill="1" applyBorder="1" applyAlignment="1">
      <alignment horizontal="center" vertical="top"/>
    </xf>
    <xf numFmtId="9" fontId="20" fillId="11" borderId="4" xfId="0" applyNumberFormat="1" applyFont="1" applyFill="1" applyBorder="1" applyAlignment="1">
      <alignment horizontal="center" vertical="top"/>
    </xf>
    <xf numFmtId="14" fontId="0" fillId="0" borderId="39" xfId="0" applyNumberFormat="1" applyBorder="1" applyAlignment="1">
      <alignment wrapText="1"/>
    </xf>
    <xf numFmtId="0" fontId="3" fillId="11" borderId="12" xfId="0" applyFont="1" applyFill="1" applyBorder="1" applyAlignment="1">
      <alignment horizontal="center" vertical="top" wrapText="1"/>
    </xf>
    <xf numFmtId="0" fontId="3" fillId="11" borderId="13" xfId="0" applyFont="1" applyFill="1" applyBorder="1" applyAlignment="1">
      <alignment horizontal="center" vertical="top" wrapText="1"/>
    </xf>
    <xf numFmtId="0" fontId="3" fillId="11" borderId="4" xfId="0" applyFont="1" applyFill="1" applyBorder="1" applyAlignment="1">
      <alignment horizontal="center" vertical="top" wrapText="1"/>
    </xf>
    <xf numFmtId="0" fontId="3" fillId="4" borderId="3" xfId="0" applyFont="1" applyFill="1" applyBorder="1" applyAlignment="1">
      <alignment horizontal="left" vertical="top" wrapText="1"/>
    </xf>
    <xf numFmtId="0" fontId="4" fillId="0" borderId="0" xfId="0" applyFont="1" applyAlignment="1">
      <alignment wrapText="1"/>
    </xf>
    <xf numFmtId="3" fontId="20" fillId="14" borderId="2" xfId="0" applyNumberFormat="1" applyFont="1" applyFill="1" applyBorder="1" applyAlignment="1">
      <alignment horizontal="left" vertical="top"/>
    </xf>
    <xf numFmtId="0" fontId="20" fillId="14" borderId="2" xfId="0" applyFont="1" applyFill="1" applyBorder="1" applyAlignment="1">
      <alignment horizontal="left" vertical="top"/>
    </xf>
    <xf numFmtId="3" fontId="20" fillId="14" borderId="5" xfId="0" applyNumberFormat="1" applyFont="1" applyFill="1" applyBorder="1" applyAlignment="1">
      <alignment horizontal="left" vertical="top"/>
    </xf>
    <xf numFmtId="3" fontId="20" fillId="14" borderId="1" xfId="0" applyNumberFormat="1" applyFont="1" applyFill="1" applyBorder="1" applyAlignment="1">
      <alignment horizontal="left" vertical="top"/>
    </xf>
    <xf numFmtId="0" fontId="20" fillId="14" borderId="12" xfId="0" applyFont="1" applyFill="1" applyBorder="1" applyAlignment="1">
      <alignment horizontal="left" vertical="top"/>
    </xf>
    <xf numFmtId="0" fontId="3" fillId="14" borderId="11" xfId="0" applyFont="1" applyFill="1" applyBorder="1" applyAlignment="1">
      <alignment horizontal="center" vertical="top" wrapText="1"/>
    </xf>
    <xf numFmtId="0" fontId="24" fillId="26" borderId="51" xfId="0" applyFont="1" applyFill="1" applyBorder="1" applyAlignment="1">
      <alignment wrapText="1"/>
    </xf>
    <xf numFmtId="0" fontId="24" fillId="26" borderId="57" xfId="0" applyFont="1" applyFill="1" applyBorder="1" applyAlignment="1">
      <alignment wrapText="1"/>
    </xf>
    <xf numFmtId="0" fontId="4" fillId="0" borderId="13" xfId="0" applyFont="1" applyBorder="1" applyAlignment="1">
      <alignment horizontal="center" vertical="top" wrapText="1"/>
    </xf>
    <xf numFmtId="0" fontId="3" fillId="14" borderId="12" xfId="0" applyFont="1" applyFill="1" applyBorder="1" applyAlignment="1">
      <alignment horizontal="center" vertical="top" wrapText="1"/>
    </xf>
    <xf numFmtId="0" fontId="3" fillId="14" borderId="4" xfId="0" applyFont="1" applyFill="1" applyBorder="1" applyAlignment="1">
      <alignment horizontal="center" vertical="top" wrapText="1"/>
    </xf>
    <xf numFmtId="3" fontId="3" fillId="19" borderId="4" xfId="0" applyNumberFormat="1" applyFont="1" applyFill="1" applyBorder="1" applyAlignment="1">
      <alignment horizontal="center" vertical="top" wrapText="1"/>
    </xf>
    <xf numFmtId="0" fontId="3" fillId="19" borderId="4" xfId="0" applyFont="1" applyFill="1" applyBorder="1" applyAlignment="1">
      <alignment horizontal="center" vertical="top" wrapText="1"/>
    </xf>
    <xf numFmtId="17" fontId="6" fillId="0" borderId="44" xfId="0" applyNumberFormat="1" applyFont="1" applyBorder="1" applyAlignment="1">
      <alignment wrapText="1"/>
    </xf>
    <xf numFmtId="0" fontId="4" fillId="17" borderId="1" xfId="0" applyFont="1" applyFill="1" applyBorder="1" applyAlignment="1">
      <alignment horizontal="left" vertical="top" wrapText="1"/>
    </xf>
    <xf numFmtId="17" fontId="6" fillId="0" borderId="38" xfId="0" applyNumberFormat="1" applyFont="1" applyBorder="1" applyAlignment="1">
      <alignment wrapText="1"/>
    </xf>
    <xf numFmtId="0" fontId="0" fillId="0" borderId="38" xfId="0" applyBorder="1" applyAlignment="1">
      <alignment wrapText="1"/>
    </xf>
    <xf numFmtId="14" fontId="0" fillId="0" borderId="43" xfId="0" applyNumberFormat="1" applyBorder="1" applyAlignment="1">
      <alignment wrapText="1"/>
    </xf>
    <xf numFmtId="0" fontId="3" fillId="18" borderId="2" xfId="0" applyFont="1" applyFill="1" applyBorder="1" applyAlignment="1">
      <alignment horizontal="left" vertical="top" wrapText="1"/>
    </xf>
    <xf numFmtId="0" fontId="3" fillId="18" borderId="3" xfId="0" applyFont="1" applyFill="1" applyBorder="1" applyAlignment="1">
      <alignment horizontal="left" vertical="top" wrapText="1"/>
    </xf>
    <xf numFmtId="0" fontId="3" fillId="18" borderId="18" xfId="0" applyFont="1" applyFill="1" applyBorder="1" applyAlignment="1">
      <alignment horizontal="left" vertical="top" wrapText="1"/>
    </xf>
    <xf numFmtId="0" fontId="3" fillId="18" borderId="4" xfId="0" applyFont="1" applyFill="1" applyBorder="1" applyAlignment="1">
      <alignment horizontal="left" vertical="top" wrapText="1"/>
    </xf>
    <xf numFmtId="0" fontId="4" fillId="18" borderId="8" xfId="0" applyFont="1" applyFill="1" applyBorder="1" applyAlignment="1">
      <alignment horizontal="left" vertical="top" wrapText="1"/>
    </xf>
    <xf numFmtId="0" fontId="3" fillId="18" borderId="1" xfId="0" applyFont="1" applyFill="1" applyBorder="1" applyAlignment="1">
      <alignment horizontal="left" vertical="top" wrapText="1"/>
    </xf>
    <xf numFmtId="0" fontId="4" fillId="18" borderId="3" xfId="0" applyFont="1" applyFill="1" applyBorder="1" applyAlignment="1">
      <alignment horizontal="left" vertical="top" wrapText="1"/>
    </xf>
    <xf numFmtId="9" fontId="4" fillId="18" borderId="3" xfId="0" applyNumberFormat="1" applyFont="1" applyFill="1" applyBorder="1" applyAlignment="1">
      <alignment horizontal="left" vertical="top" wrapText="1"/>
    </xf>
    <xf numFmtId="0" fontId="15" fillId="18" borderId="1" xfId="0" applyFont="1" applyFill="1" applyBorder="1" applyAlignment="1">
      <alignment horizontal="left" vertical="top" wrapText="1"/>
    </xf>
    <xf numFmtId="0" fontId="4" fillId="18" borderId="1" xfId="0" applyFont="1" applyFill="1" applyBorder="1" applyAlignment="1">
      <alignment horizontal="left" vertical="top" wrapText="1"/>
    </xf>
    <xf numFmtId="0" fontId="18" fillId="18" borderId="1" xfId="0" applyFont="1" applyFill="1" applyBorder="1" applyAlignment="1">
      <alignment horizontal="left" vertical="top" wrapText="1"/>
    </xf>
    <xf numFmtId="2" fontId="4" fillId="18" borderId="1" xfId="0" applyNumberFormat="1" applyFont="1" applyFill="1" applyBorder="1" applyAlignment="1">
      <alignment horizontal="left" vertical="top" wrapText="1"/>
    </xf>
    <xf numFmtId="9" fontId="4" fillId="18" borderId="1" xfId="0" applyNumberFormat="1" applyFont="1" applyFill="1" applyBorder="1" applyAlignment="1">
      <alignment horizontal="left" vertical="top" wrapText="1"/>
    </xf>
    <xf numFmtId="10" fontId="4" fillId="18" borderId="8" xfId="0" applyNumberFormat="1" applyFont="1" applyFill="1" applyBorder="1" applyAlignment="1">
      <alignment horizontal="left" vertical="top" wrapText="1"/>
    </xf>
    <xf numFmtId="0" fontId="4" fillId="18" borderId="2" xfId="0" applyFont="1" applyFill="1" applyBorder="1" applyAlignment="1">
      <alignment horizontal="left" vertical="top" wrapText="1"/>
    </xf>
    <xf numFmtId="0" fontId="3" fillId="18" borderId="32" xfId="0" applyFont="1" applyFill="1" applyBorder="1" applyAlignment="1">
      <alignment horizontal="left" vertical="top" wrapText="1"/>
    </xf>
    <xf numFmtId="0" fontId="3" fillId="18" borderId="0" xfId="0" applyFont="1" applyFill="1" applyAlignment="1">
      <alignment horizontal="left" vertical="top" wrapText="1"/>
    </xf>
    <xf numFmtId="0" fontId="3" fillId="18" borderId="6" xfId="0" applyFont="1" applyFill="1" applyBorder="1" applyAlignment="1">
      <alignment horizontal="left" vertical="top" wrapText="1"/>
    </xf>
    <xf numFmtId="0" fontId="2" fillId="11" borderId="8" xfId="0" applyFont="1" applyFill="1" applyBorder="1" applyAlignment="1">
      <alignment horizontal="left" vertical="top" wrapText="1"/>
    </xf>
    <xf numFmtId="3" fontId="2" fillId="0" borderId="1" xfId="0" applyNumberFormat="1" applyFont="1" applyBorder="1" applyAlignment="1">
      <alignment horizontal="left" vertical="top" wrapText="1"/>
    </xf>
    <xf numFmtId="3" fontId="2" fillId="0" borderId="4" xfId="0" applyNumberFormat="1" applyFont="1" applyBorder="1" applyAlignment="1">
      <alignment horizontal="left" vertical="top" wrapText="1"/>
    </xf>
    <xf numFmtId="0" fontId="2" fillId="0" borderId="13" xfId="0" applyFont="1" applyBorder="1" applyAlignment="1">
      <alignment horizontal="center" vertical="top" wrapText="1"/>
    </xf>
    <xf numFmtId="0" fontId="6" fillId="0" borderId="1" xfId="0" applyFont="1" applyBorder="1" applyAlignment="1">
      <alignment horizontal="center" vertical="top" wrapText="1"/>
    </xf>
    <xf numFmtId="0" fontId="6" fillId="0" borderId="4" xfId="0" applyFont="1" applyBorder="1" applyAlignment="1">
      <alignment horizontal="center" vertical="top" wrapText="1"/>
    </xf>
    <xf numFmtId="0" fontId="20" fillId="0" borderId="12" xfId="0" applyFont="1" applyBorder="1" applyAlignment="1">
      <alignment horizontal="left" vertical="top" wrapText="1"/>
    </xf>
    <xf numFmtId="0" fontId="2" fillId="11" borderId="8" xfId="0" applyFont="1" applyFill="1" applyBorder="1" applyAlignment="1">
      <alignment horizontal="center" vertical="top" wrapText="1"/>
    </xf>
    <xf numFmtId="0" fontId="2" fillId="11" borderId="9" xfId="0" applyFont="1" applyFill="1" applyBorder="1" applyAlignment="1">
      <alignment horizontal="center" vertical="top" wrapText="1"/>
    </xf>
    <xf numFmtId="0" fontId="2" fillId="11" borderId="1" xfId="0" applyFont="1" applyFill="1" applyBorder="1" applyAlignment="1">
      <alignment horizontal="center" vertical="top" wrapText="1"/>
    </xf>
    <xf numFmtId="0" fontId="2" fillId="11" borderId="6" xfId="0" applyFont="1" applyFill="1" applyBorder="1" applyAlignment="1">
      <alignment horizontal="left" vertical="top" wrapText="1"/>
    </xf>
    <xf numFmtId="0" fontId="2" fillId="11" borderId="4" xfId="0" applyFont="1" applyFill="1" applyBorder="1" applyAlignment="1">
      <alignment horizontal="left" vertical="top" wrapText="1"/>
    </xf>
    <xf numFmtId="9" fontId="4" fillId="14" borderId="6" xfId="12" applyFont="1" applyFill="1" applyBorder="1" applyAlignment="1">
      <alignment horizontal="left" vertical="top" wrapText="1"/>
    </xf>
    <xf numFmtId="10" fontId="4" fillId="14" borderId="1" xfId="0" applyNumberFormat="1" applyFont="1" applyFill="1" applyBorder="1" applyAlignment="1">
      <alignment horizontal="left" vertical="top" wrapText="1"/>
    </xf>
    <xf numFmtId="0" fontId="20" fillId="0" borderId="1" xfId="0" applyFont="1" applyBorder="1" applyAlignment="1">
      <alignment horizontal="left" vertical="top" wrapText="1"/>
    </xf>
    <xf numFmtId="3" fontId="4" fillId="0" borderId="64" xfId="0" applyNumberFormat="1" applyFont="1" applyBorder="1" applyAlignment="1">
      <alignment horizontal="center" vertical="center"/>
    </xf>
    <xf numFmtId="10" fontId="3" fillId="11" borderId="1" xfId="0" applyNumberFormat="1" applyFont="1" applyFill="1" applyBorder="1" applyAlignment="1">
      <alignment horizontal="left" vertical="top" wrapText="1"/>
    </xf>
    <xf numFmtId="0" fontId="0" fillId="0" borderId="1" xfId="0" applyBorder="1" applyAlignment="1">
      <alignment horizontal="center"/>
    </xf>
    <xf numFmtId="0" fontId="11" fillId="0" borderId="12" xfId="0" applyFont="1" applyBorder="1" applyAlignment="1">
      <alignment horizontal="left" vertical="center" wrapText="1"/>
    </xf>
    <xf numFmtId="0" fontId="11" fillId="0" borderId="13" xfId="0" applyFont="1" applyBorder="1" applyAlignment="1">
      <alignment horizontal="left" vertical="center" wrapText="1"/>
    </xf>
    <xf numFmtId="0" fontId="11" fillId="0" borderId="4" xfId="0" applyFont="1" applyBorder="1" applyAlignment="1">
      <alignment horizontal="left" vertical="center" wrapText="1"/>
    </xf>
    <xf numFmtId="0" fontId="4" fillId="11" borderId="8" xfId="0" applyFont="1" applyFill="1" applyBorder="1" applyAlignment="1">
      <alignment horizontal="center" vertical="center" wrapText="1"/>
    </xf>
    <xf numFmtId="0" fontId="4" fillId="11" borderId="7" xfId="0" applyFont="1" applyFill="1" applyBorder="1" applyAlignment="1">
      <alignment horizontal="center" vertical="center" wrapText="1"/>
    </xf>
    <xf numFmtId="0" fontId="4" fillId="11" borderId="2" xfId="0" applyFont="1" applyFill="1" applyBorder="1" applyAlignment="1">
      <alignment horizontal="center" vertical="center" wrapText="1"/>
    </xf>
    <xf numFmtId="0" fontId="4" fillId="18" borderId="8" xfId="0" applyFont="1" applyFill="1" applyBorder="1" applyAlignment="1">
      <alignment horizontal="center" vertical="center" wrapText="1"/>
    </xf>
    <xf numFmtId="0" fontId="4" fillId="18" borderId="1" xfId="0" applyFont="1" applyFill="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center" vertical="center" wrapText="1"/>
    </xf>
    <xf numFmtId="0" fontId="3" fillId="4" borderId="1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4" fillId="0" borderId="13" xfId="0" applyFont="1" applyBorder="1" applyAlignment="1">
      <alignment horizontal="center" vertical="center" wrapText="1"/>
    </xf>
    <xf numFmtId="0" fontId="4" fillId="0" borderId="4" xfId="0" applyFont="1" applyBorder="1" applyAlignment="1">
      <alignment horizontal="center" vertical="center" wrapText="1"/>
    </xf>
    <xf numFmtId="0" fontId="4" fillId="7" borderId="8" xfId="0" quotePrefix="1" applyFont="1" applyFill="1" applyBorder="1" applyAlignment="1">
      <alignment horizontal="center" vertical="center" wrapText="1"/>
    </xf>
    <xf numFmtId="0" fontId="4" fillId="0" borderId="1" xfId="0" applyFont="1" applyBorder="1" applyAlignment="1">
      <alignment horizontal="center" vertical="center" wrapText="1"/>
    </xf>
    <xf numFmtId="0" fontId="3" fillId="3" borderId="8"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8" borderId="11" xfId="0" applyFont="1" applyFill="1" applyBorder="1" applyAlignment="1">
      <alignment horizontal="center" vertical="center" wrapText="1"/>
    </xf>
    <xf numFmtId="0" fontId="3" fillId="8" borderId="9"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4" fillId="0" borderId="7" xfId="0" applyFont="1" applyBorder="1" applyAlignment="1">
      <alignment horizontal="center" vertical="center" wrapText="1"/>
    </xf>
    <xf numFmtId="0" fontId="3" fillId="5" borderId="12" xfId="0" applyFont="1" applyFill="1" applyBorder="1" applyAlignment="1">
      <alignment horizontal="center" vertical="center" wrapText="1"/>
    </xf>
    <xf numFmtId="0" fontId="3" fillId="12" borderId="4" xfId="0" applyFont="1" applyFill="1" applyBorder="1" applyAlignment="1">
      <alignment horizontal="center" vertical="center" wrapText="1"/>
    </xf>
    <xf numFmtId="0" fontId="3" fillId="0" borderId="12" xfId="0" applyFont="1" applyBorder="1" applyAlignment="1">
      <alignment horizontal="center" vertical="center" wrapText="1"/>
    </xf>
    <xf numFmtId="0" fontId="3" fillId="0" borderId="4" xfId="0" applyFont="1" applyBorder="1" applyAlignment="1">
      <alignment horizontal="center" vertical="center" wrapText="1"/>
    </xf>
    <xf numFmtId="0" fontId="3" fillId="4" borderId="12" xfId="0" applyFont="1" applyFill="1" applyBorder="1" applyAlignment="1">
      <alignment horizontal="center" vertical="center" wrapText="1"/>
    </xf>
    <xf numFmtId="0" fontId="4" fillId="0" borderId="12" xfId="0" applyFont="1" applyBorder="1" applyAlignment="1">
      <alignment horizontal="center" vertical="center" wrapText="1"/>
    </xf>
    <xf numFmtId="0" fontId="4" fillId="11" borderId="9" xfId="0" applyFont="1" applyFill="1" applyBorder="1" applyAlignment="1">
      <alignment horizontal="center" vertical="center" wrapText="1"/>
    </xf>
    <xf numFmtId="0" fontId="4" fillId="11" borderId="6" xfId="0" applyFont="1" applyFill="1" applyBorder="1" applyAlignment="1">
      <alignment horizontal="center" vertical="center" wrapText="1"/>
    </xf>
    <xf numFmtId="0" fontId="4" fillId="11" borderId="3" xfId="0" applyFont="1" applyFill="1" applyBorder="1" applyAlignment="1">
      <alignment horizontal="center" vertical="center" wrapText="1"/>
    </xf>
    <xf numFmtId="0" fontId="4" fillId="11" borderId="31" xfId="0" applyFont="1" applyFill="1" applyBorder="1" applyAlignment="1">
      <alignment horizontal="center" vertical="center" wrapText="1"/>
    </xf>
    <xf numFmtId="0" fontId="4" fillId="19" borderId="8" xfId="0" applyFont="1" applyFill="1" applyBorder="1" applyAlignment="1">
      <alignment horizontal="center" vertical="center" wrapText="1"/>
    </xf>
    <xf numFmtId="0" fontId="4" fillId="19" borderId="7" xfId="0" applyFont="1" applyFill="1" applyBorder="1" applyAlignment="1">
      <alignment horizontal="center" vertical="center" wrapText="1"/>
    </xf>
    <xf numFmtId="0" fontId="4" fillId="19" borderId="2" xfId="0" applyFont="1" applyFill="1" applyBorder="1" applyAlignment="1">
      <alignment horizontal="center" vertical="center" wrapText="1"/>
    </xf>
    <xf numFmtId="0" fontId="3" fillId="19" borderId="12" xfId="0" applyFont="1" applyFill="1" applyBorder="1" applyAlignment="1">
      <alignment horizontal="center" vertical="center" wrapText="1"/>
    </xf>
    <xf numFmtId="0" fontId="3" fillId="19" borderId="13" xfId="0" applyFont="1" applyFill="1" applyBorder="1" applyAlignment="1">
      <alignment horizontal="center" vertical="center" wrapText="1"/>
    </xf>
    <xf numFmtId="0" fontId="3" fillId="19" borderId="4" xfId="0" applyFont="1" applyFill="1" applyBorder="1" applyAlignment="1">
      <alignment horizontal="center" vertical="center" wrapText="1"/>
    </xf>
    <xf numFmtId="0" fontId="4" fillId="19" borderId="12" xfId="0" applyFont="1" applyFill="1" applyBorder="1" applyAlignment="1">
      <alignment horizontal="center" vertical="center" wrapText="1"/>
    </xf>
    <xf numFmtId="0" fontId="4" fillId="19" borderId="13" xfId="0" applyFont="1" applyFill="1" applyBorder="1" applyAlignment="1">
      <alignment horizontal="center" vertical="center" wrapText="1"/>
    </xf>
    <xf numFmtId="0" fontId="4" fillId="19" borderId="4" xfId="0" applyFont="1" applyFill="1" applyBorder="1" applyAlignment="1">
      <alignment horizontal="center" vertical="center" wrapText="1"/>
    </xf>
    <xf numFmtId="0" fontId="3" fillId="0" borderId="13" xfId="0" applyFont="1" applyBorder="1" applyAlignment="1">
      <alignment horizontal="center" vertical="center" wrapText="1"/>
    </xf>
    <xf numFmtId="0" fontId="0" fillId="0" borderId="7" xfId="0" applyBorder="1" applyAlignment="1">
      <alignment horizontal="center" vertical="center" wrapText="1"/>
    </xf>
    <xf numFmtId="0" fontId="0" fillId="0" borderId="2" xfId="0" applyBorder="1" applyAlignment="1">
      <alignment horizontal="center" vertical="center" wrapText="1"/>
    </xf>
    <xf numFmtId="0" fontId="3" fillId="0" borderId="11"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3" xfId="0" applyFont="1" applyBorder="1" applyAlignment="1">
      <alignment horizontal="center" vertical="center" wrapText="1"/>
    </xf>
    <xf numFmtId="0" fontId="6" fillId="0" borderId="0" xfId="0" applyFont="1" applyAlignment="1">
      <alignment horizontal="left" vertical="top" wrapText="1"/>
    </xf>
    <xf numFmtId="0" fontId="0" fillId="0" borderId="0" xfId="0" applyAlignment="1">
      <alignment horizontal="left" vertical="top" wrapText="1"/>
    </xf>
    <xf numFmtId="0" fontId="3" fillId="11" borderId="12" xfId="0" applyFont="1" applyFill="1" applyBorder="1" applyAlignment="1">
      <alignment horizontal="center" vertical="center" wrapText="1"/>
    </xf>
    <xf numFmtId="0" fontId="3" fillId="11" borderId="13" xfId="0" applyFont="1" applyFill="1" applyBorder="1" applyAlignment="1">
      <alignment horizontal="center" vertical="center" wrapText="1"/>
    </xf>
    <xf numFmtId="0" fontId="3" fillId="11" borderId="4" xfId="0" applyFont="1" applyFill="1" applyBorder="1" applyAlignment="1">
      <alignment horizontal="center" vertical="center" wrapText="1"/>
    </xf>
    <xf numFmtId="0" fontId="3" fillId="13" borderId="12" xfId="0" applyFont="1" applyFill="1" applyBorder="1" applyAlignment="1">
      <alignment horizontal="center" vertical="top" wrapText="1"/>
    </xf>
    <xf numFmtId="0" fontId="3" fillId="13" borderId="13" xfId="0" applyFont="1" applyFill="1" applyBorder="1" applyAlignment="1">
      <alignment horizontal="center" vertical="top" wrapText="1"/>
    </xf>
    <xf numFmtId="0" fontId="3" fillId="13" borderId="4" xfId="0" applyFont="1" applyFill="1" applyBorder="1" applyAlignment="1">
      <alignment horizontal="center" vertical="top" wrapText="1"/>
    </xf>
    <xf numFmtId="0" fontId="4" fillId="0" borderId="12" xfId="0" applyFont="1" applyBorder="1" applyAlignment="1">
      <alignment horizontal="center" vertical="top" wrapText="1"/>
    </xf>
    <xf numFmtId="0" fontId="4" fillId="0" borderId="13" xfId="0" applyFont="1" applyBorder="1" applyAlignment="1">
      <alignment horizontal="center" vertical="top" wrapText="1"/>
    </xf>
    <xf numFmtId="0" fontId="4" fillId="0" borderId="4" xfId="0" applyFont="1" applyBorder="1" applyAlignment="1">
      <alignment horizontal="center" vertical="top" wrapText="1"/>
    </xf>
    <xf numFmtId="0" fontId="3" fillId="13" borderId="12" xfId="0" applyFont="1" applyFill="1" applyBorder="1" applyAlignment="1">
      <alignment horizontal="center" vertical="center" wrapText="1"/>
    </xf>
    <xf numFmtId="0" fontId="3" fillId="13" borderId="13" xfId="0" applyFont="1" applyFill="1" applyBorder="1" applyAlignment="1">
      <alignment horizontal="center" vertical="center" wrapText="1"/>
    </xf>
    <xf numFmtId="0" fontId="3" fillId="13" borderId="4" xfId="0" applyFont="1" applyFill="1" applyBorder="1" applyAlignment="1">
      <alignment horizontal="center" vertical="center" wrapText="1"/>
    </xf>
    <xf numFmtId="0" fontId="3" fillId="0" borderId="12" xfId="0" applyFont="1" applyBorder="1" applyAlignment="1">
      <alignment horizontal="center" vertical="top" wrapText="1"/>
    </xf>
    <xf numFmtId="0" fontId="3" fillId="0" borderId="13" xfId="0" applyFont="1" applyBorder="1" applyAlignment="1">
      <alignment horizontal="center" vertical="top" wrapText="1"/>
    </xf>
    <xf numFmtId="0" fontId="3" fillId="0" borderId="4" xfId="0" applyFont="1" applyBorder="1" applyAlignment="1">
      <alignment horizontal="center" vertical="top" wrapText="1"/>
    </xf>
    <xf numFmtId="0" fontId="4" fillId="0" borderId="10" xfId="0" applyFont="1" applyBorder="1" applyAlignment="1">
      <alignment horizontal="center" vertical="top" wrapText="1"/>
    </xf>
    <xf numFmtId="0" fontId="4" fillId="0" borderId="11" xfId="0" applyFont="1" applyBorder="1" applyAlignment="1">
      <alignment horizontal="center" vertical="top" wrapText="1"/>
    </xf>
    <xf numFmtId="0" fontId="2" fillId="11" borderId="8" xfId="0" applyFont="1" applyFill="1" applyBorder="1" applyAlignment="1">
      <alignment horizontal="left" vertical="top" wrapText="1"/>
    </xf>
    <xf numFmtId="0" fontId="2" fillId="11" borderId="2" xfId="0" applyFont="1" applyFill="1" applyBorder="1" applyAlignment="1">
      <alignment horizontal="left" vertical="top" wrapText="1"/>
    </xf>
    <xf numFmtId="0" fontId="4" fillId="11" borderId="12" xfId="0" applyFont="1" applyFill="1" applyBorder="1" applyAlignment="1">
      <alignment horizontal="center" vertical="center" wrapText="1"/>
    </xf>
    <xf numFmtId="0" fontId="4" fillId="11" borderId="13" xfId="0" applyFont="1" applyFill="1" applyBorder="1" applyAlignment="1">
      <alignment horizontal="center" vertical="center" wrapText="1"/>
    </xf>
    <xf numFmtId="0" fontId="4" fillId="11" borderId="4" xfId="0" applyFont="1" applyFill="1" applyBorder="1" applyAlignment="1">
      <alignment horizontal="center" vertical="center" wrapText="1"/>
    </xf>
    <xf numFmtId="0" fontId="21" fillId="13" borderId="12" xfId="0" applyFont="1" applyFill="1" applyBorder="1" applyAlignment="1">
      <alignment horizontal="center" vertical="top"/>
    </xf>
    <xf numFmtId="0" fontId="21" fillId="13" borderId="13" xfId="0" applyFont="1" applyFill="1" applyBorder="1" applyAlignment="1">
      <alignment horizontal="center" vertical="top"/>
    </xf>
    <xf numFmtId="0" fontId="21" fillId="13" borderId="4" xfId="0" applyFont="1" applyFill="1" applyBorder="1" applyAlignment="1">
      <alignment horizontal="center" vertical="top"/>
    </xf>
    <xf numFmtId="0" fontId="20" fillId="0" borderId="12" xfId="0" applyFont="1" applyBorder="1" applyAlignment="1">
      <alignment horizontal="center" vertical="top"/>
    </xf>
    <xf numFmtId="0" fontId="20" fillId="0" borderId="13" xfId="0" applyFont="1" applyBorder="1" applyAlignment="1">
      <alignment horizontal="center" vertical="top"/>
    </xf>
    <xf numFmtId="0" fontId="20" fillId="0" borderId="4" xfId="0" applyFont="1" applyBorder="1" applyAlignment="1">
      <alignment horizontal="center" vertical="top"/>
    </xf>
    <xf numFmtId="0" fontId="4" fillId="11" borderId="8" xfId="0" applyFont="1" applyFill="1" applyBorder="1" applyAlignment="1">
      <alignment horizontal="left" vertical="top" wrapText="1"/>
    </xf>
    <xf numFmtId="0" fontId="4" fillId="11" borderId="7" xfId="0" applyFont="1" applyFill="1" applyBorder="1" applyAlignment="1">
      <alignment horizontal="left" vertical="top" wrapText="1"/>
    </xf>
    <xf numFmtId="0" fontId="4" fillId="11" borderId="2" xfId="0" applyFont="1" applyFill="1" applyBorder="1" applyAlignment="1">
      <alignment horizontal="left" vertical="top" wrapText="1"/>
    </xf>
    <xf numFmtId="0" fontId="4" fillId="7" borderId="8" xfId="0" quotePrefix="1" applyFont="1" applyFill="1" applyBorder="1" applyAlignment="1">
      <alignment horizontal="center" vertical="top" wrapText="1"/>
    </xf>
    <xf numFmtId="0" fontId="4" fillId="7" borderId="7" xfId="0" quotePrefix="1" applyFont="1" applyFill="1" applyBorder="1" applyAlignment="1">
      <alignment horizontal="center" vertical="top"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 xfId="0" applyFont="1" applyBorder="1" applyAlignment="1">
      <alignment horizontal="center" vertical="center" wrapText="1"/>
    </xf>
    <xf numFmtId="0" fontId="3" fillId="11" borderId="12" xfId="0" applyFont="1" applyFill="1" applyBorder="1" applyAlignment="1">
      <alignment horizontal="center" vertical="top" wrapText="1"/>
    </xf>
    <xf numFmtId="0" fontId="3" fillId="11" borderId="13" xfId="0" applyFont="1" applyFill="1" applyBorder="1" applyAlignment="1">
      <alignment horizontal="center" vertical="top" wrapText="1"/>
    </xf>
    <xf numFmtId="0" fontId="3" fillId="11" borderId="4" xfId="0" applyFont="1" applyFill="1" applyBorder="1" applyAlignment="1">
      <alignment horizontal="center" vertical="top" wrapText="1"/>
    </xf>
    <xf numFmtId="0" fontId="25" fillId="24" borderId="52" xfId="0" applyFont="1" applyFill="1" applyBorder="1" applyAlignment="1">
      <alignment horizontal="left" vertical="top" wrapText="1"/>
    </xf>
    <xf numFmtId="0" fontId="25" fillId="25" borderId="58" xfId="0" applyFont="1" applyFill="1" applyBorder="1" applyAlignment="1">
      <alignment horizontal="left" vertical="top" wrapText="1"/>
    </xf>
    <xf numFmtId="0" fontId="25" fillId="25" borderId="62" xfId="0" applyFont="1" applyFill="1" applyBorder="1" applyAlignment="1">
      <alignment horizontal="left" vertical="top" wrapText="1"/>
    </xf>
    <xf numFmtId="0" fontId="25" fillId="0" borderId="55" xfId="0" applyFont="1" applyBorder="1" applyAlignment="1">
      <alignment vertical="top" wrapText="1"/>
    </xf>
    <xf numFmtId="0" fontId="2" fillId="0" borderId="55" xfId="0" applyFont="1" applyBorder="1" applyAlignment="1">
      <alignment vertical="top"/>
    </xf>
    <xf numFmtId="0" fontId="2" fillId="0" borderId="53" xfId="0" applyFont="1" applyBorder="1" applyAlignment="1">
      <alignment vertical="top"/>
    </xf>
    <xf numFmtId="0" fontId="2" fillId="0" borderId="54" xfId="0" applyFont="1" applyBorder="1" applyAlignment="1">
      <alignment vertical="top"/>
    </xf>
    <xf numFmtId="0" fontId="6" fillId="0" borderId="60" xfId="0" applyFont="1" applyBorder="1" applyAlignment="1">
      <alignment horizontal="center" vertical="center"/>
    </xf>
    <xf numFmtId="0" fontId="6" fillId="0" borderId="13" xfId="0" applyFont="1" applyBorder="1" applyAlignment="1">
      <alignment horizontal="center" vertical="center"/>
    </xf>
    <xf numFmtId="0" fontId="6" fillId="0" borderId="61" xfId="0" applyFont="1" applyBorder="1" applyAlignment="1">
      <alignment horizontal="center" vertical="center"/>
    </xf>
    <xf numFmtId="0" fontId="6" fillId="0" borderId="12" xfId="0" applyFont="1" applyBorder="1" applyAlignment="1">
      <alignment horizontal="center" vertical="center"/>
    </xf>
    <xf numFmtId="0" fontId="6" fillId="0" borderId="4" xfId="0" applyFont="1" applyBorder="1" applyAlignment="1">
      <alignment horizontal="center" vertical="center"/>
    </xf>
    <xf numFmtId="0" fontId="25" fillId="25" borderId="0" xfId="0" applyFont="1" applyFill="1" applyAlignment="1">
      <alignment vertical="top" wrapText="1"/>
    </xf>
    <xf numFmtId="0" fontId="6" fillId="0" borderId="12" xfId="0" applyFont="1" applyBorder="1" applyAlignment="1">
      <alignment horizontal="center" vertical="top"/>
    </xf>
    <xf numFmtId="0" fontId="6" fillId="0" borderId="13" xfId="0" applyFont="1" applyBorder="1" applyAlignment="1">
      <alignment horizontal="center" vertical="top"/>
    </xf>
    <xf numFmtId="0" fontId="6" fillId="0" borderId="4" xfId="0" applyFont="1" applyBorder="1" applyAlignment="1">
      <alignment horizontal="center" vertical="top"/>
    </xf>
    <xf numFmtId="0" fontId="24" fillId="0" borderId="60" xfId="0" applyFont="1" applyBorder="1" applyAlignment="1">
      <alignment horizontal="center" vertical="top" wrapText="1"/>
    </xf>
    <xf numFmtId="0" fontId="24" fillId="0" borderId="13" xfId="0" applyFont="1" applyBorder="1" applyAlignment="1">
      <alignment horizontal="center" vertical="top" wrapText="1"/>
    </xf>
    <xf numFmtId="0" fontId="24" fillId="0" borderId="61" xfId="0" applyFont="1" applyBorder="1" applyAlignment="1">
      <alignment horizontal="center" vertical="top" wrapText="1"/>
    </xf>
    <xf numFmtId="9" fontId="25" fillId="24" borderId="55" xfId="0" applyNumberFormat="1" applyFont="1" applyFill="1" applyBorder="1" applyAlignment="1">
      <alignment horizontal="center" vertical="center" wrapText="1"/>
    </xf>
    <xf numFmtId="0" fontId="25" fillId="25" borderId="53" xfId="0" applyFont="1" applyFill="1" applyBorder="1" applyAlignment="1">
      <alignment vertical="top" wrapText="1"/>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26" fillId="24" borderId="8" xfId="0" applyFont="1" applyFill="1" applyBorder="1" applyAlignment="1">
      <alignment vertical="top" wrapText="1"/>
    </xf>
    <xf numFmtId="0" fontId="4" fillId="0" borderId="8" xfId="0" applyFont="1" applyBorder="1" applyAlignment="1">
      <alignment horizontal="center" vertical="top" wrapText="1"/>
    </xf>
    <xf numFmtId="0" fontId="4" fillId="0" borderId="7" xfId="0" applyFont="1" applyBorder="1" applyAlignment="1">
      <alignment horizontal="center" vertical="top" wrapText="1"/>
    </xf>
    <xf numFmtId="0" fontId="4" fillId="0" borderId="2" xfId="0" applyFont="1" applyBorder="1" applyAlignment="1">
      <alignment horizontal="center" vertical="top" wrapText="1"/>
    </xf>
    <xf numFmtId="0" fontId="4" fillId="0" borderId="63" xfId="0" applyFont="1" applyBorder="1" applyAlignment="1">
      <alignment horizontal="center" vertical="top" wrapText="1"/>
    </xf>
    <xf numFmtId="0" fontId="4" fillId="0" borderId="9" xfId="0" applyFont="1" applyBorder="1" applyAlignment="1">
      <alignment horizontal="center" vertical="top" wrapText="1"/>
    </xf>
    <xf numFmtId="0" fontId="4" fillId="11" borderId="7" xfId="0" applyFont="1" applyFill="1" applyBorder="1" applyAlignment="1">
      <alignment horizontal="center" vertical="top" wrapText="1"/>
    </xf>
    <xf numFmtId="0" fontId="3" fillId="4" borderId="12" xfId="0" applyFont="1" applyFill="1" applyBorder="1" applyAlignment="1">
      <alignment horizontal="center" vertical="top" wrapText="1"/>
    </xf>
    <xf numFmtId="0" fontId="3" fillId="4" borderId="13" xfId="0" applyFont="1" applyFill="1" applyBorder="1" applyAlignment="1">
      <alignment horizontal="center" vertical="top" wrapText="1"/>
    </xf>
    <xf numFmtId="0" fontId="3" fillId="4" borderId="4" xfId="0" applyFont="1" applyFill="1" applyBorder="1" applyAlignment="1">
      <alignment horizontal="center" vertical="top" wrapText="1"/>
    </xf>
    <xf numFmtId="0" fontId="4" fillId="11" borderId="8" xfId="0" applyFont="1" applyFill="1" applyBorder="1" applyAlignment="1">
      <alignment horizontal="center" vertical="top" wrapText="1"/>
    </xf>
    <xf numFmtId="0" fontId="4" fillId="11" borderId="12" xfId="0" applyFont="1" applyFill="1" applyBorder="1" applyAlignment="1">
      <alignment horizontal="center" vertical="top" wrapText="1"/>
    </xf>
    <xf numFmtId="0" fontId="4" fillId="11" borderId="13" xfId="0" applyFont="1" applyFill="1" applyBorder="1" applyAlignment="1">
      <alignment horizontal="center" vertical="top" wrapText="1"/>
    </xf>
    <xf numFmtId="0" fontId="4" fillId="11" borderId="4" xfId="0" applyFont="1" applyFill="1" applyBorder="1" applyAlignment="1">
      <alignment horizontal="center" vertical="top" wrapText="1"/>
    </xf>
    <xf numFmtId="0" fontId="3" fillId="14" borderId="12" xfId="0" applyFont="1" applyFill="1" applyBorder="1" applyAlignment="1">
      <alignment horizontal="center" vertical="top" wrapText="1"/>
    </xf>
    <xf numFmtId="0" fontId="3" fillId="14" borderId="13" xfId="0" applyFont="1" applyFill="1" applyBorder="1" applyAlignment="1">
      <alignment horizontal="center" vertical="top" wrapText="1"/>
    </xf>
    <xf numFmtId="0" fontId="4" fillId="14" borderId="12" xfId="0" applyFont="1" applyFill="1" applyBorder="1" applyAlignment="1">
      <alignment horizontal="center" vertical="top" wrapText="1"/>
    </xf>
    <xf numFmtId="0" fontId="4" fillId="14" borderId="13" xfId="0" applyFont="1" applyFill="1" applyBorder="1" applyAlignment="1">
      <alignment horizontal="center" vertical="top" wrapText="1"/>
    </xf>
    <xf numFmtId="0" fontId="2" fillId="14" borderId="8" xfId="0" applyFont="1" applyFill="1" applyBorder="1" applyAlignment="1">
      <alignment horizontal="left" vertical="top" wrapText="1"/>
    </xf>
    <xf numFmtId="0" fontId="2" fillId="14" borderId="2" xfId="0" applyFont="1" applyFill="1" applyBorder="1" applyAlignment="1">
      <alignment horizontal="left" vertical="top" wrapText="1"/>
    </xf>
    <xf numFmtId="0" fontId="4" fillId="14" borderId="16" xfId="0" applyFont="1" applyFill="1" applyBorder="1" applyAlignment="1">
      <alignment horizontal="left" vertical="top" wrapText="1"/>
    </xf>
    <xf numFmtId="0" fontId="4" fillId="14" borderId="5" xfId="0" applyFont="1" applyFill="1" applyBorder="1" applyAlignment="1">
      <alignment horizontal="left" vertical="top" wrapText="1"/>
    </xf>
    <xf numFmtId="0" fontId="4" fillId="14" borderId="3" xfId="0" applyFont="1" applyFill="1" applyBorder="1" applyAlignment="1">
      <alignment horizontal="left" vertical="top" wrapText="1"/>
    </xf>
    <xf numFmtId="0" fontId="4" fillId="14" borderId="10" xfId="0" applyFont="1" applyFill="1" applyBorder="1" applyAlignment="1">
      <alignment horizontal="left" vertical="top" wrapText="1"/>
    </xf>
    <xf numFmtId="0" fontId="4" fillId="14" borderId="11" xfId="0" applyFont="1" applyFill="1" applyBorder="1" applyAlignment="1">
      <alignment horizontal="left" vertical="top" wrapText="1"/>
    </xf>
    <xf numFmtId="0" fontId="3" fillId="14" borderId="12" xfId="0" applyFont="1" applyFill="1" applyBorder="1" applyAlignment="1">
      <alignment horizontal="left" vertical="top" wrapText="1"/>
    </xf>
    <xf numFmtId="0" fontId="3" fillId="14" borderId="13" xfId="0" applyFont="1" applyFill="1" applyBorder="1" applyAlignment="1">
      <alignment horizontal="left" vertical="top" wrapText="1"/>
    </xf>
    <xf numFmtId="0" fontId="3" fillId="14" borderId="4" xfId="0" applyFont="1" applyFill="1" applyBorder="1" applyAlignment="1">
      <alignment horizontal="left" vertical="top" wrapText="1"/>
    </xf>
    <xf numFmtId="0" fontId="4" fillId="14" borderId="4" xfId="0" applyFont="1" applyFill="1" applyBorder="1" applyAlignment="1">
      <alignment horizontal="center" vertical="top" wrapText="1"/>
    </xf>
    <xf numFmtId="0" fontId="3" fillId="14" borderId="4" xfId="0" applyFont="1" applyFill="1" applyBorder="1" applyAlignment="1">
      <alignment horizontal="center" vertical="top" wrapText="1"/>
    </xf>
    <xf numFmtId="0" fontId="4" fillId="14" borderId="12" xfId="0" applyFont="1" applyFill="1" applyBorder="1" applyAlignment="1">
      <alignment horizontal="left" vertical="top" wrapText="1"/>
    </xf>
    <xf numFmtId="0" fontId="4" fillId="14" borderId="13" xfId="0" applyFont="1" applyFill="1" applyBorder="1" applyAlignment="1">
      <alignment horizontal="left" vertical="top" wrapText="1"/>
    </xf>
    <xf numFmtId="0" fontId="4" fillId="14" borderId="4" xfId="0" applyFont="1" applyFill="1" applyBorder="1" applyAlignment="1">
      <alignment horizontal="left" vertical="top" wrapText="1"/>
    </xf>
    <xf numFmtId="0" fontId="21" fillId="11" borderId="12" xfId="0" applyFont="1" applyFill="1" applyBorder="1" applyAlignment="1">
      <alignment horizontal="center" vertical="top"/>
    </xf>
    <xf numFmtId="0" fontId="21" fillId="11" borderId="13" xfId="0" applyFont="1" applyFill="1" applyBorder="1" applyAlignment="1">
      <alignment horizontal="center" vertical="top"/>
    </xf>
    <xf numFmtId="0" fontId="21" fillId="11" borderId="4" xfId="0" applyFont="1" applyFill="1" applyBorder="1" applyAlignment="1">
      <alignment horizontal="center" vertical="top"/>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4" xfId="0" applyFont="1" applyBorder="1" applyAlignment="1">
      <alignment horizontal="center" vertical="center" wrapText="1"/>
    </xf>
    <xf numFmtId="0" fontId="4" fillId="18" borderId="8" xfId="0" quotePrefix="1" applyFont="1" applyFill="1" applyBorder="1" applyAlignment="1">
      <alignment horizontal="left" vertical="top" wrapText="1"/>
    </xf>
    <xf numFmtId="0" fontId="4" fillId="18" borderId="7" xfId="0" quotePrefix="1" applyFont="1" applyFill="1" applyBorder="1" applyAlignment="1">
      <alignment horizontal="left" vertical="top" wrapText="1"/>
    </xf>
    <xf numFmtId="0" fontId="3" fillId="4" borderId="10" xfId="0" applyFont="1" applyFill="1" applyBorder="1" applyAlignment="1">
      <alignment horizontal="center" vertical="top" wrapText="1"/>
    </xf>
    <xf numFmtId="0" fontId="3" fillId="4" borderId="11" xfId="0" applyFont="1" applyFill="1" applyBorder="1" applyAlignment="1">
      <alignment horizontal="center" vertical="top" wrapText="1"/>
    </xf>
    <xf numFmtId="0" fontId="3" fillId="4" borderId="9" xfId="0" applyFont="1" applyFill="1" applyBorder="1" applyAlignment="1">
      <alignment horizontal="center" vertical="top" wrapText="1"/>
    </xf>
    <xf numFmtId="0" fontId="4" fillId="0" borderId="16" xfId="0" applyFont="1" applyBorder="1" applyAlignment="1">
      <alignment horizontal="center" vertical="top" wrapText="1"/>
    </xf>
    <xf numFmtId="0" fontId="4" fillId="0" borderId="5" xfId="0" applyFont="1" applyBorder="1" applyAlignment="1">
      <alignment horizontal="center" vertical="top" wrapText="1"/>
    </xf>
    <xf numFmtId="0" fontId="4" fillId="0" borderId="3" xfId="0" applyFont="1" applyBorder="1" applyAlignment="1">
      <alignment horizontal="center" vertical="top" wrapText="1"/>
    </xf>
    <xf numFmtId="0" fontId="3" fillId="18" borderId="12" xfId="0" applyFont="1" applyFill="1" applyBorder="1" applyAlignment="1">
      <alignment horizontal="center" vertical="top" wrapText="1"/>
    </xf>
    <xf numFmtId="0" fontId="3" fillId="18" borderId="13" xfId="0" applyFont="1" applyFill="1" applyBorder="1" applyAlignment="1">
      <alignment horizontal="center" vertical="top" wrapText="1"/>
    </xf>
    <xf numFmtId="0" fontId="3" fillId="18" borderId="4" xfId="0" applyFont="1" applyFill="1" applyBorder="1" applyAlignment="1">
      <alignment horizontal="center" vertical="top" wrapText="1"/>
    </xf>
    <xf numFmtId="0" fontId="4" fillId="18" borderId="12" xfId="0" applyFont="1" applyFill="1" applyBorder="1" applyAlignment="1">
      <alignment horizontal="center" vertical="top" wrapText="1"/>
    </xf>
    <xf numFmtId="0" fontId="4" fillId="18" borderId="13" xfId="0" applyFont="1" applyFill="1" applyBorder="1" applyAlignment="1">
      <alignment horizontal="center" vertical="top" wrapText="1"/>
    </xf>
    <xf numFmtId="0" fontId="4" fillId="18" borderId="4" xfId="0" applyFont="1" applyFill="1" applyBorder="1" applyAlignment="1">
      <alignment horizontal="center" vertical="top" wrapText="1"/>
    </xf>
    <xf numFmtId="0" fontId="25" fillId="24" borderId="53" xfId="0" applyFont="1" applyFill="1" applyBorder="1" applyAlignment="1">
      <alignment vertical="top" wrapText="1"/>
    </xf>
    <xf numFmtId="0" fontId="3" fillId="4" borderId="5"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7" xfId="0" applyFont="1" applyBorder="1" applyAlignment="1">
      <alignment horizontal="center" vertical="center"/>
    </xf>
    <xf numFmtId="0" fontId="4" fillId="0" borderId="2" xfId="0" applyFont="1" applyBorder="1" applyAlignment="1">
      <alignment horizontal="center" vertical="center"/>
    </xf>
    <xf numFmtId="0" fontId="4" fillId="7" borderId="8" xfId="0" applyFont="1" applyFill="1" applyBorder="1" applyAlignment="1">
      <alignment horizontal="center" vertical="top" wrapText="1"/>
    </xf>
    <xf numFmtId="0" fontId="4" fillId="7" borderId="7" xfId="0" applyFont="1" applyFill="1" applyBorder="1" applyAlignment="1">
      <alignment horizontal="center" vertical="top" wrapText="1"/>
    </xf>
    <xf numFmtId="0" fontId="4" fillId="7" borderId="2" xfId="0" applyFont="1" applyFill="1" applyBorder="1" applyAlignment="1">
      <alignment horizontal="center" vertical="top" wrapText="1"/>
    </xf>
    <xf numFmtId="0" fontId="3" fillId="0" borderId="12" xfId="0" applyFont="1" applyBorder="1" applyAlignment="1">
      <alignment vertical="top" wrapText="1"/>
    </xf>
    <xf numFmtId="0" fontId="3" fillId="0" borderId="13" xfId="0" applyFont="1" applyBorder="1" applyAlignment="1">
      <alignment vertical="top" wrapText="1"/>
    </xf>
    <xf numFmtId="0" fontId="3" fillId="0" borderId="4" xfId="0" applyFont="1" applyBorder="1" applyAlignment="1">
      <alignment vertical="top" wrapText="1"/>
    </xf>
    <xf numFmtId="0" fontId="3" fillId="8" borderId="8" xfId="0" applyFont="1" applyFill="1" applyBorder="1" applyAlignment="1">
      <alignment vertical="top" wrapText="1"/>
    </xf>
    <xf numFmtId="0" fontId="3" fillId="8" borderId="7" xfId="0" applyFont="1" applyFill="1" applyBorder="1" applyAlignment="1">
      <alignment vertical="top" wrapText="1"/>
    </xf>
    <xf numFmtId="0" fontId="3" fillId="8" borderId="2" xfId="0" applyFont="1" applyFill="1" applyBorder="1" applyAlignment="1">
      <alignment vertical="top" wrapText="1"/>
    </xf>
    <xf numFmtId="0" fontId="3" fillId="3" borderId="8" xfId="0" applyFont="1" applyFill="1" applyBorder="1" applyAlignment="1">
      <alignment vertical="top" wrapText="1"/>
    </xf>
    <xf numFmtId="0" fontId="3" fillId="3" borderId="2" xfId="0" applyFont="1" applyFill="1" applyBorder="1" applyAlignment="1">
      <alignment vertical="top" wrapText="1"/>
    </xf>
    <xf numFmtId="0" fontId="4" fillId="7" borderId="8" xfId="0" applyFont="1" applyFill="1" applyBorder="1" applyAlignment="1">
      <alignment vertical="top" wrapText="1"/>
    </xf>
    <xf numFmtId="0" fontId="0" fillId="0" borderId="7" xfId="0" applyBorder="1" applyAlignment="1">
      <alignment vertical="top" wrapText="1"/>
    </xf>
    <xf numFmtId="0" fontId="3" fillId="5" borderId="12" xfId="0" applyFont="1" applyFill="1" applyBorder="1" applyAlignment="1">
      <alignment vertical="top" wrapText="1"/>
    </xf>
    <xf numFmtId="0" fontId="3" fillId="12" borderId="4" xfId="0" applyFont="1" applyFill="1" applyBorder="1" applyAlignment="1">
      <alignment vertical="top" wrapText="1"/>
    </xf>
    <xf numFmtId="0" fontId="3" fillId="8" borderId="10" xfId="0" applyFont="1" applyFill="1" applyBorder="1" applyAlignment="1">
      <alignment vertical="top" wrapText="1"/>
    </xf>
    <xf numFmtId="0" fontId="3" fillId="8" borderId="11" xfId="0" applyFont="1" applyFill="1" applyBorder="1" applyAlignment="1">
      <alignment vertical="top" wrapText="1"/>
    </xf>
    <xf numFmtId="0" fontId="3" fillId="8" borderId="9" xfId="0" applyFont="1" applyFill="1" applyBorder="1" applyAlignment="1">
      <alignment vertical="top" wrapText="1"/>
    </xf>
    <xf numFmtId="0" fontId="3" fillId="8" borderId="16" xfId="0" applyFont="1" applyFill="1" applyBorder="1" applyAlignment="1">
      <alignment vertical="top" wrapText="1"/>
    </xf>
    <xf numFmtId="0" fontId="3" fillId="8" borderId="5" xfId="0" applyFont="1" applyFill="1" applyBorder="1" applyAlignment="1">
      <alignment vertical="top" wrapText="1"/>
    </xf>
    <xf numFmtId="0" fontId="3" fillId="8" borderId="3" xfId="0" applyFont="1" applyFill="1" applyBorder="1" applyAlignment="1">
      <alignment vertical="top" wrapText="1"/>
    </xf>
    <xf numFmtId="0" fontId="3" fillId="5" borderId="16" xfId="0" applyFont="1" applyFill="1" applyBorder="1" applyAlignment="1">
      <alignment vertical="top" wrapText="1"/>
    </xf>
    <xf numFmtId="0" fontId="0" fillId="0" borderId="7" xfId="0" applyBorder="1" applyAlignment="1">
      <alignment horizontal="center" vertical="top" wrapText="1"/>
    </xf>
    <xf numFmtId="0" fontId="0" fillId="0" borderId="2" xfId="0" applyBorder="1" applyAlignment="1">
      <alignment horizontal="center" vertical="top" wrapText="1"/>
    </xf>
    <xf numFmtId="0" fontId="4" fillId="11" borderId="10" xfId="0" applyFont="1" applyFill="1" applyBorder="1" applyAlignment="1">
      <alignment horizontal="center" vertical="top" wrapText="1"/>
    </xf>
    <xf numFmtId="0" fontId="4" fillId="11" borderId="32" xfId="0" applyFont="1" applyFill="1" applyBorder="1" applyAlignment="1">
      <alignment horizontal="center" vertical="top" wrapText="1"/>
    </xf>
    <xf numFmtId="0" fontId="4" fillId="11" borderId="16" xfId="0" applyFont="1" applyFill="1" applyBorder="1" applyAlignment="1">
      <alignment horizontal="center" vertical="top" wrapText="1"/>
    </xf>
    <xf numFmtId="0" fontId="4" fillId="11" borderId="2" xfId="0" applyFont="1" applyFill="1" applyBorder="1" applyAlignment="1">
      <alignment horizontal="center" vertical="top" wrapText="1"/>
    </xf>
    <xf numFmtId="0" fontId="3" fillId="3" borderId="10" xfId="0" applyFont="1" applyFill="1" applyBorder="1" applyAlignment="1">
      <alignment horizontal="center" vertical="center" wrapText="1"/>
    </xf>
    <xf numFmtId="0" fontId="3" fillId="3" borderId="16" xfId="0" applyFont="1" applyFill="1" applyBorder="1" applyAlignment="1">
      <alignment horizontal="center" vertical="center" wrapText="1"/>
    </xf>
    <xf numFmtId="0" fontId="4" fillId="0" borderId="32" xfId="0" applyFont="1" applyBorder="1" applyAlignment="1">
      <alignment horizontal="center" vertical="top" wrapText="1"/>
    </xf>
    <xf numFmtId="0" fontId="4" fillId="11" borderId="29" xfId="0" applyFont="1" applyFill="1" applyBorder="1" applyAlignment="1">
      <alignment horizontal="center" vertical="center" wrapText="1"/>
    </xf>
    <xf numFmtId="0" fontId="3" fillId="0" borderId="0" xfId="0" applyFont="1" applyAlignment="1">
      <alignment horizontal="center" vertical="center" wrapText="1"/>
    </xf>
    <xf numFmtId="0" fontId="4" fillId="11" borderId="10" xfId="0" applyFont="1" applyFill="1" applyBorder="1" applyAlignment="1">
      <alignment horizontal="center" vertical="center" wrapText="1"/>
    </xf>
    <xf numFmtId="0" fontId="4" fillId="11" borderId="32" xfId="0" applyFont="1" applyFill="1" applyBorder="1" applyAlignment="1">
      <alignment horizontal="center" vertical="center" wrapText="1"/>
    </xf>
    <xf numFmtId="0" fontId="4" fillId="11" borderId="16" xfId="0" applyFont="1" applyFill="1" applyBorder="1" applyAlignment="1">
      <alignment horizontal="center" vertical="center" wrapText="1"/>
    </xf>
    <xf numFmtId="0" fontId="3" fillId="8" borderId="10" xfId="0" applyFont="1" applyFill="1" applyBorder="1" applyAlignment="1">
      <alignment horizontal="center" vertical="center" wrapText="1"/>
    </xf>
    <xf numFmtId="0" fontId="3" fillId="8" borderId="16" xfId="0" applyFont="1" applyFill="1" applyBorder="1" applyAlignment="1">
      <alignment horizontal="center" vertical="center" wrapText="1"/>
    </xf>
    <xf numFmtId="0" fontId="4" fillId="11" borderId="9" xfId="0" applyFont="1" applyFill="1" applyBorder="1" applyAlignment="1">
      <alignment horizontal="center" vertical="top" wrapText="1"/>
    </xf>
    <xf numFmtId="0" fontId="4" fillId="11" borderId="6" xfId="0" applyFont="1" applyFill="1" applyBorder="1" applyAlignment="1">
      <alignment horizontal="center" vertical="top" wrapText="1"/>
    </xf>
    <xf numFmtId="0" fontId="4" fillId="11" borderId="3" xfId="0" applyFont="1" applyFill="1" applyBorder="1" applyAlignment="1">
      <alignment horizontal="center" vertical="top" wrapText="1"/>
    </xf>
    <xf numFmtId="0" fontId="4" fillId="0" borderId="6" xfId="0" applyFont="1" applyBorder="1" applyAlignment="1">
      <alignment horizontal="center" vertical="top" wrapText="1"/>
    </xf>
    <xf numFmtId="0" fontId="3" fillId="22" borderId="9" xfId="0" applyFont="1" applyFill="1" applyBorder="1" applyAlignment="1">
      <alignment horizontal="center" vertical="top" wrapText="1"/>
    </xf>
    <xf numFmtId="0" fontId="3" fillId="22" borderId="3" xfId="0" applyFont="1" applyFill="1" applyBorder="1" applyAlignment="1">
      <alignment horizontal="center" vertical="top" wrapText="1"/>
    </xf>
    <xf numFmtId="0" fontId="3" fillId="14" borderId="13" xfId="0" applyFont="1" applyFill="1" applyBorder="1" applyAlignment="1">
      <alignment horizontal="center" vertical="center" wrapText="1"/>
    </xf>
    <xf numFmtId="0" fontId="3" fillId="14" borderId="4" xfId="0" applyFont="1" applyFill="1" applyBorder="1" applyAlignment="1">
      <alignment horizontal="center" vertical="center" wrapText="1"/>
    </xf>
    <xf numFmtId="9" fontId="3" fillId="0" borderId="12" xfId="0" applyNumberFormat="1" applyFont="1" applyBorder="1" applyAlignment="1">
      <alignment horizontal="center" vertical="center" wrapText="1"/>
    </xf>
    <xf numFmtId="0" fontId="3" fillId="5" borderId="4" xfId="0" applyFont="1" applyFill="1" applyBorder="1" applyAlignment="1">
      <alignment horizontal="center" vertical="center" wrapText="1"/>
    </xf>
    <xf numFmtId="0" fontId="3" fillId="9" borderId="11" xfId="0" applyFont="1" applyFill="1" applyBorder="1" applyAlignment="1">
      <alignment horizontal="center" vertical="center" wrapText="1"/>
    </xf>
    <xf numFmtId="0" fontId="3" fillId="9" borderId="9" xfId="0" applyFont="1" applyFill="1" applyBorder="1" applyAlignment="1">
      <alignment horizontal="center" vertical="center" wrapText="1"/>
    </xf>
    <xf numFmtId="0" fontId="3" fillId="9" borderId="5" xfId="0" applyFont="1" applyFill="1" applyBorder="1" applyAlignment="1">
      <alignment horizontal="center" vertical="center" wrapText="1"/>
    </xf>
    <xf numFmtId="0" fontId="3" fillId="9" borderId="3" xfId="0" applyFont="1" applyFill="1" applyBorder="1" applyAlignment="1">
      <alignment horizontal="center" vertical="center" wrapText="1"/>
    </xf>
    <xf numFmtId="0" fontId="4" fillId="11" borderId="0" xfId="0" applyFont="1" applyFill="1" applyAlignment="1">
      <alignment horizontal="center" vertical="center" wrapText="1"/>
    </xf>
    <xf numFmtId="0" fontId="3" fillId="11" borderId="16" xfId="0" applyFont="1" applyFill="1" applyBorder="1" applyAlignment="1">
      <alignment horizontal="center" vertical="center" wrapText="1"/>
    </xf>
    <xf numFmtId="0" fontId="3" fillId="11" borderId="5" xfId="0" applyFont="1" applyFill="1" applyBorder="1" applyAlignment="1">
      <alignment horizontal="center" vertical="center" wrapText="1"/>
    </xf>
    <xf numFmtId="0" fontId="3" fillId="11" borderId="3" xfId="0" applyFont="1" applyFill="1" applyBorder="1" applyAlignment="1">
      <alignment horizontal="center" vertical="center" wrapText="1"/>
    </xf>
    <xf numFmtId="0" fontId="4" fillId="11" borderId="11" xfId="0" applyFont="1" applyFill="1" applyBorder="1" applyAlignment="1">
      <alignment horizontal="center" vertical="center" wrapText="1"/>
    </xf>
    <xf numFmtId="0" fontId="2" fillId="0" borderId="53" xfId="0" applyFont="1" applyBorder="1" applyAlignment="1"/>
    <xf numFmtId="0" fontId="2" fillId="0" borderId="24" xfId="0" applyFont="1" applyBorder="1" applyAlignment="1"/>
    <xf numFmtId="0" fontId="2" fillId="0" borderId="55" xfId="0" applyFont="1" applyBorder="1" applyAlignment="1"/>
    <xf numFmtId="0" fontId="2" fillId="0" borderId="0" xfId="0" applyFont="1" applyAlignment="1"/>
    <xf numFmtId="0" fontId="2" fillId="0" borderId="57" xfId="0" applyFont="1" applyBorder="1" applyAlignment="1"/>
    <xf numFmtId="0" fontId="2" fillId="0" borderId="54" xfId="0" applyFont="1" applyBorder="1" applyAlignment="1"/>
    <xf numFmtId="0" fontId="2" fillId="0" borderId="7" xfId="0" applyFont="1" applyBorder="1" applyAlignment="1"/>
    <xf numFmtId="0" fontId="2" fillId="0" borderId="2" xfId="0" applyFont="1" applyBorder="1" applyAlignment="1"/>
  </cellXfs>
  <cellStyles count="27">
    <cellStyle name="Comma" xfId="1" builtinId="3"/>
    <cellStyle name="Comma 2" xfId="2" xr:uid="{00000000-0005-0000-0000-000001000000}"/>
    <cellStyle name="Comma 2 2" xfId="19" xr:uid="{980B1784-94CF-4519-B29B-61D991590C62}"/>
    <cellStyle name="Comma 3" xfId="3" xr:uid="{00000000-0005-0000-0000-000002000000}"/>
    <cellStyle name="Comma 3 2" xfId="21" xr:uid="{3E015FD9-9658-44C6-93BF-A9CA615D3E68}"/>
    <cellStyle name="Comma 4" xfId="4" xr:uid="{00000000-0005-0000-0000-000003000000}"/>
    <cellStyle name="Comma 4 2" xfId="25" xr:uid="{6A32A9D7-64C4-4DF7-982E-85090AFE2D01}"/>
    <cellStyle name="Comma 5" xfId="16" xr:uid="{8142AAE0-BEBC-4957-B480-D77C7ED7E731}"/>
    <cellStyle name="Hyperlink 2" xfId="14" xr:uid="{A43CCE2F-2B0B-4E7F-9F0F-42F8FECC629A}"/>
    <cellStyle name="Normal" xfId="0" builtinId="0"/>
    <cellStyle name="Normal 2" xfId="5" xr:uid="{00000000-0005-0000-0000-000005000000}"/>
    <cellStyle name="Normal 2 2" xfId="15" xr:uid="{4407BC1E-9CFD-4E17-B574-40F947CF07AB}"/>
    <cellStyle name="Normal 3" xfId="6" xr:uid="{00000000-0005-0000-0000-000006000000}"/>
    <cellStyle name="Normal 3 2" xfId="17" xr:uid="{494E0F18-1A1E-4123-B39A-0F98A8EA4F7D}"/>
    <cellStyle name="Normal 4" xfId="7" xr:uid="{00000000-0005-0000-0000-000007000000}"/>
    <cellStyle name="Normal 4 2" xfId="18" xr:uid="{62F650F8-73B4-4195-B8EB-C0F543B2ECAE}"/>
    <cellStyle name="Normal 5" xfId="24" xr:uid="{AB80C7A1-83DE-48EE-85A5-C54C7BF054C8}"/>
    <cellStyle name="Normal 6" xfId="8" xr:uid="{00000000-0005-0000-0000-000008000000}"/>
    <cellStyle name="Normal 6 2" xfId="23" xr:uid="{9F256D44-3C16-4A78-BE5A-C28D474F29B9}"/>
    <cellStyle name="Normal 7" xfId="13" xr:uid="{FD51081B-C4A7-4B6C-A149-BD1F7632E3F8}"/>
    <cellStyle name="Per cent" xfId="12" builtinId="5"/>
    <cellStyle name="Percent 2" xfId="9" xr:uid="{00000000-0005-0000-0000-000009000000}"/>
    <cellStyle name="Percent 2 2" xfId="20" xr:uid="{181589F2-825C-4619-B2AB-6C8EC3699078}"/>
    <cellStyle name="Percent 3" xfId="10" xr:uid="{00000000-0005-0000-0000-00000A000000}"/>
    <cellStyle name="Percent 3 2" xfId="22" xr:uid="{55C1FE50-8709-4BE2-A161-EC13F0117BB2}"/>
    <cellStyle name="Percent 4" xfId="11" xr:uid="{00000000-0005-0000-0000-00000B000000}"/>
    <cellStyle name="Percent 5" xfId="26" xr:uid="{F6A632E7-D27D-4386-9F21-18CFA8B7D1EF}"/>
  </cellStyles>
  <dxfs count="0"/>
  <tableStyles count="0" defaultTableStyle="TableStyleMedium2" defaultPivotStyle="PivotStyleLight16"/>
  <colors>
    <mruColors>
      <color rgb="FFCCFFCC"/>
      <color rgb="FF99CCFF"/>
      <color rgb="FFFFFF99"/>
      <color rgb="FF0099FF"/>
      <color rgb="FF4383D1"/>
      <color rgb="FF99FFCC"/>
      <color rgb="FFFFFFCC"/>
      <color rgb="FF48F5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61" dT="2022-09-07T08:26:16.84" personId="{00000000-0000-0000-0000-000000000000}" id="{876C85F6-2988-413B-AB8D-FE8A0290F8F3}">
    <text>Need to check with WFP if the PDM survey will be done</text>
  </threadedComment>
  <threadedComment ref="I107" dT="2022-09-07T09:34:42.27" personId="{00000000-0000-0000-0000-000000000000}" id="{8442D542-FBE8-4BB1-9D37-98E8999A5D55}">
    <text>Need to include new figures of number of people to be reached for 2022/2023</text>
  </threadedComment>
  <threadedComment ref="J112" dT="2022-09-07T09:44:39.44" personId="{00000000-0000-0000-0000-000000000000}" id="{413948A3-209F-4D25-9FBC-B43EAAF185B6}">
    <text>maintain target?</text>
  </threadedComment>
  <threadedComment ref="B132" dT="2022-09-07T12:02:56.68" personId="{00000000-0000-0000-0000-000000000000}" id="{BB173615-5CA8-40D6-BED7-6B471BE8AAB5}">
    <text>Modify the indicator to Number of Districts with functional disaster information management system</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79D6B-2A0B-480B-8B3D-8F28DDBB0D85}">
  <sheetPr>
    <pageSetUpPr fitToPage="1"/>
  </sheetPr>
  <dimension ref="A1:M214"/>
  <sheetViews>
    <sheetView topLeftCell="A108" zoomScaleNormal="100" workbookViewId="0">
      <selection activeCell="B80" sqref="B80:B83"/>
    </sheetView>
  </sheetViews>
  <sheetFormatPr defaultColWidth="8.85546875" defaultRowHeight="11.45"/>
  <cols>
    <col min="1" max="1" width="30.5703125" style="203" customWidth="1"/>
    <col min="2" max="2" width="54.85546875" style="203" customWidth="1"/>
    <col min="3" max="3" width="18.85546875" style="203" customWidth="1"/>
    <col min="4" max="4" width="20.140625" style="203" customWidth="1"/>
    <col min="5" max="5" width="18.5703125" style="203" customWidth="1"/>
    <col min="6" max="7" width="22.85546875" style="203" customWidth="1"/>
    <col min="8" max="8" width="23.7109375" style="203" customWidth="1"/>
    <col min="9" max="9" width="23" style="203" customWidth="1"/>
    <col min="10" max="10" width="23.28515625" style="203" customWidth="1"/>
    <col min="11" max="11" width="46.5703125" style="203" customWidth="1"/>
    <col min="12" max="12" width="3.42578125" style="203" customWidth="1"/>
    <col min="13" max="13" width="65.28515625" style="203" customWidth="1"/>
    <col min="14" max="16384" width="8.85546875" style="203"/>
  </cols>
  <sheetData>
    <row r="1" spans="1:13" ht="15.95" thickBot="1">
      <c r="A1" s="146" t="s">
        <v>0</v>
      </c>
      <c r="B1" s="962" t="s">
        <v>1</v>
      </c>
      <c r="C1" s="963"/>
      <c r="D1" s="963"/>
      <c r="E1" s="963"/>
      <c r="F1" s="963"/>
      <c r="G1" s="963"/>
      <c r="H1" s="963"/>
      <c r="I1" s="963"/>
      <c r="J1" s="963"/>
      <c r="K1" s="964"/>
    </row>
    <row r="2" spans="1:13" ht="28.5" customHeight="1" thickBot="1">
      <c r="A2" s="107" t="s">
        <v>2</v>
      </c>
      <c r="B2" s="108" t="s">
        <v>3</v>
      </c>
      <c r="C2" s="108"/>
      <c r="D2" s="101" t="s">
        <v>4</v>
      </c>
      <c r="E2" s="79" t="s">
        <v>5</v>
      </c>
      <c r="F2" s="68" t="s">
        <v>6</v>
      </c>
      <c r="G2" s="68" t="s">
        <v>7</v>
      </c>
      <c r="H2" s="68" t="s">
        <v>8</v>
      </c>
      <c r="I2" s="68" t="s">
        <v>9</v>
      </c>
      <c r="J2" s="68" t="s">
        <v>10</v>
      </c>
      <c r="K2" s="109" t="s">
        <v>11</v>
      </c>
      <c r="M2" s="110" t="s">
        <v>12</v>
      </c>
    </row>
    <row r="3" spans="1:13" ht="22.5" customHeight="1" thickBot="1">
      <c r="A3" s="965" t="s">
        <v>13</v>
      </c>
      <c r="B3" s="965" t="s">
        <v>14</v>
      </c>
      <c r="C3" s="111" t="s">
        <v>15</v>
      </c>
      <c r="D3" s="74"/>
      <c r="E3" s="67">
        <v>64.41</v>
      </c>
      <c r="F3" s="74"/>
      <c r="G3" s="74"/>
      <c r="H3" s="74"/>
      <c r="I3" s="74"/>
      <c r="J3" s="69" t="s">
        <v>16</v>
      </c>
      <c r="K3" s="968"/>
      <c r="M3" s="970" t="s">
        <v>17</v>
      </c>
    </row>
    <row r="4" spans="1:13" ht="12" thickBot="1">
      <c r="A4" s="966"/>
      <c r="B4" s="966"/>
      <c r="C4" s="112" t="s">
        <v>18</v>
      </c>
      <c r="D4" s="113"/>
      <c r="E4" s="113"/>
      <c r="F4" s="113"/>
      <c r="G4" s="113"/>
      <c r="H4" s="113"/>
      <c r="I4" s="113"/>
      <c r="J4" s="114"/>
      <c r="K4" s="968"/>
      <c r="M4" s="970"/>
    </row>
    <row r="5" spans="1:13" ht="12" thickBot="1">
      <c r="A5" s="966"/>
      <c r="B5" s="966"/>
      <c r="C5" s="970"/>
      <c r="D5" s="972" t="s">
        <v>19</v>
      </c>
      <c r="E5" s="972"/>
      <c r="F5" s="972"/>
      <c r="G5" s="972"/>
      <c r="H5" s="972"/>
      <c r="I5" s="972"/>
      <c r="J5" s="973"/>
      <c r="K5" s="968"/>
      <c r="M5" s="970"/>
    </row>
    <row r="6" spans="1:13" ht="36.950000000000003" customHeight="1" thickBot="1">
      <c r="A6" s="966"/>
      <c r="B6" s="967"/>
      <c r="C6" s="971"/>
      <c r="D6" s="974" t="s">
        <v>20</v>
      </c>
      <c r="E6" s="974"/>
      <c r="F6" s="974"/>
      <c r="G6" s="974"/>
      <c r="H6" s="974"/>
      <c r="I6" s="974"/>
      <c r="J6" s="975"/>
      <c r="K6" s="968"/>
      <c r="M6" s="970"/>
    </row>
    <row r="7" spans="1:13" ht="14.45" customHeight="1" thickBot="1">
      <c r="A7" s="966"/>
      <c r="B7" s="108" t="s">
        <v>21</v>
      </c>
      <c r="C7" s="108"/>
      <c r="D7" s="101" t="s">
        <v>4</v>
      </c>
      <c r="E7" s="79" t="s">
        <v>5</v>
      </c>
      <c r="F7" s="68" t="s">
        <v>6</v>
      </c>
      <c r="G7" s="68" t="s">
        <v>7</v>
      </c>
      <c r="H7" s="68" t="s">
        <v>8</v>
      </c>
      <c r="I7" s="68" t="s">
        <v>9</v>
      </c>
      <c r="J7" s="68" t="s">
        <v>10</v>
      </c>
      <c r="K7" s="968"/>
      <c r="M7" s="110" t="s">
        <v>12</v>
      </c>
    </row>
    <row r="8" spans="1:13" ht="50.45" customHeight="1" thickBot="1">
      <c r="A8" s="966"/>
      <c r="B8" s="976" t="s">
        <v>22</v>
      </c>
      <c r="C8" s="111" t="s">
        <v>15</v>
      </c>
      <c r="D8" s="74"/>
      <c r="E8" s="98" t="s">
        <v>23</v>
      </c>
      <c r="F8" s="159" t="s">
        <v>24</v>
      </c>
      <c r="G8" s="159" t="s">
        <v>24</v>
      </c>
      <c r="H8" s="159" t="s">
        <v>24</v>
      </c>
      <c r="I8" s="159" t="s">
        <v>24</v>
      </c>
      <c r="J8" s="159" t="s">
        <v>24</v>
      </c>
      <c r="K8" s="968"/>
      <c r="M8" s="970" t="s">
        <v>25</v>
      </c>
    </row>
    <row r="9" spans="1:13" ht="12" thickBot="1">
      <c r="A9" s="966"/>
      <c r="B9" s="966"/>
      <c r="C9" s="112" t="s">
        <v>18</v>
      </c>
      <c r="D9" s="74"/>
      <c r="E9" s="113"/>
      <c r="F9" s="114">
        <v>-0.19</v>
      </c>
      <c r="G9" s="163">
        <v>-0.19</v>
      </c>
      <c r="H9" s="207">
        <v>-11.67</v>
      </c>
      <c r="I9" s="114"/>
      <c r="J9" s="114"/>
      <c r="K9" s="968"/>
      <c r="M9" s="970"/>
    </row>
    <row r="10" spans="1:13" ht="12" thickBot="1">
      <c r="A10" s="966"/>
      <c r="B10" s="966"/>
      <c r="C10" s="970"/>
      <c r="D10" s="972" t="s">
        <v>19</v>
      </c>
      <c r="E10" s="972"/>
      <c r="F10" s="972"/>
      <c r="G10" s="972"/>
      <c r="H10" s="972"/>
      <c r="I10" s="972"/>
      <c r="J10" s="973"/>
      <c r="K10" s="968"/>
      <c r="M10" s="970"/>
    </row>
    <row r="11" spans="1:13" ht="18" customHeight="1" thickBot="1">
      <c r="A11" s="967"/>
      <c r="B11" s="967"/>
      <c r="C11" s="971"/>
      <c r="D11" s="974" t="s">
        <v>26</v>
      </c>
      <c r="E11" s="974"/>
      <c r="F11" s="974"/>
      <c r="G11" s="974"/>
      <c r="H11" s="974"/>
      <c r="I11" s="974"/>
      <c r="J11" s="975"/>
      <c r="K11" s="969"/>
      <c r="M11" s="977"/>
    </row>
    <row r="12" spans="1:13" ht="12" thickBot="1">
      <c r="A12" s="116"/>
      <c r="B12" s="116"/>
      <c r="C12" s="116"/>
      <c r="D12" s="116"/>
      <c r="E12" s="116"/>
      <c r="F12" s="116"/>
      <c r="G12" s="116"/>
      <c r="H12" s="116"/>
      <c r="I12" s="116"/>
      <c r="J12" s="116"/>
      <c r="K12" s="116"/>
    </row>
    <row r="13" spans="1:13" ht="18.600000000000001" customHeight="1" thickBot="1">
      <c r="A13" s="117" t="s">
        <v>27</v>
      </c>
      <c r="B13" s="118" t="s">
        <v>28</v>
      </c>
      <c r="C13" s="119"/>
      <c r="D13" s="101" t="s">
        <v>4</v>
      </c>
      <c r="E13" s="59" t="s">
        <v>5</v>
      </c>
      <c r="F13" s="68" t="s">
        <v>6</v>
      </c>
      <c r="G13" s="68" t="s">
        <v>7</v>
      </c>
      <c r="H13" s="68" t="s">
        <v>8</v>
      </c>
      <c r="I13" s="68" t="s">
        <v>9</v>
      </c>
      <c r="J13" s="68" t="s">
        <v>10</v>
      </c>
      <c r="K13" s="109" t="s">
        <v>11</v>
      </c>
      <c r="M13" s="120" t="s">
        <v>12</v>
      </c>
    </row>
    <row r="14" spans="1:13" ht="53.45" customHeight="1" thickBot="1">
      <c r="A14" s="965" t="s">
        <v>29</v>
      </c>
      <c r="B14" s="965" t="s">
        <v>30</v>
      </c>
      <c r="C14" s="111" t="s">
        <v>15</v>
      </c>
      <c r="D14" s="67">
        <v>0</v>
      </c>
      <c r="E14" s="160" t="s">
        <v>31</v>
      </c>
      <c r="F14" s="152" t="s">
        <v>32</v>
      </c>
      <c r="G14" s="96" t="s">
        <v>33</v>
      </c>
      <c r="H14" s="102" t="s">
        <v>34</v>
      </c>
      <c r="I14" s="76" t="s">
        <v>35</v>
      </c>
      <c r="J14" s="70" t="s">
        <v>36</v>
      </c>
      <c r="K14" s="970" t="s">
        <v>37</v>
      </c>
      <c r="M14" s="970" t="s">
        <v>38</v>
      </c>
    </row>
    <row r="15" spans="1:13" ht="69.599999999999994" thickBot="1">
      <c r="A15" s="966"/>
      <c r="B15" s="966"/>
      <c r="C15" s="112" t="s">
        <v>18</v>
      </c>
      <c r="D15" s="114">
        <v>0</v>
      </c>
      <c r="E15" s="113"/>
      <c r="F15" s="152" t="s">
        <v>32</v>
      </c>
      <c r="G15" s="96" t="s">
        <v>39</v>
      </c>
      <c r="H15" s="114" t="s">
        <v>40</v>
      </c>
      <c r="I15" s="115"/>
      <c r="J15" s="114"/>
      <c r="K15" s="984"/>
      <c r="M15" s="970"/>
    </row>
    <row r="16" spans="1:13" ht="12" thickBot="1">
      <c r="A16" s="966"/>
      <c r="B16" s="966"/>
      <c r="C16" s="970"/>
      <c r="D16" s="972" t="s">
        <v>41</v>
      </c>
      <c r="E16" s="972"/>
      <c r="F16" s="972"/>
      <c r="G16" s="972"/>
      <c r="H16" s="972"/>
      <c r="I16" s="972"/>
      <c r="J16" s="973"/>
      <c r="K16" s="984"/>
      <c r="M16" s="970"/>
    </row>
    <row r="17" spans="1:13" ht="15.6" customHeight="1" thickBot="1">
      <c r="A17" s="966"/>
      <c r="B17" s="967"/>
      <c r="C17" s="971"/>
      <c r="D17" s="974" t="s">
        <v>42</v>
      </c>
      <c r="E17" s="974"/>
      <c r="F17" s="974"/>
      <c r="G17" s="974"/>
      <c r="H17" s="974"/>
      <c r="I17" s="974"/>
      <c r="J17" s="975"/>
      <c r="K17" s="984"/>
      <c r="M17" s="970"/>
    </row>
    <row r="18" spans="1:13" ht="29.45" customHeight="1" thickBot="1">
      <c r="A18" s="966"/>
      <c r="B18" s="108" t="s">
        <v>43</v>
      </c>
      <c r="C18" s="108"/>
      <c r="D18" s="101" t="s">
        <v>4</v>
      </c>
      <c r="E18" s="79" t="s">
        <v>5</v>
      </c>
      <c r="F18" s="68" t="s">
        <v>6</v>
      </c>
      <c r="G18" s="68" t="s">
        <v>7</v>
      </c>
      <c r="H18" s="68" t="s">
        <v>44</v>
      </c>
      <c r="I18" s="68" t="s">
        <v>9</v>
      </c>
      <c r="J18" s="68" t="s">
        <v>10</v>
      </c>
      <c r="K18" s="984"/>
      <c r="M18" s="970"/>
    </row>
    <row r="19" spans="1:13" ht="30.6" thickBot="1">
      <c r="A19" s="966"/>
      <c r="B19" s="965" t="s">
        <v>45</v>
      </c>
      <c r="C19" s="111" t="s">
        <v>15</v>
      </c>
      <c r="D19" s="67">
        <v>0</v>
      </c>
      <c r="E19" s="161" t="s">
        <v>46</v>
      </c>
      <c r="F19" s="152" t="s">
        <v>32</v>
      </c>
      <c r="G19" s="96" t="s">
        <v>33</v>
      </c>
      <c r="H19" s="166" t="s">
        <v>47</v>
      </c>
      <c r="I19" s="149" t="s">
        <v>48</v>
      </c>
      <c r="J19" s="97" t="s">
        <v>49</v>
      </c>
      <c r="K19" s="984"/>
      <c r="M19" s="970"/>
    </row>
    <row r="20" spans="1:13" ht="92.45" thickBot="1">
      <c r="A20" s="966"/>
      <c r="B20" s="966"/>
      <c r="C20" s="112" t="s">
        <v>18</v>
      </c>
      <c r="D20" s="114">
        <v>0</v>
      </c>
      <c r="E20" s="113"/>
      <c r="F20" s="152" t="s">
        <v>32</v>
      </c>
      <c r="G20" s="96" t="s">
        <v>50</v>
      </c>
      <c r="H20" s="114" t="s">
        <v>51</v>
      </c>
      <c r="I20" s="114"/>
      <c r="J20" s="114"/>
      <c r="K20" s="984"/>
      <c r="M20" s="970"/>
    </row>
    <row r="21" spans="1:13" ht="12" thickBot="1">
      <c r="A21" s="966"/>
      <c r="B21" s="966"/>
      <c r="C21" s="970"/>
      <c r="D21" s="972" t="s">
        <v>41</v>
      </c>
      <c r="E21" s="972"/>
      <c r="F21" s="972"/>
      <c r="G21" s="972"/>
      <c r="H21" s="972"/>
      <c r="I21" s="972"/>
      <c r="J21" s="973"/>
      <c r="K21" s="984"/>
      <c r="M21" s="970"/>
    </row>
    <row r="22" spans="1:13" ht="12" thickBot="1">
      <c r="A22" s="966"/>
      <c r="B22" s="967"/>
      <c r="C22" s="971"/>
      <c r="D22" s="974" t="s">
        <v>42</v>
      </c>
      <c r="E22" s="974"/>
      <c r="F22" s="974"/>
      <c r="G22" s="974"/>
      <c r="H22" s="974"/>
      <c r="I22" s="974"/>
      <c r="J22" s="975"/>
      <c r="K22" s="984"/>
      <c r="M22" s="970"/>
    </row>
    <row r="23" spans="1:13" ht="17.45" customHeight="1" thickBot="1">
      <c r="A23" s="966"/>
      <c r="B23" s="108" t="s">
        <v>52</v>
      </c>
      <c r="C23" s="108"/>
      <c r="D23" s="101" t="s">
        <v>4</v>
      </c>
      <c r="E23" s="79" t="s">
        <v>5</v>
      </c>
      <c r="F23" s="68" t="s">
        <v>6</v>
      </c>
      <c r="G23" s="68" t="s">
        <v>7</v>
      </c>
      <c r="H23" s="68" t="s">
        <v>8</v>
      </c>
      <c r="I23" s="68" t="s">
        <v>9</v>
      </c>
      <c r="J23" s="68" t="s">
        <v>10</v>
      </c>
      <c r="K23" s="984"/>
      <c r="M23" s="970"/>
    </row>
    <row r="24" spans="1:13" ht="55.5" customHeight="1" thickBot="1">
      <c r="A24" s="966"/>
      <c r="B24" s="965" t="s">
        <v>53</v>
      </c>
      <c r="C24" s="111" t="s">
        <v>15</v>
      </c>
      <c r="D24" s="67">
        <v>0</v>
      </c>
      <c r="E24" s="67" t="s">
        <v>54</v>
      </c>
      <c r="F24" s="152" t="s">
        <v>32</v>
      </c>
      <c r="G24" s="60" t="s">
        <v>55</v>
      </c>
      <c r="H24" s="162">
        <v>0.6</v>
      </c>
      <c r="I24" s="162">
        <v>0.63</v>
      </c>
      <c r="J24" s="162">
        <v>0.66</v>
      </c>
      <c r="K24" s="984"/>
      <c r="M24" s="970"/>
    </row>
    <row r="25" spans="1:13" ht="35.1" thickBot="1">
      <c r="A25" s="966"/>
      <c r="B25" s="966"/>
      <c r="C25" s="112" t="s">
        <v>18</v>
      </c>
      <c r="D25" s="114">
        <v>0</v>
      </c>
      <c r="E25" s="113"/>
      <c r="F25" s="152" t="s">
        <v>32</v>
      </c>
      <c r="G25" s="167" t="s">
        <v>56</v>
      </c>
      <c r="H25" s="114" t="s">
        <v>40</v>
      </c>
      <c r="I25" s="114"/>
      <c r="J25" s="114"/>
      <c r="K25" s="984"/>
      <c r="M25" s="970"/>
    </row>
    <row r="26" spans="1:13" ht="16.5" customHeight="1" thickBot="1">
      <c r="A26" s="966"/>
      <c r="B26" s="966"/>
      <c r="C26" s="970"/>
      <c r="D26" s="972" t="s">
        <v>41</v>
      </c>
      <c r="E26" s="972"/>
      <c r="F26" s="972"/>
      <c r="G26" s="972"/>
      <c r="H26" s="972"/>
      <c r="I26" s="972"/>
      <c r="J26" s="973"/>
      <c r="K26" s="984"/>
      <c r="M26" s="970"/>
    </row>
    <row r="27" spans="1:13" ht="18.75" customHeight="1" thickBot="1">
      <c r="A27" s="966"/>
      <c r="B27" s="967"/>
      <c r="C27" s="971"/>
      <c r="D27" s="974" t="s">
        <v>42</v>
      </c>
      <c r="E27" s="974"/>
      <c r="F27" s="974"/>
      <c r="G27" s="974"/>
      <c r="H27" s="974"/>
      <c r="I27" s="974"/>
      <c r="J27" s="975"/>
      <c r="K27" s="984"/>
      <c r="M27" s="970"/>
    </row>
    <row r="28" spans="1:13" ht="18.600000000000001" customHeight="1" thickBot="1">
      <c r="A28" s="966"/>
      <c r="B28" s="108" t="s">
        <v>57</v>
      </c>
      <c r="C28" s="108"/>
      <c r="D28" s="101" t="s">
        <v>4</v>
      </c>
      <c r="E28" s="79" t="s">
        <v>5</v>
      </c>
      <c r="F28" s="68" t="s">
        <v>6</v>
      </c>
      <c r="G28" s="68" t="s">
        <v>7</v>
      </c>
      <c r="H28" s="68" t="s">
        <v>8</v>
      </c>
      <c r="I28" s="68" t="s">
        <v>9</v>
      </c>
      <c r="J28" s="68" t="s">
        <v>10</v>
      </c>
      <c r="K28" s="984"/>
      <c r="M28" s="970"/>
    </row>
    <row r="29" spans="1:13" ht="56.1" customHeight="1" thickBot="1">
      <c r="A29" s="966"/>
      <c r="B29" s="965" t="s">
        <v>58</v>
      </c>
      <c r="C29" s="111" t="s">
        <v>15</v>
      </c>
      <c r="D29" s="67">
        <v>0</v>
      </c>
      <c r="E29" s="67" t="s">
        <v>59</v>
      </c>
      <c r="F29" s="152" t="s">
        <v>32</v>
      </c>
      <c r="G29" s="98">
        <v>0.1</v>
      </c>
      <c r="H29" s="98">
        <v>0.2</v>
      </c>
      <c r="I29" s="99">
        <v>0.3</v>
      </c>
      <c r="J29" s="73">
        <v>0.35</v>
      </c>
      <c r="K29" s="984"/>
      <c r="M29" s="970"/>
    </row>
    <row r="30" spans="1:13" ht="53.45" customHeight="1" thickBot="1">
      <c r="A30" s="966"/>
      <c r="B30" s="966"/>
      <c r="C30" s="112" t="s">
        <v>18</v>
      </c>
      <c r="D30" s="114">
        <v>0</v>
      </c>
      <c r="E30" s="113"/>
      <c r="F30" s="152" t="s">
        <v>32</v>
      </c>
      <c r="G30" s="114" t="s">
        <v>60</v>
      </c>
      <c r="H30" s="114" t="s">
        <v>40</v>
      </c>
      <c r="I30" s="114"/>
      <c r="J30" s="114"/>
      <c r="K30" s="984"/>
      <c r="M30" s="970"/>
    </row>
    <row r="31" spans="1:13" ht="16.5" customHeight="1" thickBot="1">
      <c r="A31" s="966"/>
      <c r="B31" s="966"/>
      <c r="C31" s="970"/>
      <c r="D31" s="972" t="s">
        <v>41</v>
      </c>
      <c r="E31" s="972"/>
      <c r="F31" s="972"/>
      <c r="G31" s="972"/>
      <c r="H31" s="972"/>
      <c r="I31" s="972"/>
      <c r="J31" s="973"/>
      <c r="K31" s="984"/>
      <c r="M31" s="970"/>
    </row>
    <row r="32" spans="1:13" ht="18.75" customHeight="1" thickBot="1">
      <c r="A32" s="966"/>
      <c r="B32" s="967"/>
      <c r="C32" s="971"/>
      <c r="D32" s="974" t="s">
        <v>42</v>
      </c>
      <c r="E32" s="974"/>
      <c r="F32" s="974"/>
      <c r="G32" s="974"/>
      <c r="H32" s="974"/>
      <c r="I32" s="974"/>
      <c r="J32" s="975"/>
      <c r="K32" s="984"/>
      <c r="M32" s="977"/>
    </row>
    <row r="33" spans="1:13" ht="12" thickBot="1">
      <c r="A33" s="978" t="s">
        <v>61</v>
      </c>
      <c r="B33" s="121" t="s">
        <v>62</v>
      </c>
      <c r="C33" s="121"/>
      <c r="D33" s="121" t="s">
        <v>63</v>
      </c>
      <c r="E33" s="121" t="s">
        <v>64</v>
      </c>
      <c r="F33" s="121"/>
      <c r="G33" s="121"/>
      <c r="H33" s="121"/>
      <c r="I33" s="121" t="s">
        <v>65</v>
      </c>
      <c r="J33" s="985"/>
      <c r="K33" s="986"/>
    </row>
    <row r="34" spans="1:13" ht="12" thickBot="1">
      <c r="A34" s="979"/>
      <c r="B34" s="123">
        <v>90500000</v>
      </c>
      <c r="C34" s="124"/>
      <c r="D34" s="124">
        <v>0</v>
      </c>
      <c r="E34" s="124">
        <v>0</v>
      </c>
      <c r="F34" s="124"/>
      <c r="G34" s="124"/>
      <c r="H34" s="124"/>
      <c r="I34" s="123" t="s">
        <v>66</v>
      </c>
      <c r="J34" s="987"/>
      <c r="K34" s="988"/>
    </row>
    <row r="35" spans="1:13" ht="12" thickBot="1">
      <c r="A35" s="978" t="s">
        <v>67</v>
      </c>
      <c r="B35" s="122" t="s">
        <v>68</v>
      </c>
      <c r="C35" s="125"/>
      <c r="D35" s="980"/>
      <c r="E35" s="980"/>
      <c r="F35" s="980"/>
      <c r="G35" s="980"/>
      <c r="H35" s="980"/>
      <c r="I35" s="980"/>
      <c r="J35" s="980"/>
      <c r="K35" s="981"/>
    </row>
    <row r="36" spans="1:13" ht="12" thickBot="1">
      <c r="A36" s="979"/>
      <c r="B36" s="124">
        <v>3.5</v>
      </c>
      <c r="C36" s="126"/>
      <c r="D36" s="982"/>
      <c r="E36" s="982"/>
      <c r="F36" s="982"/>
      <c r="G36" s="982"/>
      <c r="H36" s="982"/>
      <c r="I36" s="982"/>
      <c r="J36" s="982"/>
      <c r="K36" s="983"/>
    </row>
    <row r="37" spans="1:13">
      <c r="A37" s="116"/>
      <c r="B37" s="116"/>
      <c r="C37" s="116"/>
      <c r="D37" s="116"/>
      <c r="E37" s="116"/>
      <c r="F37" s="116"/>
      <c r="G37" s="116"/>
      <c r="H37" s="116"/>
      <c r="I37" s="116"/>
      <c r="J37" s="116"/>
      <c r="K37" s="116"/>
    </row>
    <row r="38" spans="1:13" ht="12" thickBot="1">
      <c r="A38" s="126"/>
      <c r="B38" s="126"/>
      <c r="C38" s="126"/>
      <c r="D38" s="126"/>
      <c r="E38" s="126"/>
      <c r="F38" s="126"/>
      <c r="G38" s="126"/>
      <c r="H38" s="126"/>
      <c r="I38" s="126"/>
      <c r="J38" s="126"/>
      <c r="K38" s="126"/>
    </row>
    <row r="39" spans="1:13" ht="12" thickBot="1">
      <c r="A39" s="117" t="s">
        <v>69</v>
      </c>
      <c r="B39" s="127" t="s">
        <v>70</v>
      </c>
      <c r="C39" s="128"/>
      <c r="D39" s="101" t="s">
        <v>4</v>
      </c>
      <c r="E39" s="79" t="s">
        <v>5</v>
      </c>
      <c r="F39" s="68" t="s">
        <v>6</v>
      </c>
      <c r="G39" s="68" t="s">
        <v>7</v>
      </c>
      <c r="H39" s="68" t="s">
        <v>8</v>
      </c>
      <c r="I39" s="178" t="s">
        <v>9</v>
      </c>
      <c r="J39" s="178" t="s">
        <v>10</v>
      </c>
      <c r="K39" s="109" t="s">
        <v>71</v>
      </c>
      <c r="M39" s="110" t="s">
        <v>12</v>
      </c>
    </row>
    <row r="40" spans="1:13" ht="32.450000000000003" customHeight="1" thickBot="1">
      <c r="A40" s="965" t="s">
        <v>72</v>
      </c>
      <c r="B40" s="991" t="s">
        <v>73</v>
      </c>
      <c r="C40" s="111" t="s">
        <v>15</v>
      </c>
      <c r="D40" s="114" t="s">
        <v>74</v>
      </c>
      <c r="E40" s="67">
        <v>0</v>
      </c>
      <c r="F40" s="114" t="s">
        <v>75</v>
      </c>
      <c r="G40" s="70">
        <f>94500*0.45*0.5</f>
        <v>21262.5</v>
      </c>
      <c r="H40" s="208">
        <v>0.55000000000000004</v>
      </c>
      <c r="I40" s="209">
        <v>0.7</v>
      </c>
      <c r="J40" s="209">
        <v>0.75</v>
      </c>
      <c r="K40" s="970" t="s">
        <v>76</v>
      </c>
      <c r="M40" s="970" t="s">
        <v>77</v>
      </c>
    </row>
    <row r="41" spans="1:13" ht="81.599999999999994" customHeight="1" thickBot="1">
      <c r="A41" s="984"/>
      <c r="B41" s="992"/>
      <c r="C41" s="112" t="s">
        <v>18</v>
      </c>
      <c r="D41" s="114" t="s">
        <v>74</v>
      </c>
      <c r="E41" s="113"/>
      <c r="F41" s="114" t="s">
        <v>78</v>
      </c>
      <c r="G41" s="114" t="s">
        <v>79</v>
      </c>
      <c r="H41" s="163" t="s">
        <v>80</v>
      </c>
      <c r="I41" s="210" t="s">
        <v>81</v>
      </c>
      <c r="J41" s="210" t="s">
        <v>81</v>
      </c>
      <c r="K41" s="984"/>
      <c r="M41" s="970"/>
    </row>
    <row r="42" spans="1:13" ht="12" thickBot="1">
      <c r="A42" s="984"/>
      <c r="B42" s="992"/>
      <c r="C42" s="989" t="s">
        <v>41</v>
      </c>
      <c r="D42" s="989"/>
      <c r="E42" s="989"/>
      <c r="F42" s="989"/>
      <c r="G42" s="989"/>
      <c r="H42" s="989"/>
      <c r="I42" s="989"/>
      <c r="J42" s="989"/>
      <c r="K42" s="984"/>
      <c r="M42" s="970"/>
    </row>
    <row r="43" spans="1:13" ht="27.6" customHeight="1" thickBot="1">
      <c r="A43" s="984"/>
      <c r="B43" s="994"/>
      <c r="C43" s="990" t="s">
        <v>82</v>
      </c>
      <c r="D43" s="974"/>
      <c r="E43" s="974"/>
      <c r="F43" s="974"/>
      <c r="G43" s="974"/>
      <c r="H43" s="974"/>
      <c r="I43" s="974"/>
      <c r="J43" s="975"/>
      <c r="K43" s="984"/>
      <c r="M43" s="970"/>
    </row>
    <row r="44" spans="1:13" ht="45" customHeight="1" thickBot="1">
      <c r="A44" s="984"/>
      <c r="B44" s="127" t="s">
        <v>83</v>
      </c>
      <c r="C44" s="108"/>
      <c r="D44" s="101" t="s">
        <v>4</v>
      </c>
      <c r="E44" s="79" t="s">
        <v>5</v>
      </c>
      <c r="F44" s="68" t="s">
        <v>6</v>
      </c>
      <c r="G44" s="68" t="s">
        <v>7</v>
      </c>
      <c r="H44" s="68" t="s">
        <v>8</v>
      </c>
      <c r="I44" s="68" t="s">
        <v>9</v>
      </c>
      <c r="J44" s="68" t="s">
        <v>10</v>
      </c>
      <c r="K44" s="984"/>
      <c r="M44" s="970"/>
    </row>
    <row r="45" spans="1:13" ht="113.45" customHeight="1" thickBot="1">
      <c r="A45" s="984"/>
      <c r="B45" s="991" t="s">
        <v>84</v>
      </c>
      <c r="C45" s="129" t="s">
        <v>15</v>
      </c>
      <c r="D45" s="114" t="s">
        <v>74</v>
      </c>
      <c r="E45" s="67" t="s">
        <v>85</v>
      </c>
      <c r="F45" s="114" t="s">
        <v>86</v>
      </c>
      <c r="G45" s="70">
        <f>30*30*30</f>
        <v>27000</v>
      </c>
      <c r="H45" s="204">
        <f>(0.67*0.8*0.7)+(0.33*0.64*0.49)</f>
        <v>0.478688</v>
      </c>
      <c r="I45" s="204" t="s">
        <v>87</v>
      </c>
      <c r="J45" s="204" t="s">
        <v>88</v>
      </c>
      <c r="K45" s="984"/>
      <c r="M45" s="970"/>
    </row>
    <row r="46" spans="1:13" ht="150" thickBot="1">
      <c r="A46" s="28"/>
      <c r="B46" s="992"/>
      <c r="C46" s="111" t="s">
        <v>18</v>
      </c>
      <c r="D46" s="114" t="s">
        <v>74</v>
      </c>
      <c r="E46" s="130"/>
      <c r="F46" s="114" t="s">
        <v>89</v>
      </c>
      <c r="G46" s="114" t="s">
        <v>90</v>
      </c>
      <c r="H46" s="114" t="s">
        <v>80</v>
      </c>
      <c r="I46" s="114"/>
      <c r="J46" s="114"/>
      <c r="K46" s="984"/>
      <c r="M46" s="970"/>
    </row>
    <row r="47" spans="1:13" ht="12" thickBot="1">
      <c r="A47" s="28"/>
      <c r="B47" s="992"/>
      <c r="C47" s="131" t="s">
        <v>41</v>
      </c>
      <c r="D47" s="132"/>
      <c r="E47" s="132"/>
      <c r="F47" s="132" t="s">
        <v>41</v>
      </c>
      <c r="G47" s="132"/>
      <c r="H47" s="132"/>
      <c r="I47" s="132"/>
      <c r="J47" s="133"/>
      <c r="K47" s="984"/>
      <c r="M47" s="970"/>
    </row>
    <row r="48" spans="1:13" ht="13.5" customHeight="1" thickBot="1">
      <c r="A48" s="28"/>
      <c r="B48" s="993"/>
      <c r="C48" s="990" t="s">
        <v>82</v>
      </c>
      <c r="D48" s="974"/>
      <c r="E48" s="974"/>
      <c r="F48" s="974"/>
      <c r="G48" s="974"/>
      <c r="H48" s="974"/>
      <c r="I48" s="974"/>
      <c r="J48" s="975"/>
      <c r="K48" s="984"/>
      <c r="M48" s="970"/>
    </row>
    <row r="49" spans="1:13" ht="19.5" customHeight="1" thickBot="1">
      <c r="A49" s="28"/>
      <c r="B49" s="127" t="s">
        <v>91</v>
      </c>
      <c r="C49" s="108"/>
      <c r="D49" s="101" t="s">
        <v>4</v>
      </c>
      <c r="E49" s="79" t="s">
        <v>5</v>
      </c>
      <c r="F49" s="68" t="s">
        <v>6</v>
      </c>
      <c r="G49" s="68" t="s">
        <v>7</v>
      </c>
      <c r="H49" s="68" t="s">
        <v>8</v>
      </c>
      <c r="I49" s="68" t="s">
        <v>9</v>
      </c>
      <c r="J49" s="68" t="s">
        <v>10</v>
      </c>
      <c r="K49" s="984"/>
      <c r="M49" s="970"/>
    </row>
    <row r="50" spans="1:13" ht="89.45" customHeight="1" thickBot="1">
      <c r="A50" s="28"/>
      <c r="B50" s="991" t="s">
        <v>92</v>
      </c>
      <c r="C50" s="129" t="s">
        <v>15</v>
      </c>
      <c r="D50" s="114" t="s">
        <v>74</v>
      </c>
      <c r="E50" s="67">
        <v>0</v>
      </c>
      <c r="F50" s="114" t="s">
        <v>93</v>
      </c>
      <c r="G50" s="90" t="s">
        <v>94</v>
      </c>
      <c r="H50" s="171">
        <v>303.39999999999998</v>
      </c>
      <c r="I50" s="172" t="s">
        <v>95</v>
      </c>
      <c r="J50" s="173" t="s">
        <v>95</v>
      </c>
      <c r="K50" s="984"/>
      <c r="M50" s="970"/>
    </row>
    <row r="51" spans="1:13" ht="35.1" thickBot="1">
      <c r="A51" s="28"/>
      <c r="B51" s="992"/>
      <c r="C51" s="111" t="s">
        <v>18</v>
      </c>
      <c r="D51" s="114" t="s">
        <v>74</v>
      </c>
      <c r="E51" s="130"/>
      <c r="F51" s="114" t="s">
        <v>96</v>
      </c>
      <c r="G51" s="114" t="s">
        <v>97</v>
      </c>
      <c r="H51" s="114">
        <v>379.94</v>
      </c>
      <c r="I51" s="114"/>
      <c r="J51" s="114"/>
      <c r="K51" s="984"/>
      <c r="M51" s="970"/>
    </row>
    <row r="52" spans="1:13" ht="12" thickBot="1">
      <c r="A52" s="28"/>
      <c r="B52" s="992"/>
      <c r="C52" s="131" t="s">
        <v>41</v>
      </c>
      <c r="D52" s="132"/>
      <c r="E52" s="132"/>
      <c r="F52" s="132" t="s">
        <v>41</v>
      </c>
      <c r="G52" s="132"/>
      <c r="H52" s="132"/>
      <c r="I52" s="132"/>
      <c r="J52" s="133"/>
      <c r="K52" s="984"/>
      <c r="M52" s="970"/>
    </row>
    <row r="53" spans="1:13" ht="13.5" customHeight="1" thickBot="1">
      <c r="A53" s="28"/>
      <c r="B53" s="993"/>
      <c r="C53" s="990" t="s">
        <v>82</v>
      </c>
      <c r="D53" s="974"/>
      <c r="E53" s="974"/>
      <c r="F53" s="974"/>
      <c r="G53" s="974"/>
      <c r="H53" s="974"/>
      <c r="I53" s="974"/>
      <c r="J53" s="975"/>
      <c r="K53" s="984"/>
      <c r="M53" s="970"/>
    </row>
    <row r="54" spans="1:13" ht="12" thickBot="1">
      <c r="A54" s="28"/>
      <c r="B54" s="127" t="s">
        <v>98</v>
      </c>
      <c r="C54" s="108"/>
      <c r="D54" s="101" t="s">
        <v>4</v>
      </c>
      <c r="E54" s="79" t="s">
        <v>5</v>
      </c>
      <c r="F54" s="68" t="s">
        <v>6</v>
      </c>
      <c r="G54" s="68" t="s">
        <v>7</v>
      </c>
      <c r="H54" s="68" t="s">
        <v>8</v>
      </c>
      <c r="I54" s="68" t="s">
        <v>9</v>
      </c>
      <c r="J54" s="68" t="s">
        <v>10</v>
      </c>
      <c r="K54" s="984"/>
      <c r="M54" s="970"/>
    </row>
    <row r="55" spans="1:13" ht="90.95" customHeight="1" thickBot="1">
      <c r="A55" s="28"/>
      <c r="B55" s="991" t="s">
        <v>99</v>
      </c>
      <c r="C55" s="129" t="s">
        <v>15</v>
      </c>
      <c r="D55" s="114" t="s">
        <v>74</v>
      </c>
      <c r="E55" s="67">
        <v>0</v>
      </c>
      <c r="F55" s="114" t="s">
        <v>100</v>
      </c>
      <c r="G55" s="114" t="s">
        <v>100</v>
      </c>
      <c r="H55" s="90">
        <v>0.38</v>
      </c>
      <c r="I55" s="91" t="s">
        <v>101</v>
      </c>
      <c r="J55" s="100" t="s">
        <v>102</v>
      </c>
      <c r="K55" s="984"/>
      <c r="M55" s="970"/>
    </row>
    <row r="56" spans="1:13" ht="43.5" customHeight="1" thickBot="1">
      <c r="A56" s="28"/>
      <c r="B56" s="992"/>
      <c r="C56" s="111" t="s">
        <v>18</v>
      </c>
      <c r="D56" s="114" t="s">
        <v>74</v>
      </c>
      <c r="E56" s="130"/>
      <c r="F56" s="145" t="s">
        <v>103</v>
      </c>
      <c r="G56" s="145" t="s">
        <v>104</v>
      </c>
      <c r="H56" s="114" t="s">
        <v>80</v>
      </c>
      <c r="I56" s="114"/>
      <c r="J56" s="114"/>
      <c r="K56" s="984"/>
      <c r="M56" s="970"/>
    </row>
    <row r="57" spans="1:13" ht="18" customHeight="1" thickBot="1">
      <c r="A57" s="28"/>
      <c r="B57" s="992"/>
      <c r="C57" s="132"/>
      <c r="D57" s="132"/>
      <c r="E57" s="132"/>
      <c r="F57" s="131" t="s">
        <v>41</v>
      </c>
      <c r="G57" s="132"/>
      <c r="H57" s="132"/>
      <c r="I57" s="132"/>
      <c r="J57" s="133"/>
      <c r="K57" s="984"/>
      <c r="M57" s="970"/>
    </row>
    <row r="58" spans="1:13" ht="19.5" customHeight="1" thickBot="1">
      <c r="A58" s="28"/>
      <c r="B58" s="993"/>
      <c r="C58" s="990" t="s">
        <v>105</v>
      </c>
      <c r="D58" s="974"/>
      <c r="E58" s="974"/>
      <c r="F58" s="974"/>
      <c r="G58" s="974"/>
      <c r="H58" s="974"/>
      <c r="I58" s="974"/>
      <c r="J58" s="975"/>
      <c r="K58" s="984"/>
      <c r="M58" s="970"/>
    </row>
    <row r="59" spans="1:13" ht="27" customHeight="1" thickBot="1">
      <c r="A59" s="28"/>
      <c r="B59" s="127" t="s">
        <v>106</v>
      </c>
      <c r="C59" s="108"/>
      <c r="D59" s="101" t="s">
        <v>4</v>
      </c>
      <c r="E59" s="79" t="s">
        <v>5</v>
      </c>
      <c r="F59" s="68" t="s">
        <v>6</v>
      </c>
      <c r="G59" s="68" t="s">
        <v>7</v>
      </c>
      <c r="H59" s="68" t="s">
        <v>8</v>
      </c>
      <c r="I59" s="68" t="s">
        <v>9</v>
      </c>
      <c r="J59" s="68" t="s">
        <v>10</v>
      </c>
      <c r="K59" s="984"/>
      <c r="M59" s="970"/>
    </row>
    <row r="60" spans="1:13" ht="89.45" customHeight="1" thickBot="1">
      <c r="A60" s="28"/>
      <c r="B60" s="991" t="s">
        <v>107</v>
      </c>
      <c r="C60" s="129" t="s">
        <v>15</v>
      </c>
      <c r="D60" s="114" t="s">
        <v>74</v>
      </c>
      <c r="E60" s="67">
        <v>0</v>
      </c>
      <c r="F60" s="70" t="s">
        <v>108</v>
      </c>
      <c r="G60" s="70" t="s">
        <v>108</v>
      </c>
      <c r="H60" s="174">
        <v>0.1</v>
      </c>
      <c r="I60" s="175" t="s">
        <v>109</v>
      </c>
      <c r="J60" s="176" t="s">
        <v>110</v>
      </c>
      <c r="K60" s="984"/>
      <c r="M60" s="970"/>
    </row>
    <row r="61" spans="1:13" ht="36.75" customHeight="1" thickBot="1">
      <c r="A61" s="28"/>
      <c r="B61" s="992"/>
      <c r="C61" s="111" t="s">
        <v>18</v>
      </c>
      <c r="D61" s="114" t="s">
        <v>74</v>
      </c>
      <c r="E61" s="130"/>
      <c r="F61" s="145" t="s">
        <v>111</v>
      </c>
      <c r="G61" s="145" t="s">
        <v>112</v>
      </c>
      <c r="H61" s="114" t="s">
        <v>80</v>
      </c>
      <c r="I61" s="114"/>
      <c r="J61" s="114"/>
      <c r="K61" s="984"/>
      <c r="M61" s="970"/>
    </row>
    <row r="62" spans="1:13" ht="12" thickBot="1">
      <c r="A62" s="28"/>
      <c r="B62" s="992"/>
      <c r="C62" s="132"/>
      <c r="D62" s="132"/>
      <c r="E62" s="132"/>
      <c r="F62" s="131" t="s">
        <v>41</v>
      </c>
      <c r="G62" s="132"/>
      <c r="H62" s="132"/>
      <c r="I62" s="132"/>
      <c r="J62" s="133"/>
      <c r="K62" s="984"/>
      <c r="M62" s="970"/>
    </row>
    <row r="63" spans="1:13" ht="18.95" customHeight="1" thickBot="1">
      <c r="A63" s="28"/>
      <c r="B63" s="992"/>
      <c r="C63" s="990" t="s">
        <v>105</v>
      </c>
      <c r="D63" s="974"/>
      <c r="E63" s="974"/>
      <c r="F63" s="974"/>
      <c r="G63" s="974"/>
      <c r="H63" s="974"/>
      <c r="I63" s="974"/>
      <c r="J63" s="975"/>
      <c r="K63" s="984"/>
      <c r="M63" s="970"/>
    </row>
    <row r="64" spans="1:13" ht="12" thickBot="1">
      <c r="A64" s="107" t="s">
        <v>113</v>
      </c>
      <c r="B64" s="127" t="s">
        <v>114</v>
      </c>
      <c r="C64" s="108"/>
      <c r="D64" s="101" t="s">
        <v>4</v>
      </c>
      <c r="E64" s="79" t="s">
        <v>5</v>
      </c>
      <c r="F64" s="68" t="s">
        <v>6</v>
      </c>
      <c r="G64" s="68" t="s">
        <v>7</v>
      </c>
      <c r="H64" s="68" t="s">
        <v>8</v>
      </c>
      <c r="I64" s="178" t="s">
        <v>9</v>
      </c>
      <c r="J64" s="178" t="s">
        <v>10</v>
      </c>
      <c r="K64" s="984"/>
      <c r="M64" s="970"/>
    </row>
    <row r="65" spans="1:13" ht="36" customHeight="1" thickBot="1">
      <c r="A65" s="27">
        <v>25</v>
      </c>
      <c r="B65" s="991" t="s">
        <v>115</v>
      </c>
      <c r="C65" s="129" t="s">
        <v>15</v>
      </c>
      <c r="D65" s="114" t="s">
        <v>74</v>
      </c>
      <c r="E65" s="67">
        <v>0</v>
      </c>
      <c r="F65" s="70">
        <f>60750*0.45</f>
        <v>27337.5</v>
      </c>
      <c r="G65" s="70">
        <f>60750*0.45</f>
        <v>27337.5</v>
      </c>
      <c r="H65" s="70">
        <v>60750</v>
      </c>
      <c r="I65" s="181">
        <v>60750</v>
      </c>
      <c r="J65" s="181">
        <f>I65*0.55</f>
        <v>33412.5</v>
      </c>
      <c r="K65" s="984"/>
      <c r="M65" s="970"/>
    </row>
    <row r="66" spans="1:13" ht="35.1" thickBot="1">
      <c r="A66" s="28"/>
      <c r="B66" s="992"/>
      <c r="C66" s="111" t="s">
        <v>18</v>
      </c>
      <c r="D66" s="114" t="s">
        <v>74</v>
      </c>
      <c r="E66" s="130"/>
      <c r="F66" s="72" t="s">
        <v>116</v>
      </c>
      <c r="G66" s="72" t="s">
        <v>116</v>
      </c>
      <c r="H66" s="114" t="s">
        <v>117</v>
      </c>
      <c r="I66" s="180" t="s">
        <v>81</v>
      </c>
      <c r="J66" s="180" t="s">
        <v>81</v>
      </c>
      <c r="K66" s="971"/>
      <c r="M66" s="970"/>
    </row>
    <row r="67" spans="1:13" ht="12" thickBot="1">
      <c r="A67" s="28"/>
      <c r="B67" s="992"/>
      <c r="C67" s="132"/>
      <c r="D67" s="132"/>
      <c r="E67" s="132"/>
      <c r="F67" s="131" t="s">
        <v>41</v>
      </c>
      <c r="G67" s="132"/>
      <c r="H67" s="132"/>
      <c r="I67" s="132"/>
      <c r="J67" s="133"/>
      <c r="K67" s="134" t="s">
        <v>118</v>
      </c>
      <c r="M67" s="970"/>
    </row>
    <row r="68" spans="1:13" ht="33" customHeight="1" thickBot="1">
      <c r="A68" s="29"/>
      <c r="B68" s="994"/>
      <c r="C68" s="990" t="s">
        <v>119</v>
      </c>
      <c r="D68" s="974"/>
      <c r="E68" s="974"/>
      <c r="F68" s="974"/>
      <c r="G68" s="974"/>
      <c r="H68" s="974"/>
      <c r="I68" s="974"/>
      <c r="J68" s="975"/>
      <c r="K68" s="67" t="s">
        <v>120</v>
      </c>
      <c r="M68" s="977"/>
    </row>
    <row r="69" spans="1:13" ht="12" thickBot="1">
      <c r="A69" s="978" t="s">
        <v>61</v>
      </c>
      <c r="B69" s="121" t="s">
        <v>62</v>
      </c>
      <c r="C69" s="121"/>
      <c r="D69" s="121" t="s">
        <v>63</v>
      </c>
      <c r="E69" s="121" t="s">
        <v>64</v>
      </c>
      <c r="F69" s="121"/>
      <c r="G69" s="121"/>
      <c r="H69" s="121"/>
      <c r="I69" s="121" t="s">
        <v>65</v>
      </c>
      <c r="J69" s="985" t="s">
        <v>121</v>
      </c>
      <c r="K69" s="986"/>
    </row>
    <row r="70" spans="1:13" ht="15.95" customHeight="1" thickBot="1">
      <c r="A70" s="979"/>
      <c r="B70" s="144">
        <v>19000000</v>
      </c>
      <c r="C70" s="124"/>
      <c r="D70" s="124">
        <v>0</v>
      </c>
      <c r="E70" s="124">
        <v>0</v>
      </c>
      <c r="F70" s="124"/>
      <c r="G70" s="124"/>
      <c r="H70" s="124"/>
      <c r="I70" s="144">
        <v>19000000</v>
      </c>
      <c r="J70" s="987">
        <v>100</v>
      </c>
      <c r="K70" s="988"/>
    </row>
    <row r="71" spans="1:13" ht="15.6" customHeight="1" thickBot="1">
      <c r="A71" s="978" t="s">
        <v>67</v>
      </c>
      <c r="B71" s="121" t="s">
        <v>68</v>
      </c>
      <c r="C71" s="125"/>
      <c r="D71" s="980"/>
      <c r="E71" s="980"/>
      <c r="F71" s="980"/>
      <c r="G71" s="980"/>
      <c r="H71" s="980"/>
      <c r="I71" s="980"/>
      <c r="J71" s="980"/>
      <c r="K71" s="981"/>
    </row>
    <row r="72" spans="1:13" ht="15.95" customHeight="1" thickBot="1">
      <c r="A72" s="979"/>
      <c r="B72" s="124">
        <v>3.5</v>
      </c>
      <c r="C72" s="126"/>
      <c r="D72" s="982"/>
      <c r="E72" s="982"/>
      <c r="F72" s="982"/>
      <c r="G72" s="982"/>
      <c r="H72" s="982"/>
      <c r="I72" s="982"/>
      <c r="J72" s="982"/>
      <c r="K72" s="983"/>
    </row>
    <row r="73" spans="1:13" ht="12" thickBot="1">
      <c r="A73" s="116"/>
      <c r="B73" s="116"/>
      <c r="C73" s="116"/>
      <c r="D73" s="116"/>
      <c r="E73" s="116"/>
      <c r="F73" s="116"/>
      <c r="G73" s="116"/>
      <c r="H73" s="116"/>
      <c r="I73" s="116"/>
      <c r="J73" s="116"/>
      <c r="K73" s="116"/>
    </row>
    <row r="74" spans="1:13" ht="17.45" customHeight="1" thickBot="1">
      <c r="A74" s="117" t="s">
        <v>122</v>
      </c>
      <c r="B74" s="127" t="s">
        <v>123</v>
      </c>
      <c r="C74" s="118"/>
      <c r="D74" s="101" t="s">
        <v>4</v>
      </c>
      <c r="E74" s="59" t="s">
        <v>5</v>
      </c>
      <c r="F74" s="68" t="s">
        <v>6</v>
      </c>
      <c r="G74" s="68" t="s">
        <v>7</v>
      </c>
      <c r="H74" s="68" t="s">
        <v>8</v>
      </c>
      <c r="I74" s="178" t="s">
        <v>9</v>
      </c>
      <c r="J74" s="178" t="s">
        <v>10</v>
      </c>
      <c r="K74" s="109" t="s">
        <v>11</v>
      </c>
      <c r="M74" s="110" t="s">
        <v>12</v>
      </c>
    </row>
    <row r="75" spans="1:13" ht="25.7" customHeight="1" thickBot="1">
      <c r="A75" s="965" t="s">
        <v>124</v>
      </c>
      <c r="B75" s="995" t="s">
        <v>125</v>
      </c>
      <c r="C75" s="211" t="s">
        <v>15</v>
      </c>
      <c r="D75" s="180" t="s">
        <v>74</v>
      </c>
      <c r="E75" s="179">
        <v>0</v>
      </c>
      <c r="F75" s="202">
        <v>4</v>
      </c>
      <c r="G75" s="212">
        <v>4</v>
      </c>
      <c r="H75" s="202">
        <v>8</v>
      </c>
      <c r="I75" s="202">
        <v>10</v>
      </c>
      <c r="J75" s="202">
        <v>12</v>
      </c>
      <c r="K75" s="970" t="s">
        <v>126</v>
      </c>
      <c r="M75" s="970" t="s">
        <v>127</v>
      </c>
    </row>
    <row r="76" spans="1:13" ht="35.1" thickBot="1">
      <c r="A76" s="966"/>
      <c r="B76" s="996"/>
      <c r="C76" s="213" t="s">
        <v>18</v>
      </c>
      <c r="D76" s="180" t="s">
        <v>74</v>
      </c>
      <c r="E76" s="180"/>
      <c r="F76" s="180">
        <v>5</v>
      </c>
      <c r="G76" s="180">
        <v>5</v>
      </c>
      <c r="H76" s="180">
        <v>10</v>
      </c>
      <c r="I76" s="180" t="s">
        <v>81</v>
      </c>
      <c r="J76" s="180" t="s">
        <v>81</v>
      </c>
      <c r="K76" s="984"/>
      <c r="M76" s="970"/>
    </row>
    <row r="77" spans="1:13" ht="12" thickBot="1">
      <c r="A77" s="966"/>
      <c r="B77" s="996"/>
      <c r="C77" s="998" t="s">
        <v>41</v>
      </c>
      <c r="D77" s="999"/>
      <c r="E77" s="999"/>
      <c r="F77" s="999"/>
      <c r="G77" s="999"/>
      <c r="H77" s="999"/>
      <c r="I77" s="999"/>
      <c r="J77" s="1000"/>
      <c r="K77" s="984"/>
      <c r="M77" s="970"/>
    </row>
    <row r="78" spans="1:13" ht="13.5" customHeight="1" thickBot="1">
      <c r="A78" s="966"/>
      <c r="B78" s="997"/>
      <c r="C78" s="1001" t="s">
        <v>128</v>
      </c>
      <c r="D78" s="1002"/>
      <c r="E78" s="1002"/>
      <c r="F78" s="1002"/>
      <c r="G78" s="1002"/>
      <c r="H78" s="1002"/>
      <c r="I78" s="1002"/>
      <c r="J78" s="1003"/>
      <c r="K78" s="984"/>
      <c r="M78" s="970"/>
    </row>
    <row r="79" spans="1:13" ht="20.45" customHeight="1" thickBot="1">
      <c r="A79" s="28"/>
      <c r="B79" s="127" t="s">
        <v>129</v>
      </c>
      <c r="C79" s="108"/>
      <c r="D79" s="101" t="s">
        <v>4</v>
      </c>
      <c r="E79" s="59" t="s">
        <v>5</v>
      </c>
      <c r="F79" s="68" t="s">
        <v>6</v>
      </c>
      <c r="G79" s="68" t="s">
        <v>7</v>
      </c>
      <c r="H79" s="68" t="s">
        <v>8</v>
      </c>
      <c r="I79" s="178" t="s">
        <v>9</v>
      </c>
      <c r="J79" s="178" t="s">
        <v>10</v>
      </c>
      <c r="K79" s="984"/>
      <c r="M79" s="970"/>
    </row>
    <row r="80" spans="1:13" ht="25.35" customHeight="1" thickBot="1">
      <c r="A80" s="28"/>
      <c r="B80" s="995" t="s">
        <v>130</v>
      </c>
      <c r="C80" s="214" t="s">
        <v>15</v>
      </c>
      <c r="D80" s="180" t="s">
        <v>74</v>
      </c>
      <c r="E80" s="179">
        <v>0</v>
      </c>
      <c r="F80" s="200">
        <v>15000</v>
      </c>
      <c r="G80" s="200">
        <v>15000</v>
      </c>
      <c r="H80" s="201">
        <v>73000</v>
      </c>
      <c r="I80" s="201">
        <v>83000</v>
      </c>
      <c r="J80" s="205">
        <v>94500</v>
      </c>
      <c r="K80" s="984"/>
      <c r="M80" s="970"/>
    </row>
    <row r="81" spans="1:13" ht="35.1" thickBot="1">
      <c r="A81" s="28"/>
      <c r="B81" s="996"/>
      <c r="C81" s="211" t="s">
        <v>18</v>
      </c>
      <c r="D81" s="180" t="s">
        <v>74</v>
      </c>
      <c r="E81" s="182"/>
      <c r="F81" s="212" t="s">
        <v>131</v>
      </c>
      <c r="G81" s="180" t="s">
        <v>132</v>
      </c>
      <c r="H81" s="180" t="s">
        <v>133</v>
      </c>
      <c r="I81" s="180" t="s">
        <v>81</v>
      </c>
      <c r="J81" s="180" t="s">
        <v>81</v>
      </c>
      <c r="K81" s="984"/>
      <c r="M81" s="970"/>
    </row>
    <row r="82" spans="1:13" ht="12" thickBot="1">
      <c r="A82" s="28"/>
      <c r="B82" s="996"/>
      <c r="C82" s="998" t="s">
        <v>41</v>
      </c>
      <c r="D82" s="999"/>
      <c r="E82" s="999"/>
      <c r="F82" s="999"/>
      <c r="G82" s="999"/>
      <c r="H82" s="999"/>
      <c r="I82" s="999"/>
      <c r="J82" s="1000"/>
      <c r="K82" s="984"/>
      <c r="M82" s="970"/>
    </row>
    <row r="83" spans="1:13" ht="12" thickBot="1">
      <c r="A83" s="29"/>
      <c r="B83" s="997"/>
      <c r="C83" s="1001" t="s">
        <v>128</v>
      </c>
      <c r="D83" s="1002"/>
      <c r="E83" s="1002"/>
      <c r="F83" s="1002"/>
      <c r="G83" s="1002"/>
      <c r="H83" s="1002"/>
      <c r="I83" s="1002"/>
      <c r="J83" s="1003"/>
      <c r="K83" s="984"/>
      <c r="M83" s="970"/>
    </row>
    <row r="84" spans="1:13" ht="23.45" customHeight="1" thickBot="1">
      <c r="A84" s="107" t="s">
        <v>113</v>
      </c>
      <c r="B84" s="104" t="s">
        <v>134</v>
      </c>
      <c r="C84" s="108"/>
      <c r="D84" s="101" t="s">
        <v>4</v>
      </c>
      <c r="E84" s="59" t="s">
        <v>5</v>
      </c>
      <c r="F84" s="68" t="s">
        <v>6</v>
      </c>
      <c r="G84" s="68" t="s">
        <v>7</v>
      </c>
      <c r="H84" s="68" t="s">
        <v>8</v>
      </c>
      <c r="I84" s="178" t="s">
        <v>9</v>
      </c>
      <c r="J84" s="178" t="s">
        <v>10</v>
      </c>
      <c r="K84" s="984"/>
      <c r="M84" s="970"/>
    </row>
    <row r="85" spans="1:13" ht="39" customHeight="1" thickBot="1">
      <c r="A85" s="965">
        <v>25</v>
      </c>
      <c r="B85" s="965" t="s">
        <v>135</v>
      </c>
      <c r="C85" s="136" t="s">
        <v>15</v>
      </c>
      <c r="D85" s="114" t="s">
        <v>74</v>
      </c>
      <c r="E85" s="67">
        <v>0</v>
      </c>
      <c r="F85" s="94">
        <v>20250</v>
      </c>
      <c r="G85" s="94">
        <v>20250</v>
      </c>
      <c r="H85" s="94">
        <v>40500</v>
      </c>
      <c r="I85" s="97">
        <f>H85+F85</f>
        <v>60750</v>
      </c>
      <c r="J85" s="97">
        <f>I85</f>
        <v>60750</v>
      </c>
      <c r="K85" s="984"/>
      <c r="M85" s="970"/>
    </row>
    <row r="86" spans="1:13" ht="35.1" thickBot="1">
      <c r="A86" s="966"/>
      <c r="B86" s="966"/>
      <c r="C86" s="111" t="s">
        <v>18</v>
      </c>
      <c r="D86" s="114" t="s">
        <v>74</v>
      </c>
      <c r="E86" s="113"/>
      <c r="F86" s="76" t="s">
        <v>136</v>
      </c>
      <c r="G86" s="76" t="s">
        <v>136</v>
      </c>
      <c r="H86" s="76">
        <v>60670</v>
      </c>
      <c r="I86" s="183" t="s">
        <v>81</v>
      </c>
      <c r="J86" s="183" t="s">
        <v>81</v>
      </c>
      <c r="K86" s="971"/>
      <c r="M86" s="970"/>
    </row>
    <row r="87" spans="1:13" ht="12" thickBot="1">
      <c r="A87" s="966"/>
      <c r="B87" s="966"/>
      <c r="C87" s="989" t="s">
        <v>41</v>
      </c>
      <c r="D87" s="972"/>
      <c r="E87" s="972"/>
      <c r="F87" s="972"/>
      <c r="G87" s="972"/>
      <c r="H87" s="972"/>
      <c r="I87" s="972"/>
      <c r="J87" s="973"/>
      <c r="K87" s="134" t="s">
        <v>118</v>
      </c>
      <c r="M87" s="970"/>
    </row>
    <row r="88" spans="1:13" ht="12" thickBot="1">
      <c r="A88" s="967"/>
      <c r="B88" s="967"/>
      <c r="C88" s="990" t="s">
        <v>128</v>
      </c>
      <c r="D88" s="974"/>
      <c r="E88" s="974"/>
      <c r="F88" s="974"/>
      <c r="G88" s="974"/>
      <c r="H88" s="974"/>
      <c r="I88" s="974"/>
      <c r="J88" s="975"/>
      <c r="K88" s="67" t="s">
        <v>137</v>
      </c>
      <c r="M88" s="977"/>
    </row>
    <row r="89" spans="1:13" ht="12" thickBot="1">
      <c r="A89" s="978" t="s">
        <v>61</v>
      </c>
      <c r="B89" s="121" t="s">
        <v>62</v>
      </c>
      <c r="C89" s="121"/>
      <c r="D89" s="121" t="s">
        <v>63</v>
      </c>
      <c r="E89" s="121" t="s">
        <v>64</v>
      </c>
      <c r="F89" s="121"/>
      <c r="G89" s="121"/>
      <c r="H89" s="121"/>
      <c r="I89" s="121" t="s">
        <v>65</v>
      </c>
      <c r="J89" s="985" t="s">
        <v>121</v>
      </c>
      <c r="K89" s="986"/>
    </row>
    <row r="90" spans="1:13" ht="12" thickBot="1">
      <c r="A90" s="979"/>
      <c r="B90" s="144">
        <v>8500000</v>
      </c>
      <c r="C90" s="124"/>
      <c r="D90" s="124">
        <v>0</v>
      </c>
      <c r="E90" s="124">
        <v>0</v>
      </c>
      <c r="F90" s="124"/>
      <c r="G90" s="124"/>
      <c r="H90" s="124"/>
      <c r="I90" s="144">
        <v>7500000</v>
      </c>
      <c r="J90" s="987">
        <v>100</v>
      </c>
      <c r="K90" s="988"/>
    </row>
    <row r="91" spans="1:13" ht="17.45" customHeight="1" thickBot="1">
      <c r="A91" s="978" t="s">
        <v>67</v>
      </c>
      <c r="B91" s="121" t="s">
        <v>68</v>
      </c>
      <c r="C91" s="125"/>
      <c r="D91" s="980"/>
      <c r="E91" s="980"/>
      <c r="F91" s="980"/>
      <c r="G91" s="980"/>
      <c r="H91" s="980"/>
      <c r="I91" s="980"/>
      <c r="J91" s="980"/>
      <c r="K91" s="981"/>
    </row>
    <row r="92" spans="1:13" ht="15.6" customHeight="1" thickBot="1">
      <c r="A92" s="979"/>
      <c r="B92" s="124">
        <v>3.5</v>
      </c>
      <c r="C92" s="126"/>
      <c r="D92" s="982"/>
      <c r="E92" s="982"/>
      <c r="F92" s="982"/>
      <c r="G92" s="982"/>
      <c r="H92" s="982"/>
      <c r="I92" s="982"/>
      <c r="J92" s="982"/>
      <c r="K92" s="983"/>
    </row>
    <row r="93" spans="1:13" ht="12" thickBot="1"/>
    <row r="94" spans="1:13" ht="12" thickBot="1">
      <c r="A94" s="117" t="s">
        <v>138</v>
      </c>
      <c r="B94" s="118" t="s">
        <v>139</v>
      </c>
      <c r="C94" s="118"/>
      <c r="D94" s="101" t="s">
        <v>4</v>
      </c>
      <c r="E94" s="59" t="s">
        <v>5</v>
      </c>
      <c r="F94" s="68" t="s">
        <v>6</v>
      </c>
      <c r="G94" s="68" t="s">
        <v>7</v>
      </c>
      <c r="H94" s="68" t="s">
        <v>8</v>
      </c>
      <c r="I94" s="68" t="s">
        <v>9</v>
      </c>
      <c r="J94" s="68" t="s">
        <v>10</v>
      </c>
      <c r="K94" s="109" t="s">
        <v>71</v>
      </c>
      <c r="M94" s="110" t="s">
        <v>12</v>
      </c>
    </row>
    <row r="95" spans="1:13" ht="17.100000000000001" customHeight="1" thickBot="1">
      <c r="A95" s="965" t="s">
        <v>140</v>
      </c>
      <c r="B95" s="965" t="s">
        <v>141</v>
      </c>
      <c r="C95" s="111" t="s">
        <v>142</v>
      </c>
      <c r="D95" s="114" t="s">
        <v>74</v>
      </c>
      <c r="E95" s="67">
        <v>0</v>
      </c>
      <c r="F95" s="76">
        <v>313240</v>
      </c>
      <c r="G95" s="76">
        <v>313240</v>
      </c>
      <c r="H95" s="72">
        <v>541930</v>
      </c>
      <c r="I95" s="72">
        <v>541930</v>
      </c>
      <c r="J95" s="72">
        <v>541930</v>
      </c>
      <c r="K95" s="970" t="s">
        <v>143</v>
      </c>
      <c r="M95" s="970" t="s">
        <v>144</v>
      </c>
    </row>
    <row r="96" spans="1:13" ht="12.95" customHeight="1" thickBot="1">
      <c r="A96" s="966"/>
      <c r="B96" s="966"/>
      <c r="C96" s="112" t="s">
        <v>145</v>
      </c>
      <c r="D96" s="114" t="s">
        <v>74</v>
      </c>
      <c r="E96" s="67">
        <v>0</v>
      </c>
      <c r="F96" s="76">
        <v>715961</v>
      </c>
      <c r="G96" s="76">
        <v>715961</v>
      </c>
      <c r="H96" s="76">
        <v>507303</v>
      </c>
      <c r="I96" s="76">
        <v>527914</v>
      </c>
      <c r="J96" s="76">
        <v>549119</v>
      </c>
      <c r="K96" s="984"/>
      <c r="M96" s="970"/>
    </row>
    <row r="97" spans="1:13" ht="63.75" customHeight="1" thickBot="1">
      <c r="A97" s="966"/>
      <c r="B97" s="966"/>
      <c r="C97" s="112" t="s">
        <v>146</v>
      </c>
      <c r="D97" s="114" t="s">
        <v>74</v>
      </c>
      <c r="E97" s="113"/>
      <c r="F97" s="72" t="s">
        <v>147</v>
      </c>
      <c r="G97" s="72" t="s">
        <v>147</v>
      </c>
      <c r="H97" s="76" t="s">
        <v>148</v>
      </c>
      <c r="I97" s="76" t="s">
        <v>149</v>
      </c>
      <c r="J97" s="76" t="s">
        <v>149</v>
      </c>
      <c r="K97" s="984"/>
      <c r="M97" s="970"/>
    </row>
    <row r="98" spans="1:13" ht="32.450000000000003" customHeight="1" thickBot="1">
      <c r="A98" s="966"/>
      <c r="B98" s="966"/>
      <c r="C98" s="112" t="s">
        <v>150</v>
      </c>
      <c r="D98" s="114" t="s">
        <v>74</v>
      </c>
      <c r="E98" s="113"/>
      <c r="F98" s="76" t="s">
        <v>151</v>
      </c>
      <c r="G98" s="76" t="s">
        <v>151</v>
      </c>
      <c r="H98" s="114" t="s">
        <v>152</v>
      </c>
      <c r="I98" s="114"/>
      <c r="J98" s="114"/>
      <c r="K98" s="984"/>
      <c r="M98" s="970"/>
    </row>
    <row r="99" spans="1:13" ht="15.6" customHeight="1" thickBot="1">
      <c r="A99" s="966"/>
      <c r="B99" s="966"/>
      <c r="C99" s="989" t="s">
        <v>41</v>
      </c>
      <c r="D99" s="972"/>
      <c r="E99" s="972"/>
      <c r="F99" s="972"/>
      <c r="G99" s="972"/>
      <c r="H99" s="972"/>
      <c r="I99" s="972"/>
      <c r="J99" s="973"/>
      <c r="K99" s="984"/>
      <c r="M99" s="970"/>
    </row>
    <row r="100" spans="1:13" ht="12" thickBot="1">
      <c r="A100" s="966"/>
      <c r="B100" s="967"/>
      <c r="C100" s="990" t="s">
        <v>128</v>
      </c>
      <c r="D100" s="974"/>
      <c r="E100" s="974"/>
      <c r="F100" s="974"/>
      <c r="G100" s="974"/>
      <c r="H100" s="974"/>
      <c r="I100" s="974"/>
      <c r="J100" s="975"/>
      <c r="K100" s="984"/>
      <c r="M100" s="970"/>
    </row>
    <row r="101" spans="1:13" ht="12" thickBot="1">
      <c r="A101" s="966"/>
      <c r="B101" s="108" t="s">
        <v>153</v>
      </c>
      <c r="C101" s="108"/>
      <c r="D101" s="101" t="s">
        <v>4</v>
      </c>
      <c r="E101" s="59" t="s">
        <v>5</v>
      </c>
      <c r="F101" s="68" t="s">
        <v>6</v>
      </c>
      <c r="G101" s="68" t="s">
        <v>7</v>
      </c>
      <c r="H101" s="68" t="s">
        <v>8</v>
      </c>
      <c r="I101" s="68" t="s">
        <v>9</v>
      </c>
      <c r="J101" s="68" t="s">
        <v>10</v>
      </c>
      <c r="K101" s="984"/>
      <c r="M101" s="970"/>
    </row>
    <row r="102" spans="1:13" ht="46.5" thickBot="1">
      <c r="A102" s="966"/>
      <c r="B102" s="965" t="s">
        <v>154</v>
      </c>
      <c r="C102" s="129" t="s">
        <v>15</v>
      </c>
      <c r="D102" s="114" t="s">
        <v>74</v>
      </c>
      <c r="E102" s="67">
        <v>0</v>
      </c>
      <c r="F102" s="158">
        <v>4400</v>
      </c>
      <c r="G102" s="137">
        <v>4400</v>
      </c>
      <c r="H102" s="137">
        <v>3400</v>
      </c>
      <c r="I102" s="137" t="s">
        <v>155</v>
      </c>
      <c r="J102" s="138" t="s">
        <v>156</v>
      </c>
      <c r="K102" s="984"/>
      <c r="M102" s="970"/>
    </row>
    <row r="103" spans="1:13" ht="12" thickBot="1">
      <c r="A103" s="966"/>
      <c r="B103" s="966"/>
      <c r="C103" s="111" t="s">
        <v>18</v>
      </c>
      <c r="D103" s="114" t="s">
        <v>74</v>
      </c>
      <c r="E103" s="130"/>
      <c r="F103" s="76">
        <v>5799</v>
      </c>
      <c r="G103" s="76">
        <v>5799</v>
      </c>
      <c r="H103" s="76">
        <v>14190</v>
      </c>
      <c r="I103" s="114"/>
      <c r="J103" s="114"/>
      <c r="K103" s="984"/>
      <c r="M103" s="970"/>
    </row>
    <row r="104" spans="1:13" ht="12" thickBot="1">
      <c r="A104" s="966"/>
      <c r="B104" s="966"/>
      <c r="C104" s="989" t="s">
        <v>41</v>
      </c>
      <c r="D104" s="972"/>
      <c r="E104" s="972"/>
      <c r="F104" s="972"/>
      <c r="G104" s="972"/>
      <c r="H104" s="972"/>
      <c r="I104" s="972"/>
      <c r="J104" s="973"/>
      <c r="K104" s="984"/>
      <c r="M104" s="970"/>
    </row>
    <row r="105" spans="1:13" ht="12" thickBot="1">
      <c r="A105" s="966"/>
      <c r="B105" s="967"/>
      <c r="C105" s="990" t="s">
        <v>157</v>
      </c>
      <c r="D105" s="974"/>
      <c r="E105" s="974"/>
      <c r="F105" s="974"/>
      <c r="G105" s="974"/>
      <c r="H105" s="974"/>
      <c r="I105" s="974"/>
      <c r="J105" s="975"/>
      <c r="K105" s="984"/>
      <c r="M105" s="970"/>
    </row>
    <row r="106" spans="1:13" ht="12" thickBot="1">
      <c r="A106" s="966"/>
      <c r="B106" s="108" t="s">
        <v>158</v>
      </c>
      <c r="C106" s="108"/>
      <c r="D106" s="101" t="s">
        <v>4</v>
      </c>
      <c r="E106" s="59" t="s">
        <v>5</v>
      </c>
      <c r="F106" s="68" t="s">
        <v>6</v>
      </c>
      <c r="G106" s="68" t="s">
        <v>7</v>
      </c>
      <c r="H106" s="68" t="s">
        <v>8</v>
      </c>
      <c r="I106" s="68" t="s">
        <v>9</v>
      </c>
      <c r="J106" s="68" t="s">
        <v>10</v>
      </c>
      <c r="K106" s="984"/>
      <c r="M106" s="970"/>
    </row>
    <row r="107" spans="1:13" ht="75.95" customHeight="1" thickBot="1">
      <c r="A107" s="966"/>
      <c r="B107" s="965" t="s">
        <v>159</v>
      </c>
      <c r="C107" s="129" t="s">
        <v>15</v>
      </c>
      <c r="D107" s="70">
        <v>150000</v>
      </c>
      <c r="E107" s="130"/>
      <c r="F107" s="145" t="s">
        <v>160</v>
      </c>
      <c r="G107" s="145" t="s">
        <v>160</v>
      </c>
      <c r="H107" s="156">
        <v>500000</v>
      </c>
      <c r="I107" s="98" t="s">
        <v>161</v>
      </c>
      <c r="J107" s="98" t="s">
        <v>161</v>
      </c>
      <c r="K107" s="984"/>
      <c r="M107" s="970"/>
    </row>
    <row r="108" spans="1:13" ht="12" thickBot="1">
      <c r="A108" s="966"/>
      <c r="B108" s="966"/>
      <c r="C108" s="111" t="s">
        <v>18</v>
      </c>
      <c r="D108" s="76">
        <v>134400</v>
      </c>
      <c r="E108" s="130"/>
      <c r="F108" s="114" t="s">
        <v>162</v>
      </c>
      <c r="G108" s="114" t="s">
        <v>162</v>
      </c>
      <c r="H108" s="76">
        <v>488340</v>
      </c>
      <c r="I108" s="114"/>
      <c r="J108" s="114"/>
      <c r="K108" s="984"/>
      <c r="M108" s="970"/>
    </row>
    <row r="109" spans="1:13" ht="12" thickBot="1">
      <c r="A109" s="966"/>
      <c r="B109" s="966"/>
      <c r="C109" s="989" t="s">
        <v>41</v>
      </c>
      <c r="D109" s="972"/>
      <c r="E109" s="972"/>
      <c r="F109" s="972"/>
      <c r="G109" s="972"/>
      <c r="H109" s="972"/>
      <c r="I109" s="972"/>
      <c r="J109" s="973"/>
      <c r="K109" s="984"/>
      <c r="M109" s="970"/>
    </row>
    <row r="110" spans="1:13" ht="15.95" customHeight="1" thickBot="1">
      <c r="A110" s="966"/>
      <c r="B110" s="967"/>
      <c r="C110" s="990" t="s">
        <v>163</v>
      </c>
      <c r="D110" s="974"/>
      <c r="E110" s="974"/>
      <c r="F110" s="974"/>
      <c r="G110" s="974"/>
      <c r="H110" s="974"/>
      <c r="I110" s="974"/>
      <c r="J110" s="975"/>
      <c r="K110" s="984"/>
      <c r="M110" s="970"/>
    </row>
    <row r="111" spans="1:13" ht="12" thickBot="1">
      <c r="A111" s="966"/>
      <c r="B111" s="108" t="s">
        <v>164</v>
      </c>
      <c r="C111" s="108"/>
      <c r="D111" s="101" t="s">
        <v>4</v>
      </c>
      <c r="E111" s="59" t="s">
        <v>5</v>
      </c>
      <c r="F111" s="68" t="s">
        <v>6</v>
      </c>
      <c r="G111" s="68" t="s">
        <v>7</v>
      </c>
      <c r="H111" s="68" t="s">
        <v>8</v>
      </c>
      <c r="I111" s="68" t="s">
        <v>9</v>
      </c>
      <c r="J111" s="68" t="s">
        <v>10</v>
      </c>
      <c r="K111" s="984"/>
      <c r="M111" s="970"/>
    </row>
    <row r="112" spans="1:13" ht="12" thickBot="1">
      <c r="A112" s="966"/>
      <c r="B112" s="965" t="s">
        <v>165</v>
      </c>
      <c r="C112" s="129" t="s">
        <v>15</v>
      </c>
      <c r="D112" s="114" t="s">
        <v>74</v>
      </c>
      <c r="E112" s="67">
        <v>0</v>
      </c>
      <c r="F112" s="73">
        <v>0.2</v>
      </c>
      <c r="G112" s="73">
        <v>0.2</v>
      </c>
      <c r="H112" s="73">
        <v>0.3</v>
      </c>
      <c r="I112" s="78">
        <v>0.4</v>
      </c>
      <c r="J112" s="78">
        <v>0.5</v>
      </c>
      <c r="K112" s="984"/>
      <c r="M112" s="970"/>
    </row>
    <row r="113" spans="1:13" ht="12" thickBot="1">
      <c r="A113" s="966"/>
      <c r="B113" s="966"/>
      <c r="C113" s="111" t="s">
        <v>18</v>
      </c>
      <c r="D113" s="114" t="s">
        <v>74</v>
      </c>
      <c r="E113" s="130"/>
      <c r="F113" s="69">
        <v>0.35089999999999999</v>
      </c>
      <c r="G113" s="69">
        <v>0.35089999999999999</v>
      </c>
      <c r="H113" s="69">
        <v>0.4501</v>
      </c>
      <c r="I113" s="114"/>
      <c r="J113" s="114"/>
      <c r="K113" s="984"/>
      <c r="M113" s="970"/>
    </row>
    <row r="114" spans="1:13" ht="12" thickBot="1">
      <c r="A114" s="966"/>
      <c r="B114" s="966"/>
      <c r="C114" s="989" t="s">
        <v>41</v>
      </c>
      <c r="D114" s="972"/>
      <c r="E114" s="972"/>
      <c r="F114" s="972"/>
      <c r="G114" s="972"/>
      <c r="H114" s="972"/>
      <c r="I114" s="972"/>
      <c r="J114" s="973"/>
      <c r="K114" s="984"/>
      <c r="M114" s="970"/>
    </row>
    <row r="115" spans="1:13" ht="18.95" customHeight="1" thickBot="1">
      <c r="A115" s="967"/>
      <c r="B115" s="967"/>
      <c r="C115" s="990" t="s">
        <v>166</v>
      </c>
      <c r="D115" s="974"/>
      <c r="E115" s="974"/>
      <c r="F115" s="974"/>
      <c r="G115" s="974"/>
      <c r="H115" s="974"/>
      <c r="I115" s="974"/>
      <c r="J115" s="975"/>
      <c r="K115" s="984"/>
      <c r="M115" s="970"/>
    </row>
    <row r="116" spans="1:13" ht="12" thickBot="1">
      <c r="A116" s="107" t="s">
        <v>113</v>
      </c>
      <c r="B116" s="108" t="s">
        <v>167</v>
      </c>
      <c r="C116" s="108"/>
      <c r="D116" s="101" t="s">
        <v>4</v>
      </c>
      <c r="E116" s="59" t="s">
        <v>5</v>
      </c>
      <c r="F116" s="68" t="s">
        <v>6</v>
      </c>
      <c r="G116" s="68" t="s">
        <v>7</v>
      </c>
      <c r="H116" s="68" t="s">
        <v>8</v>
      </c>
      <c r="I116" s="68" t="s">
        <v>9</v>
      </c>
      <c r="J116" s="68" t="s">
        <v>10</v>
      </c>
      <c r="K116" s="984"/>
      <c r="M116" s="970"/>
    </row>
    <row r="117" spans="1:13" ht="12" thickBot="1">
      <c r="A117" s="965">
        <v>25</v>
      </c>
      <c r="B117" s="965" t="s">
        <v>168</v>
      </c>
      <c r="C117" s="129" t="s">
        <v>15</v>
      </c>
      <c r="D117" s="114" t="s">
        <v>74</v>
      </c>
      <c r="E117" s="67">
        <v>0</v>
      </c>
      <c r="F117" s="156">
        <v>32516</v>
      </c>
      <c r="G117" s="156">
        <v>32516</v>
      </c>
      <c r="H117" s="70">
        <v>65032</v>
      </c>
      <c r="I117" s="70">
        <v>97548</v>
      </c>
      <c r="J117" s="70">
        <v>162579</v>
      </c>
      <c r="K117" s="984"/>
      <c r="M117" s="970"/>
    </row>
    <row r="118" spans="1:13" ht="35.1" thickBot="1">
      <c r="A118" s="966"/>
      <c r="B118" s="966"/>
      <c r="C118" s="111" t="s">
        <v>18</v>
      </c>
      <c r="D118" s="114" t="s">
        <v>74</v>
      </c>
      <c r="E118" s="130"/>
      <c r="F118" s="114" t="s">
        <v>169</v>
      </c>
      <c r="G118" s="114" t="s">
        <v>169</v>
      </c>
      <c r="H118" s="114" t="s">
        <v>80</v>
      </c>
      <c r="I118" s="114"/>
      <c r="J118" s="114"/>
      <c r="K118" s="971"/>
      <c r="M118" s="970"/>
    </row>
    <row r="119" spans="1:13" ht="12" thickBot="1">
      <c r="A119" s="966"/>
      <c r="B119" s="966"/>
      <c r="C119" s="989" t="s">
        <v>41</v>
      </c>
      <c r="D119" s="972"/>
      <c r="E119" s="972"/>
      <c r="F119" s="972"/>
      <c r="G119" s="972"/>
      <c r="H119" s="972"/>
      <c r="I119" s="972"/>
      <c r="J119" s="973"/>
      <c r="K119" s="134" t="s">
        <v>118</v>
      </c>
      <c r="M119" s="970"/>
    </row>
    <row r="120" spans="1:13" ht="19.7" customHeight="1" thickBot="1">
      <c r="A120" s="967"/>
      <c r="B120" s="967"/>
      <c r="C120" s="990" t="s">
        <v>170</v>
      </c>
      <c r="D120" s="974"/>
      <c r="E120" s="974"/>
      <c r="F120" s="974"/>
      <c r="G120" s="974"/>
      <c r="H120" s="974"/>
      <c r="I120" s="974"/>
      <c r="J120" s="975"/>
      <c r="K120" s="67" t="s">
        <v>120</v>
      </c>
      <c r="M120" s="977"/>
    </row>
    <row r="121" spans="1:13" ht="12" thickBot="1">
      <c r="A121" s="978" t="s">
        <v>61</v>
      </c>
      <c r="B121" s="121" t="s">
        <v>62</v>
      </c>
      <c r="C121" s="121"/>
      <c r="D121" s="121" t="s">
        <v>63</v>
      </c>
      <c r="E121" s="121" t="s">
        <v>64</v>
      </c>
      <c r="F121" s="121"/>
      <c r="G121" s="121"/>
      <c r="H121" s="121"/>
      <c r="I121" s="121" t="s">
        <v>65</v>
      </c>
      <c r="J121" s="985" t="s">
        <v>121</v>
      </c>
      <c r="K121" s="986"/>
    </row>
    <row r="122" spans="1:13" ht="33" customHeight="1" thickBot="1">
      <c r="A122" s="979"/>
      <c r="B122" s="144" t="s">
        <v>171</v>
      </c>
      <c r="C122" s="124"/>
      <c r="D122" s="124">
        <v>0</v>
      </c>
      <c r="E122" s="124">
        <v>0</v>
      </c>
      <c r="F122" s="124"/>
      <c r="G122" s="124"/>
      <c r="H122" s="124"/>
      <c r="I122" s="144" t="s">
        <v>171</v>
      </c>
      <c r="J122" s="987">
        <v>100</v>
      </c>
      <c r="K122" s="988"/>
    </row>
    <row r="123" spans="1:13" ht="12" thickBot="1">
      <c r="A123" s="978" t="s">
        <v>67</v>
      </c>
      <c r="B123" s="121" t="s">
        <v>68</v>
      </c>
      <c r="C123" s="125"/>
      <c r="D123" s="980"/>
      <c r="E123" s="980"/>
      <c r="F123" s="980"/>
      <c r="G123" s="980"/>
      <c r="H123" s="980"/>
      <c r="I123" s="980"/>
      <c r="J123" s="980"/>
      <c r="K123" s="981"/>
    </row>
    <row r="124" spans="1:13" ht="12" thickBot="1">
      <c r="A124" s="979"/>
      <c r="B124" s="124">
        <v>3.5</v>
      </c>
      <c r="C124" s="126"/>
      <c r="D124" s="982"/>
      <c r="E124" s="982"/>
      <c r="F124" s="982"/>
      <c r="G124" s="982"/>
      <c r="H124" s="982"/>
      <c r="I124" s="982"/>
      <c r="J124" s="982"/>
      <c r="K124" s="983"/>
    </row>
    <row r="125" spans="1:13" ht="12" thickBot="1">
      <c r="A125" s="116"/>
      <c r="B125" s="116"/>
      <c r="C125" s="116"/>
      <c r="D125" s="116"/>
      <c r="E125" s="116"/>
      <c r="F125" s="116"/>
      <c r="G125" s="116"/>
      <c r="H125" s="116"/>
      <c r="I125" s="116"/>
      <c r="J125" s="116"/>
      <c r="K125" s="116"/>
    </row>
    <row r="126" spans="1:13" ht="12" thickBot="1">
      <c r="A126" s="117" t="s">
        <v>172</v>
      </c>
      <c r="B126" s="127" t="s">
        <v>173</v>
      </c>
      <c r="C126" s="118"/>
      <c r="D126" s="101" t="s">
        <v>4</v>
      </c>
      <c r="E126" s="59" t="s">
        <v>5</v>
      </c>
      <c r="F126" s="68" t="s">
        <v>6</v>
      </c>
      <c r="G126" s="68" t="s">
        <v>7</v>
      </c>
      <c r="H126" s="68" t="s">
        <v>8</v>
      </c>
      <c r="I126" s="68" t="s">
        <v>9</v>
      </c>
      <c r="J126" s="68" t="s">
        <v>10</v>
      </c>
      <c r="K126" s="109" t="s">
        <v>11</v>
      </c>
      <c r="M126" s="110" t="s">
        <v>12</v>
      </c>
    </row>
    <row r="127" spans="1:13" ht="12.95" customHeight="1" thickBot="1">
      <c r="A127" s="965" t="s">
        <v>174</v>
      </c>
      <c r="B127" s="965" t="s">
        <v>175</v>
      </c>
      <c r="C127" s="111" t="s">
        <v>15</v>
      </c>
      <c r="D127" s="114" t="s">
        <v>74</v>
      </c>
      <c r="E127" s="67">
        <v>0</v>
      </c>
      <c r="F127" s="140">
        <v>2</v>
      </c>
      <c r="G127" s="140">
        <v>2</v>
      </c>
      <c r="H127" s="140">
        <v>4</v>
      </c>
      <c r="I127" s="140">
        <v>4</v>
      </c>
      <c r="J127" s="140">
        <v>4</v>
      </c>
      <c r="K127" s="970" t="s">
        <v>176</v>
      </c>
      <c r="M127" s="970" t="s">
        <v>177</v>
      </c>
    </row>
    <row r="128" spans="1:13" ht="12" thickBot="1">
      <c r="A128" s="966"/>
      <c r="B128" s="966"/>
      <c r="C128" s="135" t="s">
        <v>18</v>
      </c>
      <c r="D128" s="114" t="s">
        <v>74</v>
      </c>
      <c r="E128" s="113"/>
      <c r="F128" s="114">
        <v>2</v>
      </c>
      <c r="G128" s="114">
        <v>2</v>
      </c>
      <c r="H128" s="114">
        <v>4</v>
      </c>
      <c r="I128" s="114"/>
      <c r="J128" s="114"/>
      <c r="K128" s="984"/>
      <c r="M128" s="984"/>
    </row>
    <row r="129" spans="1:13" ht="12" thickBot="1">
      <c r="A129" s="966"/>
      <c r="B129" s="966"/>
      <c r="C129" s="989" t="s">
        <v>41</v>
      </c>
      <c r="D129" s="972"/>
      <c r="E129" s="972"/>
      <c r="F129" s="972"/>
      <c r="G129" s="972"/>
      <c r="H129" s="972"/>
      <c r="I129" s="972"/>
      <c r="J129" s="973"/>
      <c r="K129" s="984"/>
      <c r="M129" s="984"/>
    </row>
    <row r="130" spans="1:13" ht="12" thickBot="1">
      <c r="A130" s="966"/>
      <c r="B130" s="967"/>
      <c r="C130" s="990" t="s">
        <v>178</v>
      </c>
      <c r="D130" s="974"/>
      <c r="E130" s="974"/>
      <c r="F130" s="974"/>
      <c r="G130" s="974"/>
      <c r="H130" s="974"/>
      <c r="I130" s="974"/>
      <c r="J130" s="975"/>
      <c r="K130" s="984"/>
      <c r="M130" s="984"/>
    </row>
    <row r="131" spans="1:13" ht="12" thickBot="1">
      <c r="A131" s="28"/>
      <c r="B131" s="127" t="s">
        <v>179</v>
      </c>
      <c r="C131" s="108"/>
      <c r="D131" s="101" t="s">
        <v>4</v>
      </c>
      <c r="E131" s="59" t="s">
        <v>5</v>
      </c>
      <c r="F131" s="68" t="s">
        <v>6</v>
      </c>
      <c r="G131" s="68" t="s">
        <v>7</v>
      </c>
      <c r="H131" s="68" t="s">
        <v>8</v>
      </c>
      <c r="I131" s="68" t="s">
        <v>9</v>
      </c>
      <c r="J131" s="68" t="s">
        <v>10</v>
      </c>
      <c r="K131" s="984"/>
      <c r="M131" s="984"/>
    </row>
    <row r="132" spans="1:13" ht="12" thickBot="1">
      <c r="A132" s="28"/>
      <c r="B132" s="965" t="s">
        <v>180</v>
      </c>
      <c r="C132" s="129" t="s">
        <v>15</v>
      </c>
      <c r="D132" s="114" t="s">
        <v>74</v>
      </c>
      <c r="E132" s="67">
        <v>0</v>
      </c>
      <c r="F132" s="140" t="s">
        <v>55</v>
      </c>
      <c r="G132" s="140">
        <v>1</v>
      </c>
      <c r="H132" s="140">
        <v>4</v>
      </c>
      <c r="I132" s="140">
        <v>4</v>
      </c>
      <c r="J132" s="140">
        <v>4</v>
      </c>
      <c r="K132" s="984"/>
      <c r="M132" s="984"/>
    </row>
    <row r="133" spans="1:13" ht="12" thickBot="1">
      <c r="A133" s="28"/>
      <c r="B133" s="966"/>
      <c r="C133" s="111" t="s">
        <v>18</v>
      </c>
      <c r="D133" s="114" t="s">
        <v>74</v>
      </c>
      <c r="E133" s="130"/>
      <c r="F133" s="114" t="s">
        <v>23</v>
      </c>
      <c r="G133" s="114">
        <v>1</v>
      </c>
      <c r="H133" s="114">
        <v>2</v>
      </c>
      <c r="I133" s="114"/>
      <c r="J133" s="114"/>
      <c r="K133" s="984"/>
      <c r="M133" s="984"/>
    </row>
    <row r="134" spans="1:13" ht="12" thickBot="1">
      <c r="A134" s="28"/>
      <c r="B134" s="966"/>
      <c r="C134" s="989" t="s">
        <v>41</v>
      </c>
      <c r="D134" s="972"/>
      <c r="E134" s="972"/>
      <c r="F134" s="972"/>
      <c r="G134" s="972"/>
      <c r="H134" s="972"/>
      <c r="I134" s="972"/>
      <c r="J134" s="973"/>
      <c r="K134" s="984"/>
      <c r="M134" s="984"/>
    </row>
    <row r="135" spans="1:13" ht="12" thickBot="1">
      <c r="A135" s="29"/>
      <c r="B135" s="967"/>
      <c r="C135" s="990" t="s">
        <v>181</v>
      </c>
      <c r="D135" s="974"/>
      <c r="E135" s="974"/>
      <c r="F135" s="974"/>
      <c r="G135" s="974"/>
      <c r="H135" s="974"/>
      <c r="I135" s="974"/>
      <c r="J135" s="975"/>
      <c r="K135" s="984"/>
      <c r="M135" s="984"/>
    </row>
    <row r="136" spans="1:13" ht="12" thickBot="1">
      <c r="A136" s="107" t="s">
        <v>113</v>
      </c>
      <c r="B136" s="104" t="s">
        <v>182</v>
      </c>
      <c r="C136" s="108"/>
      <c r="D136" s="101" t="s">
        <v>4</v>
      </c>
      <c r="E136" s="59" t="s">
        <v>5</v>
      </c>
      <c r="F136" s="68" t="s">
        <v>6</v>
      </c>
      <c r="G136" s="68" t="s">
        <v>7</v>
      </c>
      <c r="H136" s="68" t="s">
        <v>8</v>
      </c>
      <c r="I136" s="68" t="s">
        <v>9</v>
      </c>
      <c r="J136" s="68" t="s">
        <v>10</v>
      </c>
      <c r="K136" s="984"/>
      <c r="M136" s="984"/>
    </row>
    <row r="137" spans="1:13" ht="12" thickBot="1">
      <c r="A137" s="965">
        <v>5</v>
      </c>
      <c r="B137" s="965" t="s">
        <v>183</v>
      </c>
      <c r="C137" s="136" t="s">
        <v>15</v>
      </c>
      <c r="D137" s="114" t="s">
        <v>74</v>
      </c>
      <c r="E137" s="67">
        <v>1</v>
      </c>
      <c r="F137" s="94">
        <v>2</v>
      </c>
      <c r="G137" s="94">
        <v>2</v>
      </c>
      <c r="H137" s="94">
        <v>4</v>
      </c>
      <c r="I137" s="94">
        <v>5</v>
      </c>
      <c r="J137" s="94">
        <v>6</v>
      </c>
      <c r="K137" s="984"/>
      <c r="M137" s="984"/>
    </row>
    <row r="138" spans="1:13" ht="12" thickBot="1">
      <c r="A138" s="966"/>
      <c r="B138" s="966"/>
      <c r="C138" s="111" t="s">
        <v>18</v>
      </c>
      <c r="D138" s="114" t="s">
        <v>74</v>
      </c>
      <c r="E138" s="113"/>
      <c r="F138" s="114">
        <v>2</v>
      </c>
      <c r="G138" s="94">
        <v>2</v>
      </c>
      <c r="H138" s="114">
        <v>4</v>
      </c>
      <c r="I138" s="114"/>
      <c r="J138" s="114"/>
      <c r="K138" s="971"/>
      <c r="M138" s="984"/>
    </row>
    <row r="139" spans="1:13" ht="12" thickBot="1">
      <c r="A139" s="966"/>
      <c r="B139" s="966"/>
      <c r="C139" s="989" t="s">
        <v>41</v>
      </c>
      <c r="D139" s="972"/>
      <c r="E139" s="972"/>
      <c r="F139" s="972"/>
      <c r="G139" s="972"/>
      <c r="H139" s="972"/>
      <c r="I139" s="972"/>
      <c r="J139" s="973"/>
      <c r="K139" s="134" t="s">
        <v>118</v>
      </c>
      <c r="M139" s="984"/>
    </row>
    <row r="140" spans="1:13" ht="12" thickBot="1">
      <c r="A140" s="967"/>
      <c r="B140" s="967"/>
      <c r="C140" s="990" t="s">
        <v>184</v>
      </c>
      <c r="D140" s="974"/>
      <c r="E140" s="974"/>
      <c r="F140" s="974"/>
      <c r="G140" s="974"/>
      <c r="H140" s="974"/>
      <c r="I140" s="974"/>
      <c r="J140" s="975"/>
      <c r="K140" s="67" t="s">
        <v>137</v>
      </c>
      <c r="M140" s="984"/>
    </row>
    <row r="141" spans="1:13" ht="12" thickBot="1">
      <c r="A141" s="978" t="s">
        <v>61</v>
      </c>
      <c r="B141" s="121" t="s">
        <v>62</v>
      </c>
      <c r="C141" s="121"/>
      <c r="D141" s="121" t="s">
        <v>63</v>
      </c>
      <c r="E141" s="121" t="s">
        <v>64</v>
      </c>
      <c r="F141" s="121"/>
      <c r="G141" s="121"/>
      <c r="H141" s="121"/>
      <c r="I141" s="121" t="s">
        <v>65</v>
      </c>
      <c r="J141" s="985" t="s">
        <v>121</v>
      </c>
      <c r="K141" s="986"/>
      <c r="M141" s="984"/>
    </row>
    <row r="142" spans="1:13" ht="12" thickBot="1">
      <c r="A142" s="979"/>
      <c r="B142" s="139">
        <v>3000000</v>
      </c>
      <c r="C142" s="124"/>
      <c r="D142" s="124">
        <v>0</v>
      </c>
      <c r="E142" s="124">
        <v>0</v>
      </c>
      <c r="F142" s="124"/>
      <c r="G142" s="124"/>
      <c r="H142" s="124"/>
      <c r="I142" s="139">
        <v>3000000</v>
      </c>
      <c r="J142" s="987">
        <v>100</v>
      </c>
      <c r="K142" s="988"/>
      <c r="M142" s="984"/>
    </row>
    <row r="143" spans="1:13" ht="12" thickBot="1">
      <c r="A143" s="978" t="s">
        <v>67</v>
      </c>
      <c r="B143" s="121" t="s">
        <v>68</v>
      </c>
      <c r="C143" s="125"/>
      <c r="D143" s="980"/>
      <c r="E143" s="980"/>
      <c r="F143" s="980"/>
      <c r="G143" s="980"/>
      <c r="H143" s="980"/>
      <c r="I143" s="980"/>
      <c r="J143" s="980"/>
      <c r="K143" s="981"/>
      <c r="M143" s="984"/>
    </row>
    <row r="144" spans="1:13" ht="12" thickBot="1">
      <c r="A144" s="979"/>
      <c r="B144" s="124">
        <v>3</v>
      </c>
      <c r="C144" s="126"/>
      <c r="D144" s="982"/>
      <c r="E144" s="982"/>
      <c r="F144" s="982"/>
      <c r="G144" s="982"/>
      <c r="H144" s="982"/>
      <c r="I144" s="982"/>
      <c r="J144" s="982"/>
      <c r="K144" s="983"/>
      <c r="M144" s="984"/>
    </row>
    <row r="145" spans="1:13" ht="12" thickBot="1">
      <c r="M145" s="984"/>
    </row>
    <row r="146" spans="1:13" ht="12" thickBot="1">
      <c r="A146" s="117" t="s">
        <v>185</v>
      </c>
      <c r="B146" s="118" t="s">
        <v>186</v>
      </c>
      <c r="C146" s="118"/>
      <c r="D146" s="105" t="s">
        <v>4</v>
      </c>
      <c r="E146" s="59" t="s">
        <v>187</v>
      </c>
      <c r="F146" s="68" t="s">
        <v>6</v>
      </c>
      <c r="G146" s="68" t="s">
        <v>7</v>
      </c>
      <c r="H146" s="68" t="s">
        <v>8</v>
      </c>
      <c r="I146" s="178" t="s">
        <v>188</v>
      </c>
      <c r="J146" s="113"/>
      <c r="K146" s="109" t="s">
        <v>11</v>
      </c>
      <c r="M146" s="971"/>
    </row>
    <row r="147" spans="1:13" ht="143.1" customHeight="1" thickBot="1">
      <c r="A147" s="965" t="s">
        <v>189</v>
      </c>
      <c r="B147" s="970" t="s">
        <v>190</v>
      </c>
      <c r="C147" s="111" t="s">
        <v>15</v>
      </c>
      <c r="D147" s="67" t="s">
        <v>191</v>
      </c>
      <c r="E147" s="67">
        <v>1</v>
      </c>
      <c r="F147" s="151" t="s">
        <v>192</v>
      </c>
      <c r="G147" s="151" t="s">
        <v>192</v>
      </c>
      <c r="H147" s="67" t="s">
        <v>193</v>
      </c>
      <c r="I147" s="67" t="s">
        <v>194</v>
      </c>
      <c r="J147" s="67"/>
      <c r="K147" s="970" t="s">
        <v>195</v>
      </c>
    </row>
    <row r="148" spans="1:13" ht="69" customHeight="1" thickBot="1">
      <c r="A148" s="966"/>
      <c r="B148" s="984"/>
      <c r="C148" s="135" t="s">
        <v>18</v>
      </c>
      <c r="D148" s="114" t="s">
        <v>196</v>
      </c>
      <c r="E148" s="114"/>
      <c r="F148" s="114" t="s">
        <v>89</v>
      </c>
      <c r="G148" s="114" t="s">
        <v>89</v>
      </c>
      <c r="H148" s="114" t="s">
        <v>197</v>
      </c>
      <c r="I148" s="114" t="s">
        <v>81</v>
      </c>
      <c r="J148" s="114"/>
      <c r="K148" s="984"/>
    </row>
    <row r="149" spans="1:13" ht="12" thickBot="1">
      <c r="A149" s="966"/>
      <c r="B149" s="984"/>
      <c r="C149" s="987" t="s">
        <v>41</v>
      </c>
      <c r="D149" s="1004"/>
      <c r="E149" s="1004"/>
      <c r="F149" s="1004"/>
      <c r="G149" s="1004"/>
      <c r="H149" s="1004"/>
      <c r="I149" s="1004"/>
      <c r="J149" s="988"/>
      <c r="K149" s="984"/>
    </row>
    <row r="150" spans="1:13" ht="12" thickBot="1">
      <c r="A150" s="966"/>
      <c r="B150" s="971"/>
      <c r="C150" s="990" t="s">
        <v>198</v>
      </c>
      <c r="D150" s="974"/>
      <c r="E150" s="974"/>
      <c r="F150" s="974"/>
      <c r="G150" s="974"/>
      <c r="H150" s="974"/>
      <c r="I150" s="974"/>
      <c r="J150" s="975"/>
      <c r="K150" s="984"/>
    </row>
    <row r="151" spans="1:13" ht="15.6" customHeight="1" thickBot="1">
      <c r="A151" s="966"/>
      <c r="B151" s="124" t="s">
        <v>199</v>
      </c>
      <c r="C151" s="124"/>
      <c r="D151" s="286" t="s">
        <v>4</v>
      </c>
      <c r="E151" s="128" t="s">
        <v>6</v>
      </c>
      <c r="F151" s="128" t="s">
        <v>6</v>
      </c>
      <c r="G151" s="128" t="s">
        <v>7</v>
      </c>
      <c r="H151" s="128" t="s">
        <v>8</v>
      </c>
      <c r="I151" s="128" t="s">
        <v>188</v>
      </c>
      <c r="J151" s="149"/>
      <c r="K151" s="984"/>
    </row>
    <row r="152" spans="1:13" ht="144" customHeight="1" thickBot="1">
      <c r="A152" s="966"/>
      <c r="B152" s="970" t="s">
        <v>200</v>
      </c>
      <c r="C152" s="129" t="s">
        <v>15</v>
      </c>
      <c r="D152" s="67" t="s">
        <v>191</v>
      </c>
      <c r="E152" s="67">
        <v>0</v>
      </c>
      <c r="F152" s="67" t="s">
        <v>201</v>
      </c>
      <c r="G152" s="67" t="s">
        <v>202</v>
      </c>
      <c r="H152" s="67" t="s">
        <v>203</v>
      </c>
      <c r="I152" s="67">
        <v>3</v>
      </c>
      <c r="J152" s="67"/>
      <c r="K152" s="984"/>
    </row>
    <row r="153" spans="1:13" ht="57.95" thickBot="1">
      <c r="A153" s="966"/>
      <c r="B153" s="984"/>
      <c r="C153" s="111" t="s">
        <v>18</v>
      </c>
      <c r="D153" s="114" t="s">
        <v>196</v>
      </c>
      <c r="E153" s="149"/>
      <c r="F153" s="114" t="s">
        <v>204</v>
      </c>
      <c r="G153" s="114" t="s">
        <v>204</v>
      </c>
      <c r="H153" s="114" t="s">
        <v>197</v>
      </c>
      <c r="I153" s="114" t="s">
        <v>81</v>
      </c>
      <c r="J153" s="114"/>
      <c r="K153" s="984"/>
    </row>
    <row r="154" spans="1:13" ht="12" thickBot="1">
      <c r="A154" s="966"/>
      <c r="B154" s="984"/>
      <c r="C154" s="987" t="s">
        <v>41</v>
      </c>
      <c r="D154" s="1004"/>
      <c r="E154" s="1004"/>
      <c r="F154" s="1004"/>
      <c r="G154" s="1004"/>
      <c r="H154" s="1004"/>
      <c r="I154" s="1004"/>
      <c r="J154" s="988"/>
      <c r="K154" s="984"/>
    </row>
    <row r="155" spans="1:13" ht="12" thickBot="1">
      <c r="A155" s="966"/>
      <c r="B155" s="971"/>
      <c r="C155" s="990" t="s">
        <v>205</v>
      </c>
      <c r="D155" s="974"/>
      <c r="E155" s="974"/>
      <c r="F155" s="974"/>
      <c r="G155" s="974"/>
      <c r="H155" s="974"/>
      <c r="I155" s="974"/>
      <c r="J155" s="975"/>
      <c r="K155" s="984"/>
    </row>
    <row r="156" spans="1:13" ht="12" thickBot="1">
      <c r="A156" s="984"/>
      <c r="B156" s="124" t="s">
        <v>206</v>
      </c>
      <c r="C156" s="124"/>
      <c r="D156" s="286" t="s">
        <v>4</v>
      </c>
      <c r="E156" s="111" t="s">
        <v>187</v>
      </c>
      <c r="F156" s="128" t="s">
        <v>6</v>
      </c>
      <c r="G156" s="128" t="s">
        <v>7</v>
      </c>
      <c r="H156" s="128" t="s">
        <v>8</v>
      </c>
      <c r="I156" s="128" t="s">
        <v>188</v>
      </c>
      <c r="J156" s="149"/>
      <c r="K156" s="984"/>
    </row>
    <row r="157" spans="1:13" ht="132.6" customHeight="1" thickBot="1">
      <c r="A157" s="984"/>
      <c r="B157" s="970" t="s">
        <v>207</v>
      </c>
      <c r="C157" s="129" t="s">
        <v>15</v>
      </c>
      <c r="D157" s="67" t="s">
        <v>191</v>
      </c>
      <c r="E157" s="67">
        <v>0</v>
      </c>
      <c r="F157" s="67" t="s">
        <v>208</v>
      </c>
      <c r="G157" s="67" t="s">
        <v>208</v>
      </c>
      <c r="H157" s="67">
        <v>2000</v>
      </c>
      <c r="I157" s="70">
        <v>10000</v>
      </c>
      <c r="J157" s="67"/>
      <c r="K157" s="984"/>
    </row>
    <row r="158" spans="1:13" ht="57.95" thickBot="1">
      <c r="A158" s="984"/>
      <c r="B158" s="984"/>
      <c r="C158" s="111" t="s">
        <v>18</v>
      </c>
      <c r="D158" s="114" t="s">
        <v>196</v>
      </c>
      <c r="E158" s="149"/>
      <c r="F158" s="114" t="s">
        <v>209</v>
      </c>
      <c r="G158" s="114" t="s">
        <v>209</v>
      </c>
      <c r="H158" s="114" t="s">
        <v>210</v>
      </c>
      <c r="I158" s="114" t="s">
        <v>81</v>
      </c>
      <c r="J158" s="114"/>
      <c r="K158" s="984"/>
    </row>
    <row r="159" spans="1:13" ht="12" thickBot="1">
      <c r="A159" s="984"/>
      <c r="B159" s="984"/>
      <c r="C159" s="987" t="s">
        <v>41</v>
      </c>
      <c r="D159" s="1004"/>
      <c r="E159" s="1004"/>
      <c r="F159" s="1004"/>
      <c r="G159" s="1004"/>
      <c r="H159" s="1004"/>
      <c r="I159" s="1004"/>
      <c r="J159" s="988"/>
      <c r="K159" s="984"/>
    </row>
    <row r="160" spans="1:13" ht="12" thickBot="1">
      <c r="A160" s="971"/>
      <c r="B160" s="971"/>
      <c r="C160" s="990" t="s">
        <v>211</v>
      </c>
      <c r="D160" s="974"/>
      <c r="E160" s="974"/>
      <c r="F160" s="974"/>
      <c r="G160" s="974"/>
      <c r="H160" s="974"/>
      <c r="I160" s="974"/>
      <c r="J160" s="975"/>
      <c r="K160" s="984"/>
    </row>
    <row r="161" spans="1:13" ht="12" thickBot="1">
      <c r="A161" s="107" t="s">
        <v>113</v>
      </c>
      <c r="B161" s="124" t="s">
        <v>212</v>
      </c>
      <c r="C161" s="124"/>
      <c r="D161" s="286" t="s">
        <v>4</v>
      </c>
      <c r="E161" s="111" t="s">
        <v>187</v>
      </c>
      <c r="F161" s="287" t="s">
        <v>6</v>
      </c>
      <c r="G161" s="128" t="s">
        <v>7</v>
      </c>
      <c r="H161" s="128" t="s">
        <v>8</v>
      </c>
      <c r="I161" s="128" t="s">
        <v>188</v>
      </c>
      <c r="J161" s="149"/>
      <c r="K161" s="984"/>
    </row>
    <row r="162" spans="1:13" ht="66.95" customHeight="1" thickBot="1">
      <c r="A162" s="965">
        <v>5</v>
      </c>
      <c r="B162" s="970" t="s">
        <v>213</v>
      </c>
      <c r="C162" s="136" t="s">
        <v>15</v>
      </c>
      <c r="D162" s="67" t="s">
        <v>191</v>
      </c>
      <c r="E162" s="150">
        <v>8</v>
      </c>
      <c r="F162" s="151" t="s">
        <v>214</v>
      </c>
      <c r="G162" s="71" t="s">
        <v>215</v>
      </c>
      <c r="H162" s="67">
        <v>12</v>
      </c>
      <c r="I162" s="67">
        <v>24</v>
      </c>
      <c r="J162" s="67"/>
      <c r="K162" s="984"/>
    </row>
    <row r="163" spans="1:13" ht="57.95" thickBot="1">
      <c r="A163" s="966"/>
      <c r="B163" s="984"/>
      <c r="C163" s="111" t="s">
        <v>18</v>
      </c>
      <c r="D163" s="114" t="s">
        <v>196</v>
      </c>
      <c r="E163" s="114"/>
      <c r="F163" s="114" t="s">
        <v>209</v>
      </c>
      <c r="G163" s="114" t="s">
        <v>209</v>
      </c>
      <c r="H163" s="114">
        <v>12</v>
      </c>
      <c r="I163" s="114" t="s">
        <v>81</v>
      </c>
      <c r="J163" s="114"/>
      <c r="K163" s="971"/>
    </row>
    <row r="164" spans="1:13" ht="12" thickBot="1">
      <c r="A164" s="966"/>
      <c r="B164" s="984"/>
      <c r="C164" s="987" t="s">
        <v>41</v>
      </c>
      <c r="D164" s="1004"/>
      <c r="E164" s="1004"/>
      <c r="F164" s="1004"/>
      <c r="G164" s="1004"/>
      <c r="H164" s="1004"/>
      <c r="I164" s="1004"/>
      <c r="J164" s="988"/>
      <c r="K164" s="124" t="s">
        <v>118</v>
      </c>
    </row>
    <row r="165" spans="1:13" ht="37.5" customHeight="1" thickBot="1">
      <c r="A165" s="967"/>
      <c r="B165" s="971"/>
      <c r="C165" s="990" t="s">
        <v>216</v>
      </c>
      <c r="D165" s="974"/>
      <c r="E165" s="974"/>
      <c r="F165" s="974"/>
      <c r="G165" s="974"/>
      <c r="H165" s="974"/>
      <c r="I165" s="974"/>
      <c r="J165" s="975"/>
      <c r="K165" s="67" t="s">
        <v>217</v>
      </c>
    </row>
    <row r="166" spans="1:13" ht="12" thickBot="1">
      <c r="A166" s="978" t="s">
        <v>61</v>
      </c>
      <c r="B166" s="121" t="s">
        <v>62</v>
      </c>
      <c r="C166" s="121"/>
      <c r="D166" s="121" t="s">
        <v>63</v>
      </c>
      <c r="E166" s="121" t="s">
        <v>64</v>
      </c>
      <c r="F166" s="121" t="s">
        <v>63</v>
      </c>
      <c r="G166" s="121"/>
      <c r="H166" s="121"/>
      <c r="I166" s="121" t="s">
        <v>65</v>
      </c>
      <c r="J166" s="985" t="s">
        <v>121</v>
      </c>
      <c r="K166" s="986"/>
    </row>
    <row r="167" spans="1:13" ht="12" thickBot="1">
      <c r="A167" s="979"/>
      <c r="B167" s="144">
        <v>5000000</v>
      </c>
      <c r="C167" s="124"/>
      <c r="D167" s="124" t="s">
        <v>218</v>
      </c>
      <c r="E167" s="124">
        <v>0</v>
      </c>
      <c r="F167" s="124" t="s">
        <v>219</v>
      </c>
      <c r="G167" s="124"/>
      <c r="H167" s="124"/>
      <c r="I167" s="144">
        <v>14839591</v>
      </c>
      <c r="J167" s="987">
        <v>34</v>
      </c>
      <c r="K167" s="988"/>
    </row>
    <row r="168" spans="1:13" ht="12" thickBot="1">
      <c r="A168" s="978" t="s">
        <v>67</v>
      </c>
      <c r="B168" s="121" t="s">
        <v>68</v>
      </c>
      <c r="C168" s="125"/>
      <c r="D168" s="980"/>
      <c r="E168" s="980"/>
      <c r="F168" s="980"/>
      <c r="G168" s="980"/>
      <c r="H168" s="980"/>
      <c r="I168" s="980"/>
      <c r="J168" s="980"/>
      <c r="K168" s="981"/>
    </row>
    <row r="169" spans="1:13" ht="12" thickBot="1">
      <c r="A169" s="979"/>
      <c r="B169" s="124">
        <v>3.5</v>
      </c>
      <c r="C169" s="126"/>
      <c r="D169" s="982"/>
      <c r="E169" s="982"/>
      <c r="F169" s="982"/>
      <c r="G169" s="982"/>
      <c r="H169" s="982"/>
      <c r="I169" s="982"/>
      <c r="J169" s="982"/>
      <c r="K169" s="983"/>
    </row>
    <row r="170" spans="1:13" ht="12" thickBot="1">
      <c r="A170" s="116"/>
      <c r="B170" s="116"/>
      <c r="C170" s="116"/>
      <c r="D170" s="116"/>
      <c r="E170" s="116"/>
      <c r="F170" s="116"/>
      <c r="G170" s="116"/>
      <c r="H170" s="116"/>
      <c r="I170" s="116"/>
      <c r="J170" s="116"/>
      <c r="K170" s="116"/>
    </row>
    <row r="171" spans="1:13" ht="12" thickBot="1">
      <c r="A171" s="117" t="s">
        <v>220</v>
      </c>
      <c r="B171" s="127" t="s">
        <v>221</v>
      </c>
      <c r="C171" s="118"/>
      <c r="D171" s="59" t="s">
        <v>4</v>
      </c>
      <c r="E171" s="59" t="s">
        <v>5</v>
      </c>
      <c r="F171" s="68" t="s">
        <v>6</v>
      </c>
      <c r="G171" s="68" t="s">
        <v>7</v>
      </c>
      <c r="H171" s="68" t="s">
        <v>8</v>
      </c>
      <c r="I171" s="68" t="s">
        <v>9</v>
      </c>
      <c r="J171" s="68" t="s">
        <v>10</v>
      </c>
      <c r="K171" s="109" t="s">
        <v>11</v>
      </c>
      <c r="M171" s="110" t="s">
        <v>12</v>
      </c>
    </row>
    <row r="172" spans="1:13" ht="83.45" customHeight="1">
      <c r="A172" s="965" t="s">
        <v>222</v>
      </c>
      <c r="B172" s="965" t="s">
        <v>223</v>
      </c>
      <c r="C172" s="111" t="s">
        <v>15</v>
      </c>
      <c r="D172" s="114" t="s">
        <v>74</v>
      </c>
      <c r="E172" s="67">
        <v>0</v>
      </c>
      <c r="F172" s="92" t="s">
        <v>224</v>
      </c>
      <c r="G172" s="94" t="s">
        <v>225</v>
      </c>
      <c r="H172" s="92">
        <v>5000</v>
      </c>
      <c r="I172" s="94">
        <v>15000</v>
      </c>
      <c r="J172" s="94">
        <v>20000</v>
      </c>
      <c r="K172" s="970" t="s">
        <v>226</v>
      </c>
      <c r="M172" s="970"/>
    </row>
    <row r="173" spans="1:13" ht="17.45" customHeight="1" thickBot="1">
      <c r="A173" s="966"/>
      <c r="B173" s="966"/>
      <c r="C173" s="135" t="s">
        <v>18</v>
      </c>
      <c r="D173" s="114" t="s">
        <v>74</v>
      </c>
      <c r="E173" s="113"/>
      <c r="F173" s="114" t="s">
        <v>89</v>
      </c>
      <c r="G173" s="114" t="s">
        <v>209</v>
      </c>
      <c r="H173" s="114">
        <v>1802</v>
      </c>
      <c r="I173" s="114"/>
      <c r="J173" s="114"/>
      <c r="K173" s="984"/>
      <c r="M173" s="984"/>
    </row>
    <row r="174" spans="1:13" ht="12" thickBot="1">
      <c r="A174" s="966"/>
      <c r="B174" s="966"/>
      <c r="C174" s="989" t="s">
        <v>41</v>
      </c>
      <c r="D174" s="972"/>
      <c r="E174" s="972"/>
      <c r="F174" s="972"/>
      <c r="G174" s="972"/>
      <c r="H174" s="972"/>
      <c r="I174" s="972"/>
      <c r="J174" s="973"/>
      <c r="K174" s="984"/>
      <c r="M174" s="984"/>
    </row>
    <row r="175" spans="1:13" ht="12" thickBot="1">
      <c r="A175" s="966"/>
      <c r="B175" s="967"/>
      <c r="C175" s="990" t="s">
        <v>128</v>
      </c>
      <c r="D175" s="974"/>
      <c r="E175" s="974"/>
      <c r="F175" s="974"/>
      <c r="G175" s="974"/>
      <c r="H175" s="974"/>
      <c r="I175" s="974"/>
      <c r="J175" s="975"/>
      <c r="K175" s="984"/>
      <c r="M175" s="984"/>
    </row>
    <row r="176" spans="1:13" ht="12" thickBot="1">
      <c r="A176" s="1005"/>
      <c r="B176" s="127" t="s">
        <v>227</v>
      </c>
      <c r="C176" s="108"/>
      <c r="D176" s="101" t="s">
        <v>4</v>
      </c>
      <c r="E176" s="59" t="s">
        <v>5</v>
      </c>
      <c r="F176" s="68" t="s">
        <v>6</v>
      </c>
      <c r="G176" s="68" t="s">
        <v>7</v>
      </c>
      <c r="H176" s="68" t="s">
        <v>8</v>
      </c>
      <c r="I176" s="68" t="s">
        <v>9</v>
      </c>
      <c r="J176" s="68" t="s">
        <v>10</v>
      </c>
      <c r="K176" s="984"/>
      <c r="M176" s="984"/>
    </row>
    <row r="177" spans="1:13" ht="50.25" customHeight="1" thickBot="1">
      <c r="A177" s="1005"/>
      <c r="B177" s="965" t="s">
        <v>228</v>
      </c>
      <c r="C177" s="129" t="s">
        <v>15</v>
      </c>
      <c r="D177" s="114" t="s">
        <v>74</v>
      </c>
      <c r="E177" s="67">
        <v>0</v>
      </c>
      <c r="F177" s="92">
        <v>0</v>
      </c>
      <c r="G177" s="94" t="s">
        <v>229</v>
      </c>
      <c r="H177" s="92">
        <v>0</v>
      </c>
      <c r="I177" s="94">
        <v>3500</v>
      </c>
      <c r="J177" s="206">
        <v>5000</v>
      </c>
      <c r="K177" s="984"/>
      <c r="M177" s="984"/>
    </row>
    <row r="178" spans="1:13" ht="12" thickBot="1">
      <c r="A178" s="1005"/>
      <c r="B178" s="966"/>
      <c r="C178" s="111" t="s">
        <v>18</v>
      </c>
      <c r="D178" s="114" t="s">
        <v>74</v>
      </c>
      <c r="E178" s="130"/>
      <c r="F178" s="114">
        <v>0</v>
      </c>
      <c r="G178" s="114" t="s">
        <v>89</v>
      </c>
      <c r="H178" s="114" t="s">
        <v>230</v>
      </c>
      <c r="I178" s="114"/>
      <c r="J178" s="114"/>
      <c r="K178" s="984"/>
      <c r="M178" s="984"/>
    </row>
    <row r="179" spans="1:13" ht="12" thickBot="1">
      <c r="A179" s="1005"/>
      <c r="B179" s="966"/>
      <c r="C179" s="989" t="s">
        <v>41</v>
      </c>
      <c r="D179" s="972"/>
      <c r="E179" s="972"/>
      <c r="F179" s="972"/>
      <c r="G179" s="972"/>
      <c r="H179" s="972"/>
      <c r="I179" s="972"/>
      <c r="J179" s="973"/>
      <c r="K179" s="984"/>
      <c r="M179" s="984"/>
    </row>
    <row r="180" spans="1:13" ht="12" thickBot="1">
      <c r="A180" s="1005"/>
      <c r="B180" s="967"/>
      <c r="C180" s="990" t="s">
        <v>128</v>
      </c>
      <c r="D180" s="974"/>
      <c r="E180" s="974"/>
      <c r="F180" s="974"/>
      <c r="G180" s="974"/>
      <c r="H180" s="974"/>
      <c r="I180" s="974"/>
      <c r="J180" s="975"/>
      <c r="K180" s="984"/>
      <c r="M180" s="984"/>
    </row>
    <row r="181" spans="1:13" ht="12" thickBot="1">
      <c r="A181" s="1005"/>
      <c r="B181" s="127" t="s">
        <v>231</v>
      </c>
      <c r="C181" s="108"/>
      <c r="D181" s="101" t="s">
        <v>4</v>
      </c>
      <c r="E181" s="59" t="s">
        <v>5</v>
      </c>
      <c r="F181" s="68" t="s">
        <v>6</v>
      </c>
      <c r="G181" s="68" t="s">
        <v>7</v>
      </c>
      <c r="H181" s="68" t="s">
        <v>8</v>
      </c>
      <c r="I181" s="68" t="s">
        <v>9</v>
      </c>
      <c r="J181" s="68" t="s">
        <v>10</v>
      </c>
      <c r="K181" s="984"/>
      <c r="M181" s="984"/>
    </row>
    <row r="182" spans="1:13" ht="23.45" thickBot="1">
      <c r="A182" s="1005"/>
      <c r="B182" s="965" t="s">
        <v>232</v>
      </c>
      <c r="C182" s="129" t="s">
        <v>15</v>
      </c>
      <c r="D182" s="114" t="s">
        <v>74</v>
      </c>
      <c r="E182" s="67">
        <v>0</v>
      </c>
      <c r="F182" s="92">
        <v>0</v>
      </c>
      <c r="G182" s="94" t="s">
        <v>233</v>
      </c>
      <c r="H182" s="92">
        <v>0</v>
      </c>
      <c r="I182" s="92">
        <v>0</v>
      </c>
      <c r="J182" s="206">
        <v>4000</v>
      </c>
      <c r="K182" s="984"/>
      <c r="M182" s="984"/>
    </row>
    <row r="183" spans="1:13" ht="12" thickBot="1">
      <c r="A183" s="1005"/>
      <c r="B183" s="966"/>
      <c r="C183" s="111" t="s">
        <v>18</v>
      </c>
      <c r="D183" s="114" t="s">
        <v>74</v>
      </c>
      <c r="E183" s="130"/>
      <c r="F183" s="114">
        <v>0</v>
      </c>
      <c r="G183" s="114" t="s">
        <v>209</v>
      </c>
      <c r="H183" s="114" t="s">
        <v>230</v>
      </c>
      <c r="I183" s="114"/>
      <c r="J183" s="114"/>
      <c r="K183" s="984"/>
      <c r="M183" s="984"/>
    </row>
    <row r="184" spans="1:13" ht="12" thickBot="1">
      <c r="A184" s="1005"/>
      <c r="B184" s="966"/>
      <c r="C184" s="989" t="s">
        <v>41</v>
      </c>
      <c r="D184" s="972"/>
      <c r="E184" s="972"/>
      <c r="F184" s="972"/>
      <c r="G184" s="972"/>
      <c r="H184" s="972"/>
      <c r="I184" s="972"/>
      <c r="J184" s="973"/>
      <c r="K184" s="984"/>
      <c r="M184" s="984"/>
    </row>
    <row r="185" spans="1:13" ht="12" thickBot="1">
      <c r="A185" s="1006"/>
      <c r="B185" s="967"/>
      <c r="C185" s="990" t="s">
        <v>128</v>
      </c>
      <c r="D185" s="974"/>
      <c r="E185" s="974"/>
      <c r="F185" s="974"/>
      <c r="G185" s="974"/>
      <c r="H185" s="974"/>
      <c r="I185" s="974"/>
      <c r="J185" s="975"/>
      <c r="K185" s="984"/>
      <c r="M185" s="984"/>
    </row>
    <row r="186" spans="1:13" ht="12" thickBot="1">
      <c r="A186" s="107" t="s">
        <v>113</v>
      </c>
      <c r="B186" s="104" t="s">
        <v>234</v>
      </c>
      <c r="C186" s="108"/>
      <c r="D186" s="101" t="s">
        <v>4</v>
      </c>
      <c r="E186" s="59" t="s">
        <v>5</v>
      </c>
      <c r="F186" s="68" t="s">
        <v>6</v>
      </c>
      <c r="G186" s="68" t="s">
        <v>7</v>
      </c>
      <c r="H186" s="68" t="s">
        <v>8</v>
      </c>
      <c r="I186" s="68" t="s">
        <v>9</v>
      </c>
      <c r="J186" s="68" t="s">
        <v>10</v>
      </c>
      <c r="K186" s="984"/>
      <c r="M186" s="984"/>
    </row>
    <row r="187" spans="1:13" ht="64.5" customHeight="1" thickBot="1">
      <c r="A187" s="965">
        <v>5</v>
      </c>
      <c r="B187" s="965" t="s">
        <v>235</v>
      </c>
      <c r="C187" s="136" t="s">
        <v>15</v>
      </c>
      <c r="D187" s="114" t="s">
        <v>74</v>
      </c>
      <c r="E187" s="67">
        <v>0</v>
      </c>
      <c r="F187" s="94">
        <v>0</v>
      </c>
      <c r="G187" s="94" t="s">
        <v>236</v>
      </c>
      <c r="H187" s="92">
        <v>0</v>
      </c>
      <c r="I187" s="92" t="s">
        <v>237</v>
      </c>
      <c r="J187" s="94" t="s">
        <v>238</v>
      </c>
      <c r="K187" s="984"/>
      <c r="M187" s="984"/>
    </row>
    <row r="188" spans="1:13" ht="12" thickBot="1">
      <c r="A188" s="966"/>
      <c r="B188" s="966"/>
      <c r="C188" s="111" t="s">
        <v>18</v>
      </c>
      <c r="D188" s="114" t="s">
        <v>74</v>
      </c>
      <c r="E188" s="113"/>
      <c r="F188" s="114">
        <v>0</v>
      </c>
      <c r="G188" s="114" t="s">
        <v>89</v>
      </c>
      <c r="H188" s="114" t="s">
        <v>230</v>
      </c>
      <c r="I188" s="114"/>
      <c r="J188" s="114"/>
      <c r="K188" s="971"/>
      <c r="M188" s="984"/>
    </row>
    <row r="189" spans="1:13" ht="12" thickBot="1">
      <c r="A189" s="966"/>
      <c r="B189" s="966"/>
      <c r="C189" s="989" t="s">
        <v>41</v>
      </c>
      <c r="D189" s="972"/>
      <c r="E189" s="972"/>
      <c r="F189" s="972"/>
      <c r="G189" s="972"/>
      <c r="H189" s="972"/>
      <c r="I189" s="972"/>
      <c r="J189" s="973"/>
      <c r="K189" s="134" t="s">
        <v>118</v>
      </c>
      <c r="M189" s="984"/>
    </row>
    <row r="190" spans="1:13" ht="12" thickBot="1">
      <c r="A190" s="967"/>
      <c r="B190" s="967"/>
      <c r="C190" s="990" t="s">
        <v>128</v>
      </c>
      <c r="D190" s="974"/>
      <c r="E190" s="974"/>
      <c r="F190" s="974"/>
      <c r="G190" s="974"/>
      <c r="H190" s="974"/>
      <c r="I190" s="974"/>
      <c r="J190" s="975"/>
      <c r="K190" s="67" t="s">
        <v>137</v>
      </c>
      <c r="M190" s="971"/>
    </row>
    <row r="191" spans="1:13" ht="12" customHeight="1" thickBot="1">
      <c r="A191" s="978" t="s">
        <v>61</v>
      </c>
      <c r="B191" s="121" t="s">
        <v>62</v>
      </c>
      <c r="C191" s="121"/>
      <c r="D191" s="121" t="s">
        <v>63</v>
      </c>
      <c r="E191" s="121" t="s">
        <v>64</v>
      </c>
      <c r="F191" s="121"/>
      <c r="G191" s="121"/>
      <c r="H191" s="121"/>
      <c r="I191" s="121" t="s">
        <v>65</v>
      </c>
      <c r="J191" s="985" t="s">
        <v>121</v>
      </c>
      <c r="K191" s="986"/>
    </row>
    <row r="192" spans="1:13" ht="12" thickBot="1">
      <c r="A192" s="979"/>
      <c r="B192" s="139">
        <v>5000000</v>
      </c>
      <c r="C192" s="124"/>
      <c r="D192" s="124">
        <v>0</v>
      </c>
      <c r="E192" s="124">
        <v>0</v>
      </c>
      <c r="F192" s="124"/>
      <c r="G192" s="124"/>
      <c r="H192" s="124"/>
      <c r="I192" s="139">
        <v>5000000</v>
      </c>
      <c r="J192" s="987">
        <v>100</v>
      </c>
      <c r="K192" s="988"/>
    </row>
    <row r="193" spans="1:13" ht="12" thickBot="1">
      <c r="A193" s="978" t="s">
        <v>67</v>
      </c>
      <c r="B193" s="121" t="s">
        <v>68</v>
      </c>
      <c r="C193" s="125"/>
      <c r="D193" s="980"/>
      <c r="E193" s="980"/>
      <c r="F193" s="980"/>
      <c r="G193" s="980"/>
      <c r="H193" s="980"/>
      <c r="I193" s="980"/>
      <c r="J193" s="980"/>
      <c r="K193" s="981"/>
    </row>
    <row r="194" spans="1:13" ht="12" thickBot="1">
      <c r="A194" s="979"/>
      <c r="B194" s="124">
        <v>2.5</v>
      </c>
      <c r="C194" s="126"/>
      <c r="D194" s="982"/>
      <c r="E194" s="982"/>
      <c r="F194" s="982"/>
      <c r="G194" s="982"/>
      <c r="H194" s="982"/>
      <c r="I194" s="982"/>
      <c r="J194" s="982"/>
      <c r="K194" s="983"/>
    </row>
    <row r="195" spans="1:13" ht="12" thickBot="1"/>
    <row r="196" spans="1:13" ht="12" thickBot="1">
      <c r="A196" s="117" t="s">
        <v>239</v>
      </c>
      <c r="B196" s="118" t="s">
        <v>240</v>
      </c>
      <c r="C196" s="118"/>
      <c r="D196" s="101" t="s">
        <v>4</v>
      </c>
      <c r="E196" s="59" t="s">
        <v>5</v>
      </c>
      <c r="F196" s="133" t="s">
        <v>6</v>
      </c>
      <c r="G196" s="133" t="s">
        <v>7</v>
      </c>
      <c r="H196" s="68" t="s">
        <v>8</v>
      </c>
      <c r="I196" s="178" t="s">
        <v>9</v>
      </c>
      <c r="J196" s="178" t="s">
        <v>10</v>
      </c>
      <c r="K196" s="109" t="s">
        <v>11</v>
      </c>
    </row>
    <row r="197" spans="1:13" ht="121.5" customHeight="1" thickBot="1">
      <c r="A197" s="965" t="s">
        <v>241</v>
      </c>
      <c r="B197" s="970" t="s">
        <v>242</v>
      </c>
      <c r="C197" s="111" t="s">
        <v>15</v>
      </c>
      <c r="D197" s="67" t="s">
        <v>243</v>
      </c>
      <c r="E197" s="149">
        <v>0</v>
      </c>
      <c r="F197" s="154" t="s">
        <v>244</v>
      </c>
      <c r="G197" s="147" t="s">
        <v>244</v>
      </c>
      <c r="H197" s="67" t="s">
        <v>245</v>
      </c>
      <c r="I197" s="67" t="s">
        <v>246</v>
      </c>
      <c r="J197" s="67" t="s">
        <v>246</v>
      </c>
      <c r="K197" s="970" t="s">
        <v>247</v>
      </c>
    </row>
    <row r="198" spans="1:13" ht="75.95" customHeight="1" thickBot="1">
      <c r="A198" s="966"/>
      <c r="B198" s="984"/>
      <c r="C198" s="135" t="s">
        <v>18</v>
      </c>
      <c r="D198" s="67" t="s">
        <v>243</v>
      </c>
      <c r="E198" s="218"/>
      <c r="F198" s="114" t="s">
        <v>89</v>
      </c>
      <c r="G198" s="114" t="s">
        <v>89</v>
      </c>
      <c r="H198" s="114" t="s">
        <v>89</v>
      </c>
      <c r="I198" s="114" t="s">
        <v>81</v>
      </c>
      <c r="J198" s="114" t="s">
        <v>81</v>
      </c>
      <c r="K198" s="984"/>
    </row>
    <row r="199" spans="1:13" ht="12" thickBot="1">
      <c r="A199" s="966"/>
      <c r="B199" s="984"/>
      <c r="C199" s="987" t="s">
        <v>41</v>
      </c>
      <c r="D199" s="1004"/>
      <c r="E199" s="1004"/>
      <c r="F199" s="1009"/>
      <c r="G199" s="1009"/>
      <c r="H199" s="1004"/>
      <c r="I199" s="1004"/>
      <c r="J199" s="988"/>
      <c r="K199" s="984"/>
    </row>
    <row r="200" spans="1:13" ht="20.45" customHeight="1" thickBot="1">
      <c r="A200" s="966"/>
      <c r="B200" s="971"/>
      <c r="C200" s="990" t="s">
        <v>248</v>
      </c>
      <c r="D200" s="974"/>
      <c r="E200" s="974"/>
      <c r="F200" s="974"/>
      <c r="G200" s="974"/>
      <c r="H200" s="974"/>
      <c r="I200" s="974"/>
      <c r="J200" s="975"/>
      <c r="K200" s="984"/>
    </row>
    <row r="201" spans="1:13" ht="12" thickBot="1">
      <c r="A201" s="966"/>
      <c r="B201" s="124" t="s">
        <v>249</v>
      </c>
      <c r="C201" s="124"/>
      <c r="D201" s="288" t="s">
        <v>4</v>
      </c>
      <c r="E201" s="111" t="s">
        <v>5</v>
      </c>
      <c r="F201" s="287" t="s">
        <v>6</v>
      </c>
      <c r="G201" s="287" t="s">
        <v>7</v>
      </c>
      <c r="H201" s="128" t="s">
        <v>8</v>
      </c>
      <c r="I201" s="128" t="s">
        <v>9</v>
      </c>
      <c r="J201" s="128" t="s">
        <v>10</v>
      </c>
      <c r="K201" s="984"/>
    </row>
    <row r="202" spans="1:13" ht="119.45" customHeight="1" thickBot="1">
      <c r="A202" s="966"/>
      <c r="B202" s="970" t="s">
        <v>250</v>
      </c>
      <c r="C202" s="129" t="s">
        <v>15</v>
      </c>
      <c r="D202" s="67" t="s">
        <v>251</v>
      </c>
      <c r="E202" s="149">
        <v>0</v>
      </c>
      <c r="F202" s="114" t="s">
        <v>252</v>
      </c>
      <c r="G202" s="114" t="s">
        <v>252</v>
      </c>
      <c r="H202" s="67" t="s">
        <v>253</v>
      </c>
      <c r="I202" s="67" t="s">
        <v>246</v>
      </c>
      <c r="J202" s="67" t="s">
        <v>246</v>
      </c>
      <c r="K202" s="984"/>
    </row>
    <row r="203" spans="1:13" ht="42" customHeight="1" thickBot="1">
      <c r="A203" s="966"/>
      <c r="B203" s="984"/>
      <c r="C203" s="111" t="s">
        <v>18</v>
      </c>
      <c r="D203" s="114" t="s">
        <v>254</v>
      </c>
      <c r="E203" s="149"/>
      <c r="F203" s="114" t="s">
        <v>89</v>
      </c>
      <c r="G203" s="114" t="s">
        <v>89</v>
      </c>
      <c r="H203" s="114" t="s">
        <v>89</v>
      </c>
      <c r="I203" s="114" t="s">
        <v>81</v>
      </c>
      <c r="J203" s="114" t="s">
        <v>81</v>
      </c>
      <c r="K203" s="984"/>
      <c r="M203" s="203" t="s">
        <v>255</v>
      </c>
    </row>
    <row r="204" spans="1:13" ht="14.45" customHeight="1" thickBot="1">
      <c r="A204" s="966"/>
      <c r="B204" s="984"/>
      <c r="C204" s="987" t="s">
        <v>41</v>
      </c>
      <c r="D204" s="1004"/>
      <c r="E204" s="1004"/>
      <c r="F204" s="1004"/>
      <c r="G204" s="1004"/>
      <c r="H204" s="1004"/>
      <c r="I204" s="1004"/>
      <c r="J204" s="988"/>
      <c r="K204" s="984"/>
    </row>
    <row r="205" spans="1:13" ht="12" thickBot="1">
      <c r="A205" s="967"/>
      <c r="B205" s="971"/>
      <c r="C205" s="990" t="s">
        <v>256</v>
      </c>
      <c r="D205" s="974"/>
      <c r="E205" s="974"/>
      <c r="F205" s="974"/>
      <c r="G205" s="974"/>
      <c r="H205" s="974"/>
      <c r="I205" s="974"/>
      <c r="J205" s="975"/>
      <c r="K205" s="984"/>
    </row>
    <row r="206" spans="1:13" ht="12" thickBot="1">
      <c r="A206" s="107" t="s">
        <v>113</v>
      </c>
      <c r="B206" s="124" t="s">
        <v>257</v>
      </c>
      <c r="C206" s="124"/>
      <c r="D206" s="288" t="s">
        <v>4</v>
      </c>
      <c r="E206" s="111" t="s">
        <v>5</v>
      </c>
      <c r="F206" s="128" t="s">
        <v>6</v>
      </c>
      <c r="G206" s="128" t="s">
        <v>7</v>
      </c>
      <c r="H206" s="128" t="s">
        <v>8</v>
      </c>
      <c r="I206" s="128" t="s">
        <v>9</v>
      </c>
      <c r="J206" s="128" t="s">
        <v>10</v>
      </c>
      <c r="K206" s="984"/>
    </row>
    <row r="207" spans="1:13" ht="35.1" thickBot="1">
      <c r="A207" s="965">
        <v>10</v>
      </c>
      <c r="B207" s="970" t="s">
        <v>258</v>
      </c>
      <c r="C207" s="136" t="s">
        <v>15</v>
      </c>
      <c r="D207" s="67" t="s">
        <v>259</v>
      </c>
      <c r="E207" s="143">
        <v>12</v>
      </c>
      <c r="F207" s="67" t="s">
        <v>260</v>
      </c>
      <c r="G207" s="67" t="s">
        <v>260</v>
      </c>
      <c r="H207" s="67" t="s">
        <v>260</v>
      </c>
      <c r="I207" s="67" t="s">
        <v>260</v>
      </c>
      <c r="J207" s="67" t="s">
        <v>246</v>
      </c>
      <c r="K207" s="984"/>
    </row>
    <row r="208" spans="1:13" ht="12" thickBot="1">
      <c r="A208" s="966"/>
      <c r="B208" s="984"/>
      <c r="C208" s="111" t="s">
        <v>18</v>
      </c>
      <c r="D208" s="114">
        <v>12</v>
      </c>
      <c r="E208" s="114"/>
      <c r="F208" s="114">
        <v>24</v>
      </c>
      <c r="G208" s="114">
        <v>24</v>
      </c>
      <c r="H208" s="114">
        <v>19</v>
      </c>
      <c r="I208" s="114"/>
      <c r="J208" s="114"/>
      <c r="K208" s="971"/>
    </row>
    <row r="209" spans="1:11" ht="12" thickBot="1">
      <c r="A209" s="966"/>
      <c r="B209" s="984"/>
      <c r="C209" s="987" t="s">
        <v>41</v>
      </c>
      <c r="D209" s="1004"/>
      <c r="E209" s="1004"/>
      <c r="F209" s="1004"/>
      <c r="G209" s="1004"/>
      <c r="H209" s="1004"/>
      <c r="I209" s="1004"/>
      <c r="J209" s="988"/>
      <c r="K209" s="124" t="s">
        <v>118</v>
      </c>
    </row>
    <row r="210" spans="1:11" ht="12" thickBot="1">
      <c r="A210" s="967"/>
      <c r="B210" s="971"/>
      <c r="C210" s="990" t="s">
        <v>256</v>
      </c>
      <c r="D210" s="974"/>
      <c r="E210" s="974"/>
      <c r="F210" s="974"/>
      <c r="G210" s="974"/>
      <c r="H210" s="974"/>
      <c r="I210" s="974"/>
      <c r="J210" s="975"/>
      <c r="K210" s="67" t="s">
        <v>217</v>
      </c>
    </row>
    <row r="211" spans="1:11" ht="12" thickBot="1">
      <c r="A211" s="978" t="s">
        <v>61</v>
      </c>
      <c r="B211" s="124" t="s">
        <v>62</v>
      </c>
      <c r="C211" s="124"/>
      <c r="D211" s="124" t="s">
        <v>63</v>
      </c>
      <c r="E211" s="124" t="s">
        <v>64</v>
      </c>
      <c r="F211" s="124"/>
      <c r="G211" s="124"/>
      <c r="H211" s="124"/>
      <c r="I211" s="124" t="s">
        <v>65</v>
      </c>
      <c r="J211" s="987" t="s">
        <v>121</v>
      </c>
      <c r="K211" s="988"/>
    </row>
    <row r="212" spans="1:11" ht="12" thickBot="1">
      <c r="A212" s="979"/>
      <c r="B212" s="144">
        <v>8000000</v>
      </c>
      <c r="C212" s="124"/>
      <c r="D212" s="124">
        <v>0</v>
      </c>
      <c r="E212" s="124">
        <v>0</v>
      </c>
      <c r="F212" s="124"/>
      <c r="G212" s="124"/>
      <c r="H212" s="124"/>
      <c r="I212" s="144">
        <v>8000000</v>
      </c>
      <c r="J212" s="987">
        <v>100</v>
      </c>
      <c r="K212" s="988"/>
    </row>
    <row r="213" spans="1:11" ht="12" thickBot="1">
      <c r="A213" s="978" t="s">
        <v>67</v>
      </c>
      <c r="B213" s="124" t="s">
        <v>68</v>
      </c>
      <c r="C213" s="111"/>
      <c r="D213" s="1007"/>
      <c r="E213" s="1007"/>
      <c r="F213" s="1007"/>
      <c r="G213" s="1007"/>
      <c r="H213" s="1007"/>
      <c r="I213" s="1007"/>
      <c r="J213" s="1007"/>
      <c r="K213" s="1008"/>
    </row>
    <row r="214" spans="1:11" ht="14.25" customHeight="1" thickBot="1">
      <c r="A214" s="979"/>
      <c r="B214" s="124">
        <v>3.5</v>
      </c>
      <c r="C214" s="126"/>
      <c r="D214" s="1009"/>
      <c r="E214" s="1009"/>
      <c r="F214" s="1009"/>
      <c r="G214" s="1009"/>
      <c r="H214" s="1009"/>
      <c r="I214" s="1009"/>
      <c r="J214" s="1009"/>
      <c r="K214" s="1010"/>
    </row>
  </sheetData>
  <mergeCells count="176">
    <mergeCell ref="C209:J209"/>
    <mergeCell ref="C210:J210"/>
    <mergeCell ref="A211:A212"/>
    <mergeCell ref="J211:K211"/>
    <mergeCell ref="J212:K212"/>
    <mergeCell ref="A213:A214"/>
    <mergeCell ref="D213:K214"/>
    <mergeCell ref="A197:A205"/>
    <mergeCell ref="B197:B200"/>
    <mergeCell ref="K197:K208"/>
    <mergeCell ref="C199:J199"/>
    <mergeCell ref="C200:J200"/>
    <mergeCell ref="B202:B205"/>
    <mergeCell ref="C204:J204"/>
    <mergeCell ref="C205:J205"/>
    <mergeCell ref="A207:A210"/>
    <mergeCell ref="B207:B210"/>
    <mergeCell ref="A191:A192"/>
    <mergeCell ref="J191:K191"/>
    <mergeCell ref="J192:K192"/>
    <mergeCell ref="A193:A194"/>
    <mergeCell ref="D193:K194"/>
    <mergeCell ref="M172:M190"/>
    <mergeCell ref="C174:J174"/>
    <mergeCell ref="C175:J175"/>
    <mergeCell ref="B177:B180"/>
    <mergeCell ref="C179:J179"/>
    <mergeCell ref="C180:J180"/>
    <mergeCell ref="B182:B185"/>
    <mergeCell ref="C184:J184"/>
    <mergeCell ref="C185:J185"/>
    <mergeCell ref="B187:B190"/>
    <mergeCell ref="A166:A167"/>
    <mergeCell ref="J166:K166"/>
    <mergeCell ref="J167:K167"/>
    <mergeCell ref="A168:A169"/>
    <mergeCell ref="D168:K169"/>
    <mergeCell ref="A172:A185"/>
    <mergeCell ref="B172:B175"/>
    <mergeCell ref="K172:K188"/>
    <mergeCell ref="A187:A190"/>
    <mergeCell ref="C189:J189"/>
    <mergeCell ref="C190:J190"/>
    <mergeCell ref="B157:B160"/>
    <mergeCell ref="C159:J159"/>
    <mergeCell ref="C160:J160"/>
    <mergeCell ref="A162:A165"/>
    <mergeCell ref="B162:B165"/>
    <mergeCell ref="C164:J164"/>
    <mergeCell ref="C165:J165"/>
    <mergeCell ref="A143:A144"/>
    <mergeCell ref="D143:K144"/>
    <mergeCell ref="A147:A160"/>
    <mergeCell ref="B147:B150"/>
    <mergeCell ref="K147:K163"/>
    <mergeCell ref="C149:J149"/>
    <mergeCell ref="C150:J150"/>
    <mergeCell ref="B152:B155"/>
    <mergeCell ref="C154:J154"/>
    <mergeCell ref="C155:J155"/>
    <mergeCell ref="B137:B140"/>
    <mergeCell ref="C139:J139"/>
    <mergeCell ref="C140:J140"/>
    <mergeCell ref="A141:A142"/>
    <mergeCell ref="J141:K141"/>
    <mergeCell ref="J142:K142"/>
    <mergeCell ref="A123:A124"/>
    <mergeCell ref="D123:K124"/>
    <mergeCell ref="A127:A130"/>
    <mergeCell ref="B127:B130"/>
    <mergeCell ref="K127:K138"/>
    <mergeCell ref="M127:M146"/>
    <mergeCell ref="C129:J129"/>
    <mergeCell ref="C130:J130"/>
    <mergeCell ref="B132:B135"/>
    <mergeCell ref="C134:J134"/>
    <mergeCell ref="A117:A120"/>
    <mergeCell ref="B117:B120"/>
    <mergeCell ref="C119:J119"/>
    <mergeCell ref="C120:J120"/>
    <mergeCell ref="A121:A122"/>
    <mergeCell ref="J121:K121"/>
    <mergeCell ref="J122:K122"/>
    <mergeCell ref="M95:M120"/>
    <mergeCell ref="C99:J99"/>
    <mergeCell ref="C100:J100"/>
    <mergeCell ref="B102:B105"/>
    <mergeCell ref="C104:J104"/>
    <mergeCell ref="C105:J105"/>
    <mergeCell ref="B107:B110"/>
    <mergeCell ref="C109:J109"/>
    <mergeCell ref="C110:J110"/>
    <mergeCell ref="B112:B115"/>
    <mergeCell ref="C135:J135"/>
    <mergeCell ref="A137:A140"/>
    <mergeCell ref="A89:A90"/>
    <mergeCell ref="J89:K89"/>
    <mergeCell ref="J90:K90"/>
    <mergeCell ref="A91:A92"/>
    <mergeCell ref="D91:K92"/>
    <mergeCell ref="A95:A115"/>
    <mergeCell ref="B95:B100"/>
    <mergeCell ref="K95:K118"/>
    <mergeCell ref="C114:J114"/>
    <mergeCell ref="C115:J115"/>
    <mergeCell ref="M75:M88"/>
    <mergeCell ref="C77:J77"/>
    <mergeCell ref="C78:J78"/>
    <mergeCell ref="B80:B83"/>
    <mergeCell ref="C82:J82"/>
    <mergeCell ref="C83:J83"/>
    <mergeCell ref="B85:B88"/>
    <mergeCell ref="C87:J87"/>
    <mergeCell ref="C88:J88"/>
    <mergeCell ref="A40:A45"/>
    <mergeCell ref="B40:B43"/>
    <mergeCell ref="K40:K66"/>
    <mergeCell ref="A69:A70"/>
    <mergeCell ref="J69:K69"/>
    <mergeCell ref="J70:K70"/>
    <mergeCell ref="A71:A72"/>
    <mergeCell ref="D71:K72"/>
    <mergeCell ref="A75:A78"/>
    <mergeCell ref="B75:B78"/>
    <mergeCell ref="K75:K86"/>
    <mergeCell ref="A85:A88"/>
    <mergeCell ref="M40:M68"/>
    <mergeCell ref="C42:J42"/>
    <mergeCell ref="C43:J43"/>
    <mergeCell ref="B45:B48"/>
    <mergeCell ref="C48:J48"/>
    <mergeCell ref="B50:B53"/>
    <mergeCell ref="C53:J53"/>
    <mergeCell ref="D31:J31"/>
    <mergeCell ref="D32:J32"/>
    <mergeCell ref="B55:B58"/>
    <mergeCell ref="C58:J58"/>
    <mergeCell ref="B60:B63"/>
    <mergeCell ref="C63:J63"/>
    <mergeCell ref="B65:B68"/>
    <mergeCell ref="C68:J68"/>
    <mergeCell ref="A35:A36"/>
    <mergeCell ref="D35:K36"/>
    <mergeCell ref="M14:M32"/>
    <mergeCell ref="C16:C17"/>
    <mergeCell ref="D16:J16"/>
    <mergeCell ref="D17:J17"/>
    <mergeCell ref="B19:B22"/>
    <mergeCell ref="C21:C22"/>
    <mergeCell ref="D21:J21"/>
    <mergeCell ref="D22:J22"/>
    <mergeCell ref="B24:B27"/>
    <mergeCell ref="C26:C27"/>
    <mergeCell ref="A14:A32"/>
    <mergeCell ref="B14:B17"/>
    <mergeCell ref="K14:K32"/>
    <mergeCell ref="D26:J26"/>
    <mergeCell ref="D27:J27"/>
    <mergeCell ref="B29:B32"/>
    <mergeCell ref="C31:C32"/>
    <mergeCell ref="A33:A34"/>
    <mergeCell ref="J33:K33"/>
    <mergeCell ref="J34:K34"/>
    <mergeCell ref="B1:K1"/>
    <mergeCell ref="A3:A11"/>
    <mergeCell ref="B3:B6"/>
    <mergeCell ref="K3:K11"/>
    <mergeCell ref="M3:M6"/>
    <mergeCell ref="C5:C6"/>
    <mergeCell ref="D5:J5"/>
    <mergeCell ref="D6:J6"/>
    <mergeCell ref="B8:B11"/>
    <mergeCell ref="M8:M11"/>
    <mergeCell ref="C10:C11"/>
    <mergeCell ref="D10:J10"/>
    <mergeCell ref="D11:J11"/>
  </mergeCells>
  <pageMargins left="0.7" right="0.7" top="0.75" bottom="0.75" header="0.3" footer="0.3"/>
  <pageSetup paperSize="8" scale="64" fitToHeight="0" orientation="landscape" r:id="rId1"/>
  <headerFooter>
    <oddHeader>&amp;L&amp;"Calibri"&amp;10&amp;K000000 OFFICIAL&amp;1#_x000D_</oddHeader>
    <oddFooter>&amp;L_x000D_&amp;1#&amp;"Calibri"&amp;10&amp;K000000 OFFICIAL</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185"/>
  <sheetViews>
    <sheetView topLeftCell="C164" zoomScaleNormal="100" workbookViewId="0">
      <selection activeCell="H175" sqref="H175"/>
    </sheetView>
  </sheetViews>
  <sheetFormatPr defaultColWidth="8.7109375" defaultRowHeight="12.6"/>
  <cols>
    <col min="1" max="1" width="8.7109375" style="37"/>
    <col min="2" max="2" width="27.140625" style="37" customWidth="1"/>
    <col min="3" max="3" width="98.7109375" style="37" customWidth="1"/>
    <col min="4" max="4" width="20.85546875" style="37" customWidth="1"/>
    <col min="5" max="5" width="42.5703125" style="37" customWidth="1"/>
    <col min="6" max="16384" width="8.7109375" style="37"/>
  </cols>
  <sheetData>
    <row r="1" spans="1:5" ht="12.95">
      <c r="A1" s="1011" t="s">
        <v>261</v>
      </c>
      <c r="B1" s="1012"/>
      <c r="C1" s="1012"/>
      <c r="D1" s="58"/>
      <c r="E1" s="58"/>
    </row>
    <row r="2" spans="1:5">
      <c r="A2" s="80"/>
      <c r="B2" s="80"/>
    </row>
    <row r="3" spans="1:5" ht="12.95">
      <c r="A3" s="38" t="s">
        <v>262</v>
      </c>
      <c r="B3" s="38" t="s">
        <v>263</v>
      </c>
      <c r="C3" s="38" t="s">
        <v>264</v>
      </c>
      <c r="D3" s="38" t="s">
        <v>265</v>
      </c>
      <c r="E3" s="38" t="s">
        <v>266</v>
      </c>
    </row>
    <row r="4" spans="1:5" ht="26.1">
      <c r="A4" s="81" t="s">
        <v>267</v>
      </c>
      <c r="B4" s="82" t="s">
        <v>268</v>
      </c>
      <c r="C4" s="39" t="s">
        <v>269</v>
      </c>
      <c r="D4" s="81" t="s">
        <v>270</v>
      </c>
      <c r="E4" s="83">
        <v>43101</v>
      </c>
    </row>
    <row r="5" spans="1:5">
      <c r="A5" s="84">
        <v>1</v>
      </c>
      <c r="B5" s="40" t="s">
        <v>3</v>
      </c>
      <c r="C5" s="62" t="s">
        <v>271</v>
      </c>
      <c r="D5" s="184" t="s">
        <v>272</v>
      </c>
      <c r="E5" s="85">
        <v>43207</v>
      </c>
    </row>
    <row r="6" spans="1:5">
      <c r="A6" s="84">
        <v>2</v>
      </c>
      <c r="B6" s="40" t="s">
        <v>273</v>
      </c>
      <c r="C6" s="62" t="s">
        <v>271</v>
      </c>
      <c r="D6" s="184" t="s">
        <v>272</v>
      </c>
      <c r="E6" s="85">
        <v>43207</v>
      </c>
    </row>
    <row r="7" spans="1:5" ht="23.1">
      <c r="A7" s="84">
        <v>3</v>
      </c>
      <c r="B7" s="40" t="s">
        <v>274</v>
      </c>
      <c r="C7" s="63" t="s">
        <v>275</v>
      </c>
      <c r="D7" s="184" t="s">
        <v>272</v>
      </c>
      <c r="E7" s="85">
        <v>43207</v>
      </c>
    </row>
    <row r="8" spans="1:5">
      <c r="A8" s="84">
        <v>4</v>
      </c>
      <c r="B8" s="86" t="s">
        <v>276</v>
      </c>
      <c r="C8" s="64" t="s">
        <v>277</v>
      </c>
      <c r="D8" s="184" t="s">
        <v>272</v>
      </c>
      <c r="E8" s="85">
        <v>43207</v>
      </c>
    </row>
    <row r="9" spans="1:5">
      <c r="A9" s="84">
        <v>5</v>
      </c>
      <c r="B9" s="86" t="s">
        <v>278</v>
      </c>
      <c r="C9" s="64" t="s">
        <v>277</v>
      </c>
      <c r="D9" s="184" t="s">
        <v>272</v>
      </c>
      <c r="E9" s="85">
        <v>43207</v>
      </c>
    </row>
    <row r="10" spans="1:5">
      <c r="A10" s="84">
        <v>6</v>
      </c>
      <c r="B10" s="86" t="s">
        <v>279</v>
      </c>
      <c r="C10" s="64" t="s">
        <v>277</v>
      </c>
      <c r="D10" s="184" t="s">
        <v>272</v>
      </c>
      <c r="E10" s="85">
        <v>43207</v>
      </c>
    </row>
    <row r="11" spans="1:5">
      <c r="A11" s="84">
        <v>7</v>
      </c>
      <c r="B11" s="86" t="s">
        <v>279</v>
      </c>
      <c r="C11" s="65" t="s">
        <v>280</v>
      </c>
      <c r="D11" s="184" t="s">
        <v>272</v>
      </c>
      <c r="E11" s="85">
        <v>43207</v>
      </c>
    </row>
    <row r="12" spans="1:5" ht="41.1" customHeight="1">
      <c r="A12" s="84">
        <v>8</v>
      </c>
      <c r="B12" s="86" t="s">
        <v>281</v>
      </c>
      <c r="C12" s="62" t="s">
        <v>282</v>
      </c>
      <c r="D12" s="184" t="s">
        <v>272</v>
      </c>
      <c r="E12" s="85">
        <v>43207</v>
      </c>
    </row>
    <row r="13" spans="1:5">
      <c r="A13" s="84">
        <v>9</v>
      </c>
      <c r="B13" s="86" t="s">
        <v>283</v>
      </c>
      <c r="C13" s="62" t="s">
        <v>284</v>
      </c>
      <c r="D13" s="184" t="s">
        <v>272</v>
      </c>
      <c r="E13" s="85">
        <v>43207</v>
      </c>
    </row>
    <row r="14" spans="1:5" ht="26.45" customHeight="1">
      <c r="A14" s="89">
        <v>10</v>
      </c>
      <c r="B14" s="164" t="s">
        <v>21</v>
      </c>
      <c r="C14" s="165" t="s">
        <v>285</v>
      </c>
      <c r="D14" s="184" t="s">
        <v>272</v>
      </c>
      <c r="E14" s="165" t="s">
        <v>286</v>
      </c>
    </row>
    <row r="15" spans="1:5" ht="30" customHeight="1" thickBot="1">
      <c r="A15" s="87">
        <v>11</v>
      </c>
      <c r="B15" s="185" t="s">
        <v>287</v>
      </c>
      <c r="C15" s="66" t="s">
        <v>288</v>
      </c>
      <c r="D15" s="184" t="s">
        <v>272</v>
      </c>
      <c r="E15" s="165" t="s">
        <v>286</v>
      </c>
    </row>
    <row r="16" spans="1:5" ht="68.099999999999994" customHeight="1">
      <c r="A16" s="89">
        <v>12</v>
      </c>
      <c r="B16" s="185" t="s">
        <v>276</v>
      </c>
      <c r="C16" s="186" t="s">
        <v>289</v>
      </c>
      <c r="D16" s="184" t="s">
        <v>272</v>
      </c>
      <c r="E16" s="165" t="s">
        <v>286</v>
      </c>
    </row>
    <row r="17" spans="1:5" ht="75.599999999999994" customHeight="1">
      <c r="A17" s="89">
        <v>13</v>
      </c>
      <c r="B17" s="164" t="s">
        <v>278</v>
      </c>
      <c r="C17" s="165" t="s">
        <v>290</v>
      </c>
      <c r="D17" s="184" t="s">
        <v>272</v>
      </c>
      <c r="E17" s="165" t="s">
        <v>286</v>
      </c>
    </row>
    <row r="18" spans="1:5" ht="37.5">
      <c r="A18" s="89">
        <v>14</v>
      </c>
      <c r="B18" s="164" t="s">
        <v>279</v>
      </c>
      <c r="C18" s="165" t="s">
        <v>291</v>
      </c>
      <c r="D18" s="184" t="s">
        <v>272</v>
      </c>
      <c r="E18" s="165" t="s">
        <v>286</v>
      </c>
    </row>
    <row r="19" spans="1:5" ht="37.5">
      <c r="A19" s="89">
        <v>15</v>
      </c>
      <c r="B19" s="164" t="s">
        <v>281</v>
      </c>
      <c r="C19" s="165" t="s">
        <v>292</v>
      </c>
      <c r="D19" s="184" t="s">
        <v>272</v>
      </c>
      <c r="E19" s="165" t="s">
        <v>286</v>
      </c>
    </row>
    <row r="20" spans="1:5" ht="37.5">
      <c r="A20" s="89">
        <v>16</v>
      </c>
      <c r="B20" s="164" t="s">
        <v>283</v>
      </c>
      <c r="C20" s="165" t="s">
        <v>293</v>
      </c>
      <c r="D20" s="184" t="s">
        <v>272</v>
      </c>
      <c r="E20" s="165" t="s">
        <v>286</v>
      </c>
    </row>
    <row r="21" spans="1:5" ht="37.5" customHeight="1" thickBot="1">
      <c r="A21" s="87">
        <v>17</v>
      </c>
      <c r="B21" s="87" t="s">
        <v>3</v>
      </c>
      <c r="C21" s="66" t="s">
        <v>294</v>
      </c>
      <c r="D21" s="187" t="s">
        <v>272</v>
      </c>
      <c r="E21" s="88">
        <v>43802</v>
      </c>
    </row>
    <row r="22" spans="1:5" ht="65.099999999999994" customHeight="1">
      <c r="A22" s="89">
        <v>18</v>
      </c>
      <c r="B22" s="185" t="s">
        <v>21</v>
      </c>
      <c r="C22" s="165" t="s">
        <v>295</v>
      </c>
      <c r="D22" s="187" t="s">
        <v>272</v>
      </c>
      <c r="E22" s="88">
        <v>43802</v>
      </c>
    </row>
    <row r="23" spans="1:5">
      <c r="A23" s="89">
        <v>19</v>
      </c>
      <c r="B23" s="164" t="s">
        <v>296</v>
      </c>
      <c r="C23" s="165" t="s">
        <v>297</v>
      </c>
      <c r="D23" s="187" t="s">
        <v>272</v>
      </c>
      <c r="E23" s="88">
        <v>43802</v>
      </c>
    </row>
    <row r="24" spans="1:5" ht="56.45" customHeight="1">
      <c r="A24" s="89">
        <v>20</v>
      </c>
      <c r="B24" s="164" t="s">
        <v>298</v>
      </c>
      <c r="C24" s="165" t="s">
        <v>299</v>
      </c>
      <c r="D24" s="187" t="s">
        <v>272</v>
      </c>
      <c r="E24" s="88">
        <v>43802</v>
      </c>
    </row>
    <row r="25" spans="1:5" ht="41.45" customHeight="1">
      <c r="A25" s="89">
        <v>21</v>
      </c>
      <c r="B25" s="164" t="s">
        <v>300</v>
      </c>
      <c r="C25" s="165" t="s">
        <v>301</v>
      </c>
      <c r="D25" s="187" t="s">
        <v>272</v>
      </c>
      <c r="E25" s="88">
        <v>43802</v>
      </c>
    </row>
    <row r="26" spans="1:5" ht="24.95">
      <c r="A26" s="89">
        <v>22</v>
      </c>
      <c r="B26" s="164" t="s">
        <v>302</v>
      </c>
      <c r="C26" s="165" t="s">
        <v>303</v>
      </c>
      <c r="D26" s="187" t="s">
        <v>272</v>
      </c>
      <c r="E26" s="88">
        <v>43802</v>
      </c>
    </row>
    <row r="27" spans="1:5">
      <c r="A27" s="89">
        <v>23</v>
      </c>
      <c r="B27" s="164" t="s">
        <v>302</v>
      </c>
      <c r="C27" s="165" t="s">
        <v>304</v>
      </c>
      <c r="D27" s="187" t="s">
        <v>272</v>
      </c>
      <c r="E27" s="88">
        <v>43802</v>
      </c>
    </row>
    <row r="28" spans="1:5" ht="35.1" thickBot="1">
      <c r="A28" s="89">
        <v>24</v>
      </c>
      <c r="B28" s="164" t="s">
        <v>305</v>
      </c>
      <c r="C28" s="66" t="s">
        <v>306</v>
      </c>
      <c r="D28" s="187" t="s">
        <v>272</v>
      </c>
      <c r="E28" s="88">
        <v>43802</v>
      </c>
    </row>
    <row r="29" spans="1:5">
      <c r="A29" s="89">
        <v>25</v>
      </c>
      <c r="B29" s="164" t="s">
        <v>305</v>
      </c>
      <c r="C29" s="165" t="s">
        <v>304</v>
      </c>
      <c r="D29" s="187" t="s">
        <v>272</v>
      </c>
      <c r="E29" s="88">
        <v>43802</v>
      </c>
    </row>
    <row r="30" spans="1:5" ht="24.95">
      <c r="A30" s="89">
        <v>26</v>
      </c>
      <c r="B30" s="164" t="s">
        <v>307</v>
      </c>
      <c r="C30" s="165" t="s">
        <v>308</v>
      </c>
      <c r="D30" s="187" t="s">
        <v>272</v>
      </c>
      <c r="E30" s="88">
        <v>43802</v>
      </c>
    </row>
    <row r="31" spans="1:5">
      <c r="A31" s="89">
        <v>27</v>
      </c>
      <c r="B31" s="164" t="s">
        <v>307</v>
      </c>
      <c r="C31" s="165" t="s">
        <v>304</v>
      </c>
      <c r="D31" s="187" t="s">
        <v>272</v>
      </c>
      <c r="E31" s="88">
        <v>43802</v>
      </c>
    </row>
    <row r="32" spans="1:5" ht="24.95">
      <c r="A32" s="89">
        <v>28</v>
      </c>
      <c r="B32" s="164" t="s">
        <v>309</v>
      </c>
      <c r="C32" s="165" t="s">
        <v>310</v>
      </c>
      <c r="D32" s="187" t="s">
        <v>272</v>
      </c>
      <c r="E32" s="88">
        <v>43802</v>
      </c>
    </row>
    <row r="33" spans="1:5">
      <c r="A33" s="89">
        <v>29</v>
      </c>
      <c r="B33" s="164" t="s">
        <v>309</v>
      </c>
      <c r="C33" s="165" t="s">
        <v>304</v>
      </c>
      <c r="D33" s="187" t="s">
        <v>272</v>
      </c>
      <c r="E33" s="88">
        <v>43802</v>
      </c>
    </row>
    <row r="34" spans="1:5" ht="24.95">
      <c r="A34" s="89">
        <v>30</v>
      </c>
      <c r="B34" s="164" t="s">
        <v>311</v>
      </c>
      <c r="C34" s="165" t="s">
        <v>312</v>
      </c>
      <c r="D34" s="187" t="s">
        <v>272</v>
      </c>
      <c r="E34" s="88">
        <v>43802</v>
      </c>
    </row>
    <row r="35" spans="1:5">
      <c r="A35" s="89">
        <v>31</v>
      </c>
      <c r="B35" s="164" t="s">
        <v>311</v>
      </c>
      <c r="C35" s="165" t="s">
        <v>304</v>
      </c>
      <c r="D35" s="187" t="s">
        <v>272</v>
      </c>
      <c r="E35" s="88">
        <v>43802</v>
      </c>
    </row>
    <row r="36" spans="1:5" ht="24.95">
      <c r="A36" s="89">
        <v>32</v>
      </c>
      <c r="B36" s="164" t="s">
        <v>313</v>
      </c>
      <c r="C36" s="165" t="s">
        <v>314</v>
      </c>
      <c r="D36" s="187" t="s">
        <v>272</v>
      </c>
      <c r="E36" s="88">
        <v>43802</v>
      </c>
    </row>
    <row r="37" spans="1:5">
      <c r="A37" s="89">
        <v>33</v>
      </c>
      <c r="B37" s="164" t="s">
        <v>313</v>
      </c>
      <c r="C37" s="165" t="s">
        <v>304</v>
      </c>
      <c r="D37" s="187" t="s">
        <v>272</v>
      </c>
      <c r="E37" s="88">
        <v>43802</v>
      </c>
    </row>
    <row r="38" spans="1:5">
      <c r="A38" s="89">
        <v>34</v>
      </c>
      <c r="B38" s="164" t="s">
        <v>315</v>
      </c>
      <c r="C38" s="165" t="s">
        <v>316</v>
      </c>
      <c r="D38" s="187" t="s">
        <v>272</v>
      </c>
      <c r="E38" s="88">
        <v>43802</v>
      </c>
    </row>
    <row r="39" spans="1:5">
      <c r="A39" s="89">
        <v>35</v>
      </c>
      <c r="B39" s="164" t="s">
        <v>317</v>
      </c>
      <c r="C39" s="165" t="s">
        <v>316</v>
      </c>
      <c r="D39" s="187" t="s">
        <v>272</v>
      </c>
      <c r="E39" s="88">
        <v>43802</v>
      </c>
    </row>
    <row r="40" spans="1:5" ht="24.95">
      <c r="A40" s="89">
        <v>36</v>
      </c>
      <c r="B40" s="164" t="s">
        <v>318</v>
      </c>
      <c r="C40" s="165" t="s">
        <v>319</v>
      </c>
      <c r="D40" s="187" t="s">
        <v>272</v>
      </c>
      <c r="E40" s="88">
        <v>43802</v>
      </c>
    </row>
    <row r="41" spans="1:5">
      <c r="A41" s="89">
        <v>37</v>
      </c>
      <c r="B41" s="164" t="s">
        <v>318</v>
      </c>
      <c r="C41" s="165" t="s">
        <v>304</v>
      </c>
      <c r="D41" s="187" t="s">
        <v>272</v>
      </c>
      <c r="E41" s="88">
        <v>43802</v>
      </c>
    </row>
    <row r="42" spans="1:5" ht="24.95">
      <c r="A42" s="89">
        <v>38</v>
      </c>
      <c r="B42" s="164" t="s">
        <v>320</v>
      </c>
      <c r="C42" s="165" t="s">
        <v>321</v>
      </c>
      <c r="D42" s="187" t="s">
        <v>272</v>
      </c>
      <c r="E42" s="88">
        <v>43802</v>
      </c>
    </row>
    <row r="43" spans="1:5">
      <c r="A43" s="89">
        <v>39</v>
      </c>
      <c r="B43" s="164" t="s">
        <v>320</v>
      </c>
      <c r="C43" s="165" t="s">
        <v>304</v>
      </c>
      <c r="D43" s="187" t="s">
        <v>272</v>
      </c>
      <c r="E43" s="88">
        <v>43802</v>
      </c>
    </row>
    <row r="44" spans="1:5" ht="24.95">
      <c r="A44" s="89">
        <v>40</v>
      </c>
      <c r="B44" s="164" t="s">
        <v>134</v>
      </c>
      <c r="C44" s="165" t="s">
        <v>322</v>
      </c>
      <c r="D44" s="187" t="s">
        <v>272</v>
      </c>
      <c r="E44" s="88">
        <v>43802</v>
      </c>
    </row>
    <row r="45" spans="1:5">
      <c r="A45" s="89">
        <v>41</v>
      </c>
      <c r="B45" s="164" t="s">
        <v>134</v>
      </c>
      <c r="C45" s="165" t="s">
        <v>304</v>
      </c>
      <c r="D45" s="187" t="s">
        <v>272</v>
      </c>
      <c r="E45" s="88">
        <v>43802</v>
      </c>
    </row>
    <row r="46" spans="1:5">
      <c r="A46" s="89">
        <v>42</v>
      </c>
      <c r="B46" s="164" t="s">
        <v>323</v>
      </c>
      <c r="C46" s="165" t="s">
        <v>316</v>
      </c>
      <c r="D46" s="187" t="s">
        <v>272</v>
      </c>
      <c r="E46" s="88">
        <v>43802</v>
      </c>
    </row>
    <row r="47" spans="1:5">
      <c r="A47" s="89">
        <v>43</v>
      </c>
      <c r="B47" s="164" t="s">
        <v>324</v>
      </c>
      <c r="C47" s="165" t="s">
        <v>316</v>
      </c>
      <c r="D47" s="187" t="s">
        <v>272</v>
      </c>
      <c r="E47" s="88">
        <v>43802</v>
      </c>
    </row>
    <row r="48" spans="1:5">
      <c r="A48" s="89">
        <v>44</v>
      </c>
      <c r="B48" s="164" t="s">
        <v>325</v>
      </c>
      <c r="C48" s="165" t="s">
        <v>316</v>
      </c>
      <c r="D48" s="187" t="s">
        <v>272</v>
      </c>
      <c r="E48" s="88">
        <v>43802</v>
      </c>
    </row>
    <row r="49" spans="1:5">
      <c r="A49" s="89">
        <v>45</v>
      </c>
      <c r="B49" s="164" t="s">
        <v>326</v>
      </c>
      <c r="C49" s="165" t="s">
        <v>316</v>
      </c>
      <c r="D49" s="187" t="s">
        <v>272</v>
      </c>
      <c r="E49" s="88">
        <v>43802</v>
      </c>
    </row>
    <row r="50" spans="1:5" ht="24.95">
      <c r="A50" s="89">
        <v>46</v>
      </c>
      <c r="B50" s="89" t="s">
        <v>327</v>
      </c>
      <c r="C50" s="41" t="s">
        <v>328</v>
      </c>
      <c r="D50" s="187" t="s">
        <v>272</v>
      </c>
      <c r="E50" s="95">
        <v>43804</v>
      </c>
    </row>
    <row r="51" spans="1:5">
      <c r="A51" s="89">
        <v>47</v>
      </c>
      <c r="B51" s="89" t="s">
        <v>327</v>
      </c>
      <c r="C51" s="165" t="s">
        <v>304</v>
      </c>
      <c r="D51" s="187" t="s">
        <v>272</v>
      </c>
      <c r="E51" s="95">
        <v>43804</v>
      </c>
    </row>
    <row r="52" spans="1:5" ht="24.95">
      <c r="A52" s="89">
        <v>48</v>
      </c>
      <c r="B52" s="89" t="s">
        <v>329</v>
      </c>
      <c r="C52" s="41" t="s">
        <v>330</v>
      </c>
      <c r="D52" s="187" t="s">
        <v>272</v>
      </c>
      <c r="E52" s="95">
        <v>43804</v>
      </c>
    </row>
    <row r="53" spans="1:5">
      <c r="A53" s="89">
        <v>49</v>
      </c>
      <c r="B53" s="89" t="s">
        <v>329</v>
      </c>
      <c r="C53" s="165" t="s">
        <v>304</v>
      </c>
      <c r="D53" s="187" t="s">
        <v>272</v>
      </c>
      <c r="E53" s="95">
        <v>43804</v>
      </c>
    </row>
    <row r="54" spans="1:5" ht="24.95">
      <c r="A54" s="89">
        <v>50</v>
      </c>
      <c r="B54" s="89" t="s">
        <v>331</v>
      </c>
      <c r="C54" s="41" t="s">
        <v>332</v>
      </c>
      <c r="D54" s="187" t="s">
        <v>272</v>
      </c>
      <c r="E54" s="95">
        <v>43804</v>
      </c>
    </row>
    <row r="55" spans="1:5">
      <c r="A55" s="89">
        <v>51</v>
      </c>
      <c r="B55" s="89" t="s">
        <v>331</v>
      </c>
      <c r="C55" s="165" t="s">
        <v>304</v>
      </c>
      <c r="D55" s="187" t="s">
        <v>272</v>
      </c>
      <c r="E55" s="95">
        <v>43804</v>
      </c>
    </row>
    <row r="56" spans="1:5" ht="37.5">
      <c r="A56" s="89">
        <v>52</v>
      </c>
      <c r="B56" s="89" t="s">
        <v>333</v>
      </c>
      <c r="C56" s="41" t="s">
        <v>334</v>
      </c>
      <c r="D56" s="187" t="s">
        <v>272</v>
      </c>
      <c r="E56" s="95">
        <v>43804</v>
      </c>
    </row>
    <row r="57" spans="1:5">
      <c r="A57" s="89">
        <v>53</v>
      </c>
      <c r="B57" s="89" t="s">
        <v>333</v>
      </c>
      <c r="C57" s="165" t="s">
        <v>304</v>
      </c>
      <c r="D57" s="187" t="s">
        <v>272</v>
      </c>
      <c r="E57" s="95">
        <v>43804</v>
      </c>
    </row>
    <row r="58" spans="1:5" ht="24.95">
      <c r="A58" s="89">
        <v>54</v>
      </c>
      <c r="B58" s="89" t="s">
        <v>335</v>
      </c>
      <c r="C58" s="165" t="s">
        <v>336</v>
      </c>
      <c r="D58" s="187" t="s">
        <v>272</v>
      </c>
      <c r="E58" s="95">
        <v>43804</v>
      </c>
    </row>
    <row r="59" spans="1:5">
      <c r="A59" s="89">
        <v>55</v>
      </c>
      <c r="B59" s="89" t="s">
        <v>335</v>
      </c>
      <c r="C59" s="165" t="s">
        <v>304</v>
      </c>
      <c r="D59" s="187" t="s">
        <v>272</v>
      </c>
      <c r="E59" s="95">
        <v>43804</v>
      </c>
    </row>
    <row r="60" spans="1:5" ht="37.5">
      <c r="A60" s="89">
        <v>56</v>
      </c>
      <c r="B60" s="164" t="s">
        <v>337</v>
      </c>
      <c r="C60" s="165" t="s">
        <v>338</v>
      </c>
      <c r="D60" s="187" t="s">
        <v>272</v>
      </c>
      <c r="E60" s="95">
        <v>43811</v>
      </c>
    </row>
    <row r="61" spans="1:5" ht="37.5">
      <c r="A61" s="89">
        <v>57</v>
      </c>
      <c r="B61" s="164" t="s">
        <v>339</v>
      </c>
      <c r="C61" s="165" t="s">
        <v>340</v>
      </c>
      <c r="D61" s="187" t="s">
        <v>272</v>
      </c>
      <c r="E61" s="95">
        <v>43811</v>
      </c>
    </row>
    <row r="62" spans="1:5" ht="24.95">
      <c r="A62" s="89">
        <v>58</v>
      </c>
      <c r="B62" s="164" t="s">
        <v>341</v>
      </c>
      <c r="C62" s="165" t="s">
        <v>342</v>
      </c>
      <c r="D62" s="187"/>
      <c r="E62" s="95"/>
    </row>
    <row r="63" spans="1:5" ht="37.5">
      <c r="A63" s="89">
        <v>59</v>
      </c>
      <c r="B63" s="164" t="s">
        <v>343</v>
      </c>
      <c r="C63" s="165" t="s">
        <v>344</v>
      </c>
      <c r="D63" s="187" t="s">
        <v>272</v>
      </c>
      <c r="E63" s="95">
        <v>43811</v>
      </c>
    </row>
    <row r="64" spans="1:5">
      <c r="A64" s="89">
        <v>60</v>
      </c>
      <c r="B64" s="164" t="s">
        <v>345</v>
      </c>
      <c r="C64" s="165" t="s">
        <v>346</v>
      </c>
      <c r="D64" s="187" t="s">
        <v>272</v>
      </c>
      <c r="E64" s="95">
        <v>43811</v>
      </c>
    </row>
    <row r="65" spans="1:5">
      <c r="A65" s="89">
        <v>61</v>
      </c>
      <c r="B65" s="164" t="s">
        <v>283</v>
      </c>
      <c r="C65" s="165" t="s">
        <v>347</v>
      </c>
      <c r="D65" s="187" t="s">
        <v>272</v>
      </c>
      <c r="E65" s="95">
        <v>43822</v>
      </c>
    </row>
    <row r="66" spans="1:5" ht="24.95">
      <c r="A66" s="89">
        <v>62</v>
      </c>
      <c r="B66" s="164" t="s">
        <v>348</v>
      </c>
      <c r="C66" s="165" t="s">
        <v>349</v>
      </c>
      <c r="D66" s="187" t="s">
        <v>272</v>
      </c>
      <c r="E66" s="95">
        <v>43843</v>
      </c>
    </row>
    <row r="67" spans="1:5" ht="24.95">
      <c r="A67" s="89">
        <v>62</v>
      </c>
      <c r="B67" s="164" t="s">
        <v>350</v>
      </c>
      <c r="C67" s="41" t="s">
        <v>351</v>
      </c>
      <c r="D67" s="187" t="s">
        <v>272</v>
      </c>
      <c r="E67" s="95">
        <v>43843</v>
      </c>
    </row>
    <row r="68" spans="1:5">
      <c r="A68" s="89">
        <v>63</v>
      </c>
      <c r="B68" s="89" t="s">
        <v>287</v>
      </c>
      <c r="C68" s="41" t="s">
        <v>352</v>
      </c>
      <c r="D68" s="187" t="s">
        <v>272</v>
      </c>
      <c r="E68" s="95">
        <v>44004</v>
      </c>
    </row>
    <row r="69" spans="1:5">
      <c r="A69" s="89">
        <v>64</v>
      </c>
      <c r="B69" s="89" t="s">
        <v>353</v>
      </c>
      <c r="C69" s="165" t="s">
        <v>354</v>
      </c>
      <c r="D69" s="41" t="s">
        <v>272</v>
      </c>
      <c r="E69" s="95">
        <v>44004</v>
      </c>
    </row>
    <row r="70" spans="1:5" ht="24.95">
      <c r="A70" s="89">
        <v>65</v>
      </c>
      <c r="B70" s="164" t="s">
        <v>355</v>
      </c>
      <c r="C70" s="165" t="s">
        <v>356</v>
      </c>
      <c r="D70" s="41" t="s">
        <v>272</v>
      </c>
      <c r="E70" s="95">
        <v>44195</v>
      </c>
    </row>
    <row r="71" spans="1:5" ht="18.95" customHeight="1">
      <c r="A71" s="89">
        <v>66</v>
      </c>
      <c r="B71" s="164" t="s">
        <v>43</v>
      </c>
      <c r="C71" s="165" t="s">
        <v>357</v>
      </c>
      <c r="D71" s="41" t="s">
        <v>272</v>
      </c>
      <c r="E71" s="95">
        <v>44195</v>
      </c>
    </row>
    <row r="72" spans="1:5">
      <c r="A72" s="89">
        <v>67</v>
      </c>
      <c r="B72" s="164" t="s">
        <v>52</v>
      </c>
      <c r="C72" s="165" t="s">
        <v>358</v>
      </c>
      <c r="D72" s="187" t="s">
        <v>272</v>
      </c>
      <c r="E72" s="95">
        <v>44195</v>
      </c>
    </row>
    <row r="73" spans="1:5">
      <c r="A73" s="89">
        <v>68</v>
      </c>
      <c r="B73" s="164" t="s">
        <v>57</v>
      </c>
      <c r="C73" s="165" t="s">
        <v>358</v>
      </c>
      <c r="D73" s="187" t="s">
        <v>272</v>
      </c>
      <c r="E73" s="95">
        <v>44195</v>
      </c>
    </row>
    <row r="74" spans="1:5">
      <c r="A74" s="89">
        <v>69</v>
      </c>
      <c r="B74" s="164" t="s">
        <v>302</v>
      </c>
      <c r="C74" s="165" t="s">
        <v>358</v>
      </c>
      <c r="D74" s="41" t="s">
        <v>272</v>
      </c>
      <c r="E74" s="95">
        <v>44195</v>
      </c>
    </row>
    <row r="75" spans="1:5" ht="24.95">
      <c r="A75" s="89">
        <v>70</v>
      </c>
      <c r="B75" s="164" t="s">
        <v>302</v>
      </c>
      <c r="C75" s="165" t="s">
        <v>359</v>
      </c>
      <c r="D75" s="41" t="s">
        <v>272</v>
      </c>
      <c r="E75" s="95">
        <v>44195</v>
      </c>
    </row>
    <row r="76" spans="1:5">
      <c r="A76" s="89">
        <v>71</v>
      </c>
      <c r="B76" s="164" t="s">
        <v>305</v>
      </c>
      <c r="C76" s="165" t="s">
        <v>358</v>
      </c>
      <c r="D76" s="41" t="s">
        <v>272</v>
      </c>
      <c r="E76" s="95">
        <v>44195</v>
      </c>
    </row>
    <row r="77" spans="1:5" ht="24.95">
      <c r="A77" s="89">
        <v>72</v>
      </c>
      <c r="B77" s="164" t="s">
        <v>305</v>
      </c>
      <c r="C77" s="165" t="s">
        <v>360</v>
      </c>
      <c r="D77" s="187" t="s">
        <v>272</v>
      </c>
      <c r="E77" s="95">
        <v>44195</v>
      </c>
    </row>
    <row r="78" spans="1:5">
      <c r="A78" s="89">
        <v>73</v>
      </c>
      <c r="B78" s="164" t="s">
        <v>307</v>
      </c>
      <c r="C78" s="165" t="s">
        <v>361</v>
      </c>
      <c r="D78" s="41" t="s">
        <v>272</v>
      </c>
      <c r="E78" s="95">
        <v>44195</v>
      </c>
    </row>
    <row r="79" spans="1:5">
      <c r="A79" s="89">
        <v>74</v>
      </c>
      <c r="B79" s="164" t="s">
        <v>309</v>
      </c>
      <c r="C79" s="165" t="s">
        <v>358</v>
      </c>
      <c r="D79" s="41" t="s">
        <v>272</v>
      </c>
      <c r="E79" s="95">
        <v>44195</v>
      </c>
    </row>
    <row r="80" spans="1:5" ht="24.95">
      <c r="A80" s="89">
        <v>75</v>
      </c>
      <c r="B80" s="164" t="s">
        <v>309</v>
      </c>
      <c r="C80" s="165" t="s">
        <v>362</v>
      </c>
      <c r="D80" s="41" t="s">
        <v>272</v>
      </c>
      <c r="E80" s="95">
        <v>44195</v>
      </c>
    </row>
    <row r="81" spans="1:5">
      <c r="A81" s="89">
        <v>76</v>
      </c>
      <c r="B81" s="164" t="s">
        <v>320</v>
      </c>
      <c r="C81" s="165" t="s">
        <v>363</v>
      </c>
      <c r="D81" s="187" t="s">
        <v>272</v>
      </c>
      <c r="E81" s="95">
        <v>44195</v>
      </c>
    </row>
    <row r="82" spans="1:5">
      <c r="A82" s="89">
        <v>77</v>
      </c>
      <c r="B82" s="164" t="s">
        <v>320</v>
      </c>
      <c r="C82" s="165" t="s">
        <v>364</v>
      </c>
      <c r="D82" s="41" t="s">
        <v>272</v>
      </c>
      <c r="E82" s="95">
        <v>44195</v>
      </c>
    </row>
    <row r="83" spans="1:5">
      <c r="A83" s="89">
        <v>78</v>
      </c>
      <c r="B83" s="164" t="s">
        <v>329</v>
      </c>
      <c r="C83" s="165" t="s">
        <v>365</v>
      </c>
      <c r="D83" s="41" t="s">
        <v>272</v>
      </c>
      <c r="E83" s="95">
        <v>44195</v>
      </c>
    </row>
    <row r="84" spans="1:5">
      <c r="A84" s="89">
        <v>79</v>
      </c>
      <c r="B84" s="89" t="s">
        <v>366</v>
      </c>
      <c r="C84" s="165" t="s">
        <v>358</v>
      </c>
      <c r="D84" s="41" t="s">
        <v>272</v>
      </c>
      <c r="E84" s="95">
        <v>44195</v>
      </c>
    </row>
    <row r="85" spans="1:5">
      <c r="A85" s="89">
        <v>80</v>
      </c>
      <c r="B85" s="164" t="s">
        <v>283</v>
      </c>
      <c r="C85" s="165" t="s">
        <v>367</v>
      </c>
      <c r="D85" s="41" t="s">
        <v>272</v>
      </c>
      <c r="E85" s="199" t="s">
        <v>368</v>
      </c>
    </row>
    <row r="86" spans="1:5">
      <c r="A86" s="89">
        <v>81</v>
      </c>
      <c r="B86" s="89" t="s">
        <v>283</v>
      </c>
      <c r="C86" s="165" t="s">
        <v>369</v>
      </c>
      <c r="D86" s="41" t="s">
        <v>272</v>
      </c>
      <c r="E86" s="199" t="s">
        <v>368</v>
      </c>
    </row>
    <row r="87" spans="1:5" ht="24.95">
      <c r="A87" s="89">
        <v>82</v>
      </c>
      <c r="B87" s="89" t="s">
        <v>370</v>
      </c>
      <c r="C87" s="165" t="s">
        <v>371</v>
      </c>
      <c r="D87" s="41" t="s">
        <v>272</v>
      </c>
      <c r="E87" s="199" t="s">
        <v>368</v>
      </c>
    </row>
    <row r="88" spans="1:5" ht="24.95">
      <c r="A88" s="89">
        <v>83</v>
      </c>
      <c r="B88" s="89" t="s">
        <v>372</v>
      </c>
      <c r="C88" s="41" t="s">
        <v>373</v>
      </c>
      <c r="D88" s="41" t="s">
        <v>272</v>
      </c>
      <c r="E88" s="199" t="s">
        <v>368</v>
      </c>
    </row>
    <row r="89" spans="1:5">
      <c r="A89" s="89">
        <v>84</v>
      </c>
      <c r="B89" s="89" t="s">
        <v>374</v>
      </c>
      <c r="C89" s="165" t="s">
        <v>375</v>
      </c>
      <c r="D89" s="41" t="s">
        <v>272</v>
      </c>
      <c r="E89" s="199" t="s">
        <v>368</v>
      </c>
    </row>
    <row r="90" spans="1:5">
      <c r="A90" s="89">
        <v>85</v>
      </c>
      <c r="B90" s="89" t="s">
        <v>376</v>
      </c>
      <c r="C90" s="41" t="s">
        <v>377</v>
      </c>
      <c r="D90" s="41" t="s">
        <v>272</v>
      </c>
      <c r="E90" s="199" t="s">
        <v>368</v>
      </c>
    </row>
    <row r="91" spans="1:5">
      <c r="A91" s="89">
        <v>86</v>
      </c>
      <c r="B91" s="89" t="s">
        <v>378</v>
      </c>
      <c r="C91" s="41" t="s">
        <v>367</v>
      </c>
      <c r="D91" s="41" t="s">
        <v>272</v>
      </c>
      <c r="E91" s="199" t="s">
        <v>368</v>
      </c>
    </row>
    <row r="92" spans="1:5">
      <c r="A92" s="89">
        <v>87</v>
      </c>
      <c r="B92" s="164" t="s">
        <v>379</v>
      </c>
      <c r="C92" s="41" t="s">
        <v>367</v>
      </c>
      <c r="D92" s="41" t="s">
        <v>272</v>
      </c>
      <c r="E92" s="199" t="s">
        <v>368</v>
      </c>
    </row>
    <row r="93" spans="1:5">
      <c r="A93" s="89">
        <v>88</v>
      </c>
      <c r="B93" s="164" t="s">
        <v>379</v>
      </c>
      <c r="C93" s="41" t="s">
        <v>369</v>
      </c>
      <c r="D93" s="41" t="s">
        <v>272</v>
      </c>
      <c r="E93" s="199" t="s">
        <v>368</v>
      </c>
    </row>
    <row r="94" spans="1:5">
      <c r="A94" s="89">
        <v>89</v>
      </c>
      <c r="B94" s="164" t="s">
        <v>380</v>
      </c>
      <c r="C94" s="41" t="s">
        <v>367</v>
      </c>
      <c r="D94" s="41" t="s">
        <v>272</v>
      </c>
      <c r="E94" s="199" t="s">
        <v>368</v>
      </c>
    </row>
    <row r="95" spans="1:5">
      <c r="A95" s="89">
        <v>90</v>
      </c>
      <c r="B95" s="164" t="s">
        <v>381</v>
      </c>
      <c r="C95" s="41" t="s">
        <v>367</v>
      </c>
      <c r="D95" s="41" t="s">
        <v>272</v>
      </c>
      <c r="E95" s="199" t="s">
        <v>368</v>
      </c>
    </row>
    <row r="96" spans="1:5">
      <c r="A96" s="89">
        <v>92</v>
      </c>
      <c r="B96" s="40" t="s">
        <v>273</v>
      </c>
      <c r="C96" s="165" t="s">
        <v>354</v>
      </c>
      <c r="D96" s="41" t="s">
        <v>272</v>
      </c>
      <c r="E96" s="199" t="s">
        <v>368</v>
      </c>
    </row>
    <row r="97" spans="1:5">
      <c r="A97" s="89">
        <v>93</v>
      </c>
      <c r="B97" s="164" t="s">
        <v>382</v>
      </c>
      <c r="C97" s="165" t="s">
        <v>383</v>
      </c>
      <c r="D97" s="41" t="s">
        <v>272</v>
      </c>
      <c r="E97" s="199" t="s">
        <v>368</v>
      </c>
    </row>
    <row r="98" spans="1:5">
      <c r="A98" s="89">
        <v>94</v>
      </c>
      <c r="B98" s="89" t="s">
        <v>274</v>
      </c>
      <c r="C98" s="41" t="s">
        <v>384</v>
      </c>
      <c r="D98" s="41" t="s">
        <v>385</v>
      </c>
      <c r="E98" s="95">
        <v>44875</v>
      </c>
    </row>
    <row r="99" spans="1:5" ht="24.95">
      <c r="A99" s="89">
        <v>95</v>
      </c>
      <c r="B99" s="164" t="s">
        <v>296</v>
      </c>
      <c r="C99" s="165" t="s">
        <v>386</v>
      </c>
      <c r="D99" s="165" t="s">
        <v>385</v>
      </c>
      <c r="E99" s="95">
        <v>44875</v>
      </c>
    </row>
    <row r="100" spans="1:5">
      <c r="A100" s="89">
        <v>96</v>
      </c>
      <c r="B100" s="164" t="s">
        <v>43</v>
      </c>
      <c r="C100" s="165" t="s">
        <v>387</v>
      </c>
      <c r="D100" s="165" t="s">
        <v>385</v>
      </c>
      <c r="E100" s="95">
        <v>44875</v>
      </c>
    </row>
    <row r="101" spans="1:5">
      <c r="A101" s="89"/>
      <c r="B101" s="164" t="s">
        <v>57</v>
      </c>
      <c r="C101" s="165" t="s">
        <v>388</v>
      </c>
      <c r="D101" s="165" t="s">
        <v>385</v>
      </c>
      <c r="E101" s="95">
        <v>44875</v>
      </c>
    </row>
    <row r="102" spans="1:5" ht="24.95">
      <c r="A102" s="89">
        <v>97</v>
      </c>
      <c r="B102" s="164" t="s">
        <v>389</v>
      </c>
      <c r="C102" s="165" t="s">
        <v>390</v>
      </c>
      <c r="D102" s="165" t="s">
        <v>385</v>
      </c>
      <c r="E102" s="95">
        <v>44875</v>
      </c>
    </row>
    <row r="103" spans="1:5">
      <c r="A103" s="89">
        <v>98</v>
      </c>
      <c r="B103" s="164" t="s">
        <v>389</v>
      </c>
      <c r="C103" s="165" t="s">
        <v>387</v>
      </c>
      <c r="D103" s="165" t="s">
        <v>385</v>
      </c>
      <c r="E103" s="95">
        <v>44875</v>
      </c>
    </row>
    <row r="104" spans="1:5">
      <c r="A104" s="89">
        <v>99</v>
      </c>
      <c r="B104" s="164" t="s">
        <v>70</v>
      </c>
      <c r="C104" s="165" t="s">
        <v>391</v>
      </c>
      <c r="D104" s="165" t="s">
        <v>385</v>
      </c>
      <c r="E104" s="95">
        <v>44875</v>
      </c>
    </row>
    <row r="105" spans="1:5">
      <c r="A105" s="89">
        <v>100</v>
      </c>
      <c r="B105" s="164" t="s">
        <v>91</v>
      </c>
      <c r="C105" s="165" t="s">
        <v>392</v>
      </c>
      <c r="D105" s="165" t="s">
        <v>385</v>
      </c>
      <c r="E105" s="281">
        <v>44875</v>
      </c>
    </row>
    <row r="106" spans="1:5">
      <c r="A106" s="89">
        <v>101</v>
      </c>
      <c r="B106" s="164" t="s">
        <v>98</v>
      </c>
      <c r="C106" s="165" t="s">
        <v>393</v>
      </c>
      <c r="D106" s="165" t="s">
        <v>385</v>
      </c>
      <c r="E106" s="281">
        <v>44875</v>
      </c>
    </row>
    <row r="107" spans="1:5">
      <c r="A107" s="89">
        <v>102</v>
      </c>
      <c r="B107" s="164" t="s">
        <v>114</v>
      </c>
      <c r="C107" s="165" t="s">
        <v>394</v>
      </c>
      <c r="D107" s="165" t="s">
        <v>385</v>
      </c>
      <c r="E107" s="281">
        <v>44875</v>
      </c>
    </row>
    <row r="108" spans="1:5">
      <c r="A108" s="89">
        <v>103</v>
      </c>
      <c r="B108" s="164" t="s">
        <v>395</v>
      </c>
      <c r="C108" s="165" t="s">
        <v>394</v>
      </c>
      <c r="D108" s="165" t="s">
        <v>385</v>
      </c>
      <c r="E108" s="281">
        <v>44875</v>
      </c>
    </row>
    <row r="109" spans="1:5">
      <c r="A109" s="89">
        <v>104</v>
      </c>
      <c r="B109" s="164" t="s">
        <v>123</v>
      </c>
      <c r="C109" s="165" t="s">
        <v>394</v>
      </c>
      <c r="D109" s="165" t="s">
        <v>385</v>
      </c>
      <c r="E109" s="281">
        <v>44875</v>
      </c>
    </row>
    <row r="110" spans="1:5">
      <c r="A110" s="89">
        <v>105</v>
      </c>
      <c r="B110" s="164" t="s">
        <v>129</v>
      </c>
      <c r="C110" s="165" t="s">
        <v>394</v>
      </c>
      <c r="D110" s="165" t="s">
        <v>385</v>
      </c>
      <c r="E110" s="281">
        <v>44875</v>
      </c>
    </row>
    <row r="111" spans="1:5" ht="24.95">
      <c r="A111" s="285">
        <v>106</v>
      </c>
      <c r="B111" s="283" t="s">
        <v>327</v>
      </c>
      <c r="C111" s="282" t="s">
        <v>396</v>
      </c>
      <c r="D111" s="282" t="s">
        <v>385</v>
      </c>
      <c r="E111" s="284">
        <v>44875</v>
      </c>
    </row>
    <row r="112" spans="1:5">
      <c r="A112" s="89">
        <v>107</v>
      </c>
      <c r="B112" s="164" t="s">
        <v>153</v>
      </c>
      <c r="C112" s="165" t="s">
        <v>397</v>
      </c>
      <c r="D112" s="165" t="s">
        <v>385</v>
      </c>
      <c r="E112" s="95">
        <v>44875</v>
      </c>
    </row>
    <row r="113" spans="1:5" ht="14.1" customHeight="1">
      <c r="A113" s="89">
        <v>108</v>
      </c>
      <c r="B113" s="164" t="s">
        <v>167</v>
      </c>
      <c r="C113" s="165" t="s">
        <v>394</v>
      </c>
      <c r="D113" s="165" t="s">
        <v>385</v>
      </c>
      <c r="E113" s="95">
        <v>44875</v>
      </c>
    </row>
    <row r="114" spans="1:5">
      <c r="A114" s="89">
        <v>109</v>
      </c>
      <c r="B114" s="164" t="s">
        <v>398</v>
      </c>
      <c r="C114" s="165" t="s">
        <v>394</v>
      </c>
      <c r="D114" s="165" t="s">
        <v>385</v>
      </c>
      <c r="E114" s="95">
        <v>44875</v>
      </c>
    </row>
    <row r="115" spans="1:5">
      <c r="A115" s="89">
        <v>107</v>
      </c>
      <c r="B115" s="164" t="s">
        <v>179</v>
      </c>
      <c r="C115" s="165" t="s">
        <v>399</v>
      </c>
      <c r="D115" s="165" t="s">
        <v>385</v>
      </c>
      <c r="E115" s="95">
        <v>44875</v>
      </c>
    </row>
    <row r="116" spans="1:5">
      <c r="A116" s="89">
        <v>108</v>
      </c>
      <c r="B116" s="164" t="s">
        <v>400</v>
      </c>
      <c r="C116" s="165" t="s">
        <v>401</v>
      </c>
      <c r="D116" s="165" t="s">
        <v>385</v>
      </c>
      <c r="E116" s="95">
        <v>44838</v>
      </c>
    </row>
    <row r="117" spans="1:5">
      <c r="A117" s="89">
        <v>109</v>
      </c>
      <c r="B117" s="164" t="s">
        <v>402</v>
      </c>
      <c r="C117" s="165" t="s">
        <v>401</v>
      </c>
      <c r="D117" s="165" t="s">
        <v>385</v>
      </c>
      <c r="E117" s="95">
        <v>44838</v>
      </c>
    </row>
    <row r="118" spans="1:5">
      <c r="A118" s="89">
        <v>110</v>
      </c>
      <c r="B118" s="164" t="s">
        <v>28</v>
      </c>
      <c r="C118" s="165" t="s">
        <v>403</v>
      </c>
      <c r="D118" s="165" t="s">
        <v>385</v>
      </c>
      <c r="E118" s="95">
        <v>45017</v>
      </c>
    </row>
    <row r="119" spans="1:5" ht="24.95">
      <c r="A119" s="89">
        <v>111</v>
      </c>
      <c r="B119" s="164" t="s">
        <v>43</v>
      </c>
      <c r="C119" s="165" t="s">
        <v>404</v>
      </c>
      <c r="D119" s="165" t="s">
        <v>385</v>
      </c>
      <c r="E119" s="95">
        <v>45017</v>
      </c>
    </row>
    <row r="120" spans="1:5" ht="24.95">
      <c r="A120" s="89">
        <v>112</v>
      </c>
      <c r="B120" s="164" t="s">
        <v>57</v>
      </c>
      <c r="C120" s="165" t="s">
        <v>405</v>
      </c>
      <c r="D120" s="165" t="s">
        <v>385</v>
      </c>
      <c r="E120" s="95">
        <v>45017</v>
      </c>
    </row>
    <row r="121" spans="1:5" ht="24.95">
      <c r="A121" s="89">
        <v>113</v>
      </c>
      <c r="B121" s="164" t="s">
        <v>389</v>
      </c>
      <c r="C121" s="165" t="s">
        <v>406</v>
      </c>
      <c r="D121" s="165" t="s">
        <v>385</v>
      </c>
      <c r="E121" s="95">
        <v>45017</v>
      </c>
    </row>
    <row r="122" spans="1:5">
      <c r="A122" s="89">
        <v>114</v>
      </c>
      <c r="B122" s="164" t="s">
        <v>70</v>
      </c>
      <c r="C122" s="165" t="s">
        <v>407</v>
      </c>
      <c r="D122" s="165" t="s">
        <v>385</v>
      </c>
      <c r="E122" s="95">
        <v>45017</v>
      </c>
    </row>
    <row r="123" spans="1:5">
      <c r="A123" s="89">
        <v>115</v>
      </c>
      <c r="B123" s="164" t="s">
        <v>83</v>
      </c>
      <c r="C123" s="165" t="s">
        <v>408</v>
      </c>
      <c r="D123" s="165" t="s">
        <v>385</v>
      </c>
      <c r="E123" s="95">
        <v>45017</v>
      </c>
    </row>
    <row r="124" spans="1:5">
      <c r="A124" s="89">
        <v>116</v>
      </c>
      <c r="B124" s="164" t="s">
        <v>91</v>
      </c>
      <c r="C124" s="165" t="s">
        <v>409</v>
      </c>
      <c r="D124" s="165" t="s">
        <v>385</v>
      </c>
      <c r="E124" s="95">
        <v>45017</v>
      </c>
    </row>
    <row r="125" spans="1:5">
      <c r="A125" s="89">
        <v>117</v>
      </c>
      <c r="B125" s="164" t="s">
        <v>98</v>
      </c>
      <c r="C125" s="165" t="s">
        <v>410</v>
      </c>
      <c r="D125" s="165" t="s">
        <v>385</v>
      </c>
      <c r="E125" s="95">
        <v>45017</v>
      </c>
    </row>
    <row r="126" spans="1:5">
      <c r="A126" s="89">
        <v>118</v>
      </c>
      <c r="B126" s="164" t="s">
        <v>106</v>
      </c>
      <c r="C126" s="165" t="s">
        <v>410</v>
      </c>
      <c r="D126" s="165" t="s">
        <v>385</v>
      </c>
      <c r="E126" s="95">
        <v>45017</v>
      </c>
    </row>
    <row r="127" spans="1:5">
      <c r="A127" s="89">
        <v>119</v>
      </c>
      <c r="B127" s="164" t="s">
        <v>318</v>
      </c>
      <c r="C127" s="165" t="s">
        <v>411</v>
      </c>
      <c r="D127" s="165" t="s">
        <v>385</v>
      </c>
      <c r="E127" s="95">
        <v>45017</v>
      </c>
    </row>
    <row r="128" spans="1:5">
      <c r="A128" s="89">
        <v>120</v>
      </c>
      <c r="B128" s="164" t="s">
        <v>320</v>
      </c>
      <c r="C128" s="165" t="s">
        <v>411</v>
      </c>
      <c r="D128" s="165"/>
      <c r="E128" s="95">
        <v>45017</v>
      </c>
    </row>
    <row r="129" spans="1:5">
      <c r="A129" s="89">
        <v>121</v>
      </c>
      <c r="B129" s="164" t="s">
        <v>134</v>
      </c>
      <c r="C129" s="165" t="s">
        <v>412</v>
      </c>
      <c r="D129" s="165"/>
      <c r="E129" s="95">
        <v>45017</v>
      </c>
    </row>
    <row r="130" spans="1:5">
      <c r="A130" s="89">
        <v>122</v>
      </c>
      <c r="B130" s="164" t="s">
        <v>327</v>
      </c>
      <c r="C130" s="165" t="s">
        <v>413</v>
      </c>
      <c r="D130" s="165"/>
      <c r="E130" s="95">
        <v>45017</v>
      </c>
    </row>
    <row r="131" spans="1:5" ht="24.95">
      <c r="A131" s="89">
        <v>123</v>
      </c>
      <c r="B131" s="164" t="s">
        <v>414</v>
      </c>
      <c r="C131" s="165" t="s">
        <v>415</v>
      </c>
      <c r="D131" s="165" t="s">
        <v>385</v>
      </c>
      <c r="E131" s="95">
        <v>45017</v>
      </c>
    </row>
    <row r="132" spans="1:5" ht="24.95">
      <c r="A132" s="89">
        <v>124</v>
      </c>
      <c r="B132" s="164" t="s">
        <v>416</v>
      </c>
      <c r="C132" s="165" t="s">
        <v>417</v>
      </c>
      <c r="D132" s="165"/>
      <c r="E132" s="95"/>
    </row>
    <row r="133" spans="1:5">
      <c r="A133" s="89"/>
      <c r="B133" s="164"/>
      <c r="C133" s="165"/>
      <c r="D133" s="165"/>
      <c r="E133" s="95"/>
    </row>
    <row r="134" spans="1:5">
      <c r="A134" s="89"/>
      <c r="B134" s="164"/>
      <c r="C134" s="165"/>
      <c r="D134" s="165"/>
      <c r="E134" s="95"/>
    </row>
    <row r="135" spans="1:5">
      <c r="A135" s="89">
        <v>125</v>
      </c>
      <c r="B135" s="89" t="s">
        <v>43</v>
      </c>
      <c r="C135" s="41" t="s">
        <v>418</v>
      </c>
      <c r="D135" s="41" t="s">
        <v>385</v>
      </c>
      <c r="E135" s="95">
        <v>45574</v>
      </c>
    </row>
    <row r="136" spans="1:5">
      <c r="A136" s="89">
        <v>126</v>
      </c>
      <c r="B136" s="89" t="s">
        <v>57</v>
      </c>
      <c r="C136" s="41" t="s">
        <v>418</v>
      </c>
      <c r="D136" s="41" t="s">
        <v>385</v>
      </c>
      <c r="E136" s="95">
        <v>45574</v>
      </c>
    </row>
    <row r="137" spans="1:5">
      <c r="A137" s="89">
        <v>127</v>
      </c>
      <c r="B137" s="89" t="s">
        <v>389</v>
      </c>
      <c r="C137" s="41" t="s">
        <v>418</v>
      </c>
      <c r="D137" s="41" t="s">
        <v>385</v>
      </c>
      <c r="E137" s="95">
        <v>45574</v>
      </c>
    </row>
    <row r="138" spans="1:5">
      <c r="A138" s="89">
        <v>128</v>
      </c>
      <c r="B138" s="89" t="s">
        <v>419</v>
      </c>
      <c r="C138" s="41" t="s">
        <v>420</v>
      </c>
      <c r="D138" s="41" t="s">
        <v>385</v>
      </c>
      <c r="E138" s="95">
        <v>45574</v>
      </c>
    </row>
    <row r="139" spans="1:5">
      <c r="A139" s="89"/>
      <c r="B139" s="89"/>
      <c r="C139" s="41"/>
      <c r="D139" s="41"/>
      <c r="E139" s="41"/>
    </row>
    <row r="140" spans="1:5">
      <c r="A140" s="89">
        <v>129</v>
      </c>
      <c r="B140" s="89" t="s">
        <v>70</v>
      </c>
      <c r="C140" s="41" t="s">
        <v>421</v>
      </c>
      <c r="D140" s="41" t="s">
        <v>385</v>
      </c>
      <c r="E140" s="95">
        <v>45574</v>
      </c>
    </row>
    <row r="141" spans="1:5">
      <c r="A141" s="89">
        <v>130</v>
      </c>
      <c r="B141" s="89" t="s">
        <v>83</v>
      </c>
      <c r="C141" s="41" t="s">
        <v>421</v>
      </c>
      <c r="D141" s="41" t="s">
        <v>385</v>
      </c>
      <c r="E141" s="95">
        <v>45574</v>
      </c>
    </row>
    <row r="142" spans="1:5">
      <c r="A142" s="89">
        <v>131</v>
      </c>
      <c r="B142" s="89" t="s">
        <v>91</v>
      </c>
      <c r="C142" s="41" t="s">
        <v>421</v>
      </c>
      <c r="D142" s="41" t="s">
        <v>385</v>
      </c>
      <c r="E142" s="95">
        <v>45574</v>
      </c>
    </row>
    <row r="143" spans="1:5">
      <c r="A143" s="89"/>
      <c r="B143" s="89"/>
      <c r="C143" s="41"/>
      <c r="D143" s="41"/>
      <c r="E143" s="41"/>
    </row>
    <row r="144" spans="1:5">
      <c r="A144" s="89">
        <v>132</v>
      </c>
      <c r="B144" s="89" t="s">
        <v>123</v>
      </c>
      <c r="C144" s="41" t="s">
        <v>421</v>
      </c>
      <c r="D144" s="41" t="s">
        <v>385</v>
      </c>
      <c r="E144" s="95">
        <v>45574</v>
      </c>
    </row>
    <row r="145" spans="1:5">
      <c r="A145" s="89"/>
      <c r="B145" s="89"/>
      <c r="C145" s="41"/>
      <c r="D145" s="41"/>
      <c r="E145" s="41"/>
    </row>
    <row r="146" spans="1:5">
      <c r="A146" s="89">
        <v>133</v>
      </c>
      <c r="B146" s="164" t="s">
        <v>422</v>
      </c>
      <c r="C146" s="165" t="s">
        <v>423</v>
      </c>
      <c r="D146" s="165" t="s">
        <v>385</v>
      </c>
      <c r="E146" s="95">
        <v>45783</v>
      </c>
    </row>
    <row r="147" spans="1:5">
      <c r="A147" s="472">
        <v>134</v>
      </c>
      <c r="B147" s="89" t="s">
        <v>153</v>
      </c>
      <c r="C147" s="165" t="s">
        <v>423</v>
      </c>
      <c r="D147" s="41" t="s">
        <v>385</v>
      </c>
      <c r="E147" s="95">
        <v>45783</v>
      </c>
    </row>
    <row r="148" spans="1:5">
      <c r="A148" s="472">
        <v>135</v>
      </c>
      <c r="B148" s="494" t="s">
        <v>158</v>
      </c>
      <c r="C148" s="495" t="s">
        <v>423</v>
      </c>
      <c r="D148" s="496" t="s">
        <v>385</v>
      </c>
      <c r="E148" s="497">
        <v>45783</v>
      </c>
    </row>
    <row r="149" spans="1:5">
      <c r="A149" s="89">
        <v>136</v>
      </c>
      <c r="B149" s="500" t="s">
        <v>167</v>
      </c>
      <c r="C149" s="495" t="s">
        <v>423</v>
      </c>
      <c r="D149" s="496" t="s">
        <v>385</v>
      </c>
      <c r="E149" s="497">
        <v>45783</v>
      </c>
    </row>
    <row r="150" spans="1:5">
      <c r="A150" s="87">
        <v>137</v>
      </c>
      <c r="B150" s="164" t="s">
        <v>424</v>
      </c>
      <c r="C150" s="165" t="s">
        <v>425</v>
      </c>
      <c r="D150" s="505" t="s">
        <v>385</v>
      </c>
      <c r="E150" s="506">
        <v>45783</v>
      </c>
    </row>
    <row r="151" spans="1:5">
      <c r="A151" s="485">
        <v>138</v>
      </c>
      <c r="B151" s="534" t="s">
        <v>426</v>
      </c>
      <c r="C151" s="186" t="s">
        <v>423</v>
      </c>
      <c r="D151" s="535" t="s">
        <v>385</v>
      </c>
      <c r="E151" s="95">
        <v>45574</v>
      </c>
    </row>
    <row r="152" spans="1:5">
      <c r="A152" s="485"/>
      <c r="B152" s="511" t="s">
        <v>427</v>
      </c>
      <c r="C152" s="512" t="s">
        <v>428</v>
      </c>
      <c r="D152" s="513" t="s">
        <v>385</v>
      </c>
      <c r="E152" s="514"/>
    </row>
    <row r="153" spans="1:5">
      <c r="A153" s="89">
        <v>139</v>
      </c>
      <c r="B153" s="511" t="s">
        <v>173</v>
      </c>
      <c r="C153" s="512" t="s">
        <v>421</v>
      </c>
      <c r="D153" s="513" t="s">
        <v>385</v>
      </c>
      <c r="E153" s="514">
        <v>45574</v>
      </c>
    </row>
    <row r="154" spans="1:5">
      <c r="A154" s="472">
        <v>140</v>
      </c>
      <c r="B154" s="515" t="s">
        <v>179</v>
      </c>
      <c r="C154" s="165" t="s">
        <v>421</v>
      </c>
      <c r="D154" s="505" t="s">
        <v>385</v>
      </c>
      <c r="E154" s="95">
        <v>45574</v>
      </c>
    </row>
    <row r="155" spans="1:5">
      <c r="A155" s="41">
        <v>141</v>
      </c>
      <c r="B155" s="472" t="s">
        <v>182</v>
      </c>
      <c r="C155" s="473" t="s">
        <v>421</v>
      </c>
      <c r="D155" s="474" t="s">
        <v>385</v>
      </c>
      <c r="E155" s="95">
        <v>45574</v>
      </c>
    </row>
    <row r="156" spans="1:5">
      <c r="A156" s="87"/>
      <c r="B156" s="41"/>
      <c r="C156" s="41"/>
      <c r="D156" s="41"/>
      <c r="E156" s="41"/>
    </row>
    <row r="157" spans="1:5">
      <c r="A157" s="486">
        <v>142</v>
      </c>
      <c r="B157" s="540" t="s">
        <v>429</v>
      </c>
      <c r="C157" s="186" t="s">
        <v>430</v>
      </c>
      <c r="D157" s="535" t="s">
        <v>385</v>
      </c>
      <c r="E157" s="88">
        <v>45574</v>
      </c>
    </row>
    <row r="158" spans="1:5">
      <c r="A158" s="37">
        <v>143</v>
      </c>
      <c r="B158" s="511" t="s">
        <v>431</v>
      </c>
      <c r="C158" s="512" t="s">
        <v>430</v>
      </c>
      <c r="D158" s="513" t="s">
        <v>385</v>
      </c>
      <c r="E158" s="514">
        <v>45574</v>
      </c>
    </row>
    <row r="159" spans="1:5">
      <c r="A159" s="41">
        <v>144</v>
      </c>
      <c r="B159" s="41" t="s">
        <v>227</v>
      </c>
      <c r="C159" s="41" t="s">
        <v>432</v>
      </c>
      <c r="D159" s="484" t="s">
        <v>385</v>
      </c>
      <c r="E159" s="41"/>
    </row>
    <row r="160" spans="1:5">
      <c r="A160" s="41"/>
      <c r="B160" s="480"/>
      <c r="C160" s="480"/>
      <c r="D160" s="476"/>
      <c r="E160" s="480"/>
    </row>
    <row r="161" spans="1:5" ht="12.95">
      <c r="A161" s="486"/>
      <c r="B161" s="814" t="s">
        <v>433</v>
      </c>
      <c r="C161" s="486"/>
      <c r="D161" s="479"/>
      <c r="E161" s="486"/>
    </row>
    <row r="162" spans="1:5" ht="12.95" thickBot="1">
      <c r="A162" s="41">
        <v>145</v>
      </c>
      <c r="B162" s="815" t="s">
        <v>114</v>
      </c>
      <c r="C162" s="816" t="s">
        <v>434</v>
      </c>
      <c r="D162" s="815" t="s">
        <v>385</v>
      </c>
      <c r="E162" s="823">
        <v>45689</v>
      </c>
    </row>
    <row r="163" spans="1:5" ht="12.95" thickBot="1">
      <c r="A163" s="481">
        <v>146</v>
      </c>
      <c r="B163" s="817" t="s">
        <v>395</v>
      </c>
      <c r="C163" s="818" t="s">
        <v>434</v>
      </c>
      <c r="D163" s="817" t="s">
        <v>385</v>
      </c>
      <c r="E163" s="823">
        <v>45690</v>
      </c>
    </row>
    <row r="164" spans="1:5" ht="12.95" thickBot="1">
      <c r="A164" s="478">
        <v>147</v>
      </c>
      <c r="B164" s="819" t="s">
        <v>435</v>
      </c>
      <c r="C164" s="820" t="s">
        <v>436</v>
      </c>
      <c r="D164" s="819" t="s">
        <v>385</v>
      </c>
      <c r="E164" s="823">
        <v>45691</v>
      </c>
    </row>
    <row r="165" spans="1:5" ht="12.95" thickBot="1">
      <c r="A165" s="481">
        <v>148</v>
      </c>
      <c r="B165" s="821" t="s">
        <v>437</v>
      </c>
      <c r="C165" s="822" t="s">
        <v>438</v>
      </c>
      <c r="D165" s="821" t="s">
        <v>385</v>
      </c>
      <c r="E165" s="823">
        <v>45692</v>
      </c>
    </row>
    <row r="166" spans="1:5" ht="12.95" thickBot="1">
      <c r="A166" s="477">
        <v>149</v>
      </c>
      <c r="B166" s="817" t="s">
        <v>439</v>
      </c>
      <c r="C166" s="818" t="s">
        <v>438</v>
      </c>
      <c r="D166" s="817" t="s">
        <v>385</v>
      </c>
      <c r="E166" s="823">
        <v>45693</v>
      </c>
    </row>
    <row r="167" spans="1:5">
      <c r="A167" s="487"/>
      <c r="B167" s="488"/>
      <c r="C167" s="487"/>
      <c r="D167" s="488"/>
      <c r="E167" s="487"/>
    </row>
    <row r="168" spans="1:5" ht="13.5" thickBot="1">
      <c r="A168" s="482"/>
      <c r="B168" s="921">
        <v>45992</v>
      </c>
      <c r="C168" s="482"/>
      <c r="D168" s="483"/>
      <c r="E168" s="482"/>
    </row>
    <row r="169" spans="1:5" ht="13.5" thickBot="1">
      <c r="A169" s="481">
        <v>150</v>
      </c>
      <c r="B169" s="923" t="s">
        <v>440</v>
      </c>
      <c r="C169" s="481" t="s">
        <v>441</v>
      </c>
      <c r="D169" s="924" t="s">
        <v>385</v>
      </c>
      <c r="E169" s="925">
        <v>46013</v>
      </c>
    </row>
    <row r="170" spans="1:5" ht="12.95" thickBot="1">
      <c r="A170" s="477">
        <v>151</v>
      </c>
      <c r="B170" s="817" t="s">
        <v>442</v>
      </c>
      <c r="C170" s="818" t="s">
        <v>443</v>
      </c>
      <c r="D170" s="817" t="s">
        <v>385</v>
      </c>
      <c r="E170" s="902">
        <v>45996</v>
      </c>
    </row>
    <row r="171" spans="1:5" ht="12.95" thickBot="1">
      <c r="A171" s="477">
        <v>152</v>
      </c>
      <c r="B171" s="817" t="s">
        <v>444</v>
      </c>
      <c r="C171" s="818" t="s">
        <v>445</v>
      </c>
      <c r="D171" s="817" t="s">
        <v>385</v>
      </c>
      <c r="E171" s="902"/>
    </row>
    <row r="172" spans="1:5" ht="25.5" thickBot="1">
      <c r="A172" s="477">
        <v>153</v>
      </c>
      <c r="B172" s="817" t="s">
        <v>446</v>
      </c>
      <c r="C172" s="818" t="s">
        <v>447</v>
      </c>
      <c r="D172" s="817" t="s">
        <v>385</v>
      </c>
      <c r="E172" s="902">
        <v>45996</v>
      </c>
    </row>
    <row r="173" spans="1:5" ht="38.1" thickBot="1">
      <c r="A173" s="477">
        <v>154</v>
      </c>
      <c r="B173" s="817" t="s">
        <v>448</v>
      </c>
      <c r="C173" s="818" t="s">
        <v>449</v>
      </c>
      <c r="D173" s="817" t="s">
        <v>385</v>
      </c>
      <c r="E173" s="902">
        <v>46365</v>
      </c>
    </row>
    <row r="174" spans="1:5" ht="12.95" thickBot="1">
      <c r="A174" s="477">
        <v>155</v>
      </c>
      <c r="B174" s="475" t="s">
        <v>450</v>
      </c>
      <c r="C174" s="477" t="s">
        <v>451</v>
      </c>
      <c r="D174" s="817" t="s">
        <v>385</v>
      </c>
      <c r="E174" s="902">
        <v>46000</v>
      </c>
    </row>
    <row r="175" spans="1:5" ht="12.95" thickBot="1">
      <c r="A175" s="477">
        <v>156</v>
      </c>
      <c r="B175" s="817" t="s">
        <v>452</v>
      </c>
      <c r="C175" s="818" t="s">
        <v>453</v>
      </c>
      <c r="D175" s="817" t="s">
        <v>385</v>
      </c>
      <c r="E175" s="902">
        <v>46000</v>
      </c>
    </row>
    <row r="176" spans="1:5" ht="12.95" thickBot="1">
      <c r="A176" s="477">
        <v>157</v>
      </c>
      <c r="B176" s="817" t="s">
        <v>454</v>
      </c>
      <c r="C176" s="818" t="s">
        <v>455</v>
      </c>
      <c r="D176" s="817" t="s">
        <v>385</v>
      </c>
      <c r="E176" s="902">
        <v>46000</v>
      </c>
    </row>
    <row r="177" spans="1:5" ht="12.95" thickBot="1">
      <c r="A177" s="477">
        <v>158</v>
      </c>
      <c r="B177" s="817" t="s">
        <v>456</v>
      </c>
      <c r="C177" s="818" t="s">
        <v>457</v>
      </c>
      <c r="D177" s="817" t="s">
        <v>385</v>
      </c>
      <c r="E177" s="902">
        <v>46000</v>
      </c>
    </row>
    <row r="178" spans="1:5" ht="12.95" thickBot="1">
      <c r="A178" s="477">
        <v>159</v>
      </c>
      <c r="B178" s="817" t="s">
        <v>458</v>
      </c>
      <c r="C178" s="818" t="s">
        <v>459</v>
      </c>
      <c r="D178" s="817" t="s">
        <v>385</v>
      </c>
      <c r="E178" s="902">
        <v>46000</v>
      </c>
    </row>
    <row r="179" spans="1:5" ht="12.95" thickBot="1">
      <c r="A179" s="477">
        <v>160</v>
      </c>
      <c r="B179" s="817" t="s">
        <v>460</v>
      </c>
      <c r="C179" s="818" t="s">
        <v>461</v>
      </c>
      <c r="D179" s="817" t="s">
        <v>385</v>
      </c>
      <c r="E179" s="902">
        <v>46000</v>
      </c>
    </row>
    <row r="180" spans="1:5" ht="12.95" thickBot="1">
      <c r="A180" s="477">
        <v>161</v>
      </c>
      <c r="B180" s="817" t="s">
        <v>462</v>
      </c>
      <c r="C180" s="818" t="s">
        <v>463</v>
      </c>
      <c r="D180" s="817" t="s">
        <v>385</v>
      </c>
      <c r="E180" s="902">
        <v>46000</v>
      </c>
    </row>
    <row r="181" spans="1:5" ht="12.95" thickBot="1">
      <c r="A181" s="477">
        <v>162</v>
      </c>
      <c r="B181" s="817" t="s">
        <v>464</v>
      </c>
      <c r="C181" s="818" t="s">
        <v>465</v>
      </c>
      <c r="D181" s="817" t="s">
        <v>385</v>
      </c>
      <c r="E181" s="902">
        <v>46000</v>
      </c>
    </row>
    <row r="182" spans="1:5" ht="12.95" thickBot="1">
      <c r="A182" s="477">
        <v>163</v>
      </c>
      <c r="B182" s="817" t="s">
        <v>466</v>
      </c>
      <c r="C182" s="818" t="s">
        <v>467</v>
      </c>
      <c r="D182" s="817" t="s">
        <v>385</v>
      </c>
      <c r="E182" s="902">
        <v>46002</v>
      </c>
    </row>
    <row r="183" spans="1:5" ht="12.95" thickBot="1">
      <c r="A183" s="477">
        <v>164</v>
      </c>
      <c r="B183" s="817" t="s">
        <v>468</v>
      </c>
      <c r="C183" s="818" t="s">
        <v>469</v>
      </c>
      <c r="D183" s="475"/>
      <c r="E183" s="477"/>
    </row>
    <row r="184" spans="1:5" ht="12.95" thickBot="1">
      <c r="A184" s="478"/>
      <c r="B184" s="475"/>
      <c r="C184" s="477"/>
      <c r="D184" s="475"/>
      <c r="E184" s="477"/>
    </row>
    <row r="185" spans="1:5">
      <c r="A185" s="489"/>
      <c r="B185" s="490"/>
      <c r="C185" s="490"/>
      <c r="D185" s="476"/>
      <c r="E185" s="480"/>
    </row>
  </sheetData>
  <mergeCells count="1">
    <mergeCell ref="A1:C1"/>
  </mergeCells>
  <pageMargins left="0.7" right="0.7" top="0.75" bottom="0.75" header="0.3" footer="0.3"/>
  <pageSetup orientation="portrait" r:id="rId1"/>
  <headerFooter>
    <oddHeader>&amp;L&amp;"Calibri"&amp;10&amp;K000000 OFFICIAL&amp;1#_x000D_</oddHeader>
    <oddFooter>&amp;L_x000D_&amp;1#&amp;"Calibri"&amp;10&amp;K000000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105DB-6A17-452B-A722-F423DFB58024}">
  <dimension ref="A1:P226"/>
  <sheetViews>
    <sheetView topLeftCell="A10" zoomScaleNormal="100" workbookViewId="0">
      <selection activeCell="B197" sqref="B197"/>
    </sheetView>
  </sheetViews>
  <sheetFormatPr defaultRowHeight="12.6"/>
  <cols>
    <col min="1" max="1" width="41.85546875" customWidth="1"/>
    <col min="2" max="2" width="41.7109375" customWidth="1"/>
    <col min="3" max="3" width="23.85546875" customWidth="1"/>
    <col min="4" max="4" width="32.85546875" customWidth="1"/>
    <col min="5" max="5" width="19.42578125" customWidth="1"/>
    <col min="6" max="6" width="21.85546875" customWidth="1"/>
    <col min="7" max="7" width="23.85546875" customWidth="1"/>
    <col min="8" max="8" width="24" customWidth="1"/>
    <col min="9" max="9" width="27.42578125" customWidth="1"/>
    <col min="10" max="13" width="25.42578125" customWidth="1"/>
    <col min="14" max="14" width="35.42578125" customWidth="1"/>
    <col min="16" max="16" width="92.85546875" customWidth="1"/>
  </cols>
  <sheetData>
    <row r="1" spans="1:16" ht="12.95" thickBot="1">
      <c r="B1" s="258"/>
      <c r="C1" s="259"/>
      <c r="D1" s="259"/>
      <c r="E1" s="259"/>
      <c r="F1" s="259"/>
      <c r="G1" s="259"/>
      <c r="H1" s="259"/>
      <c r="I1" s="259"/>
      <c r="J1" s="259"/>
      <c r="K1" s="259"/>
      <c r="L1" s="259"/>
      <c r="M1" s="259"/>
      <c r="N1" s="260"/>
    </row>
    <row r="2" spans="1:16" ht="15.95" thickBot="1">
      <c r="A2" s="253" t="s">
        <v>0</v>
      </c>
      <c r="B2" s="962" t="s">
        <v>1</v>
      </c>
      <c r="C2" s="963"/>
      <c r="D2" s="963"/>
      <c r="E2" s="963"/>
      <c r="F2" s="963"/>
      <c r="G2" s="963"/>
      <c r="H2" s="963"/>
      <c r="I2" s="963"/>
      <c r="J2" s="963"/>
      <c r="K2" s="963"/>
      <c r="L2" s="963"/>
      <c r="M2" s="963"/>
      <c r="N2" s="964"/>
      <c r="O2" s="203"/>
      <c r="P2" s="203"/>
    </row>
    <row r="3" spans="1:16" ht="12.95" thickBot="1">
      <c r="A3" s="254" t="s">
        <v>2</v>
      </c>
      <c r="B3" s="261" t="s">
        <v>3</v>
      </c>
      <c r="C3" s="108"/>
      <c r="D3" s="101" t="s">
        <v>4</v>
      </c>
      <c r="E3" s="79" t="s">
        <v>5</v>
      </c>
      <c r="F3" s="68" t="s">
        <v>6</v>
      </c>
      <c r="G3" s="68" t="s">
        <v>7</v>
      </c>
      <c r="H3" s="68" t="s">
        <v>8</v>
      </c>
      <c r="I3" s="68" t="s">
        <v>9</v>
      </c>
      <c r="J3" s="68" t="s">
        <v>10</v>
      </c>
      <c r="K3" s="68" t="s">
        <v>470</v>
      </c>
      <c r="L3" s="68" t="s">
        <v>471</v>
      </c>
      <c r="M3" s="68" t="s">
        <v>472</v>
      </c>
      <c r="N3" s="109" t="s">
        <v>11</v>
      </c>
      <c r="O3" s="203"/>
      <c r="P3" s="110" t="s">
        <v>12</v>
      </c>
    </row>
    <row r="4" spans="1:16" ht="131.1" customHeight="1" thickBot="1">
      <c r="A4" s="382" t="s">
        <v>13</v>
      </c>
      <c r="B4" s="348" t="s">
        <v>14</v>
      </c>
      <c r="C4" s="111" t="s">
        <v>15</v>
      </c>
      <c r="D4" s="74"/>
      <c r="E4" s="67">
        <v>64.41</v>
      </c>
      <c r="F4" s="74"/>
      <c r="G4" s="74"/>
      <c r="H4" s="74"/>
      <c r="I4" s="74"/>
      <c r="J4" s="69" t="s">
        <v>473</v>
      </c>
      <c r="K4" s="389" t="s">
        <v>473</v>
      </c>
      <c r="L4" s="389" t="s">
        <v>474</v>
      </c>
      <c r="M4" s="389" t="s">
        <v>475</v>
      </c>
      <c r="N4" s="387"/>
      <c r="O4" s="203"/>
      <c r="P4" s="345" t="s">
        <v>17</v>
      </c>
    </row>
    <row r="5" spans="1:16" ht="23.1" customHeight="1" thickBot="1">
      <c r="A5" s="385"/>
      <c r="B5" s="349"/>
      <c r="C5" s="112" t="s">
        <v>18</v>
      </c>
      <c r="D5" s="113"/>
      <c r="E5" s="113"/>
      <c r="F5" s="113"/>
      <c r="G5" s="113"/>
      <c r="H5" s="113"/>
      <c r="I5" s="113"/>
      <c r="J5" s="114"/>
      <c r="K5" s="147"/>
      <c r="L5" s="147"/>
      <c r="M5" s="147"/>
      <c r="N5" s="387"/>
      <c r="O5" s="203"/>
      <c r="P5" s="345"/>
    </row>
    <row r="6" spans="1:16" ht="12.95" thickBot="1">
      <c r="A6" s="385"/>
      <c r="B6" s="349"/>
      <c r="C6" s="345"/>
      <c r="D6" s="989" t="s">
        <v>19</v>
      </c>
      <c r="E6" s="972"/>
      <c r="F6" s="972"/>
      <c r="G6" s="972"/>
      <c r="H6" s="972"/>
      <c r="I6" s="972"/>
      <c r="J6" s="972"/>
      <c r="K6" s="972"/>
      <c r="L6" s="972"/>
      <c r="M6" s="973"/>
      <c r="N6" s="387"/>
      <c r="O6" s="203"/>
      <c r="P6" s="345"/>
    </row>
    <row r="7" spans="1:16" ht="39.950000000000003" customHeight="1" thickBot="1">
      <c r="A7" s="385"/>
      <c r="B7" s="350"/>
      <c r="C7" s="347"/>
      <c r="D7" s="990" t="s">
        <v>20</v>
      </c>
      <c r="E7" s="974"/>
      <c r="F7" s="974"/>
      <c r="G7" s="974"/>
      <c r="H7" s="974"/>
      <c r="I7" s="974"/>
      <c r="J7" s="974"/>
      <c r="K7" s="974"/>
      <c r="L7" s="974"/>
      <c r="M7" s="975"/>
      <c r="N7" s="387"/>
      <c r="O7" s="203"/>
      <c r="P7" s="345"/>
    </row>
    <row r="8" spans="1:16" ht="12.95" thickBot="1">
      <c r="A8" s="385"/>
      <c r="B8" s="261" t="s">
        <v>21</v>
      </c>
      <c r="C8" s="108"/>
      <c r="D8" s="101" t="s">
        <v>4</v>
      </c>
      <c r="E8" s="79" t="s">
        <v>5</v>
      </c>
      <c r="F8" s="68" t="s">
        <v>6</v>
      </c>
      <c r="G8" s="68" t="s">
        <v>7</v>
      </c>
      <c r="H8" s="68" t="s">
        <v>8</v>
      </c>
      <c r="I8" s="68" t="s">
        <v>9</v>
      </c>
      <c r="J8" s="68" t="s">
        <v>10</v>
      </c>
      <c r="K8" s="68" t="s">
        <v>470</v>
      </c>
      <c r="L8" s="68" t="s">
        <v>471</v>
      </c>
      <c r="M8" s="68" t="s">
        <v>472</v>
      </c>
      <c r="N8" s="387"/>
      <c r="O8" s="203"/>
      <c r="P8" s="110" t="s">
        <v>12</v>
      </c>
    </row>
    <row r="9" spans="1:16" ht="47.1" customHeight="1" thickBot="1">
      <c r="A9" s="385"/>
      <c r="B9" s="1044" t="s">
        <v>22</v>
      </c>
      <c r="C9" s="111" t="s">
        <v>15</v>
      </c>
      <c r="D9" s="74"/>
      <c r="E9" s="98" t="s">
        <v>23</v>
      </c>
      <c r="F9" s="159" t="s">
        <v>24</v>
      </c>
      <c r="G9" s="159" t="s">
        <v>24</v>
      </c>
      <c r="H9" s="159" t="s">
        <v>24</v>
      </c>
      <c r="I9" s="159" t="s">
        <v>24</v>
      </c>
      <c r="J9" s="159" t="s">
        <v>24</v>
      </c>
      <c r="K9" s="159" t="s">
        <v>24</v>
      </c>
      <c r="L9" s="159" t="s">
        <v>24</v>
      </c>
      <c r="M9" s="159" t="s">
        <v>24</v>
      </c>
      <c r="N9" s="387"/>
      <c r="O9" s="203"/>
      <c r="P9" s="345" t="s">
        <v>476</v>
      </c>
    </row>
    <row r="10" spans="1:16" ht="35.1" thickBot="1">
      <c r="A10" s="385"/>
      <c r="B10" s="1045"/>
      <c r="C10" s="112" t="s">
        <v>18</v>
      </c>
      <c r="D10" s="74"/>
      <c r="E10" s="113"/>
      <c r="F10" s="114">
        <v>-0.19</v>
      </c>
      <c r="G10" s="163">
        <v>-0.19</v>
      </c>
      <c r="H10" s="207">
        <v>-11.67</v>
      </c>
      <c r="I10" s="145">
        <v>-0.84</v>
      </c>
      <c r="J10" s="114" t="s">
        <v>477</v>
      </c>
      <c r="K10" s="448">
        <v>-0.28199999999999997</v>
      </c>
      <c r="L10" s="328"/>
      <c r="M10" s="328"/>
      <c r="N10" s="387"/>
      <c r="O10" s="203"/>
      <c r="P10" s="345"/>
    </row>
    <row r="11" spans="1:16" ht="12.95" thickBot="1">
      <c r="A11" s="385"/>
      <c r="B11" s="1045"/>
      <c r="C11" s="345"/>
      <c r="D11" s="352" t="s">
        <v>19</v>
      </c>
      <c r="E11" s="352"/>
      <c r="F11" s="352"/>
      <c r="G11" s="352"/>
      <c r="H11" s="352"/>
      <c r="I11" s="352"/>
      <c r="J11" s="353"/>
      <c r="K11" s="390"/>
      <c r="L11" s="390"/>
      <c r="M11" s="390"/>
      <c r="N11" s="387"/>
      <c r="O11" s="203"/>
      <c r="P11" s="345"/>
    </row>
    <row r="12" spans="1:16" ht="12.95" customHeight="1" thickBot="1">
      <c r="A12" s="386"/>
      <c r="B12" s="350"/>
      <c r="C12" s="347"/>
      <c r="D12" s="337" t="s">
        <v>26</v>
      </c>
      <c r="E12" s="337"/>
      <c r="F12" s="337"/>
      <c r="G12" s="337"/>
      <c r="H12" s="337"/>
      <c r="I12" s="337"/>
      <c r="J12" s="338"/>
      <c r="K12" s="338"/>
      <c r="L12" s="338"/>
      <c r="M12" s="338"/>
      <c r="N12" s="388"/>
      <c r="O12" s="203"/>
      <c r="P12" s="376"/>
    </row>
    <row r="13" spans="1:16" ht="20.100000000000001" customHeight="1" thickBot="1">
      <c r="A13" s="116"/>
      <c r="B13" s="262"/>
      <c r="C13" s="116"/>
      <c r="D13" s="116"/>
      <c r="E13" s="116"/>
      <c r="F13" s="116"/>
      <c r="G13" s="116"/>
      <c r="H13" s="116"/>
      <c r="I13" s="116"/>
      <c r="J13" s="116"/>
      <c r="K13" s="116"/>
      <c r="L13" s="116"/>
      <c r="M13" s="116"/>
      <c r="N13" s="129"/>
      <c r="O13" s="203"/>
      <c r="P13" s="203"/>
    </row>
    <row r="14" spans="1:16" ht="12.95" thickBot="1">
      <c r="A14" s="255" t="s">
        <v>27</v>
      </c>
      <c r="B14" s="239" t="s">
        <v>28</v>
      </c>
      <c r="C14" s="119"/>
      <c r="D14" s="101" t="s">
        <v>4</v>
      </c>
      <c r="E14" s="59" t="s">
        <v>5</v>
      </c>
      <c r="F14" s="68" t="s">
        <v>6</v>
      </c>
      <c r="G14" s="68" t="s">
        <v>7</v>
      </c>
      <c r="H14" s="68" t="s">
        <v>8</v>
      </c>
      <c r="I14" s="68" t="s">
        <v>9</v>
      </c>
      <c r="J14" s="68" t="s">
        <v>10</v>
      </c>
      <c r="K14" s="68" t="s">
        <v>470</v>
      </c>
      <c r="L14" s="68" t="s">
        <v>471</v>
      </c>
      <c r="M14" s="68" t="s">
        <v>472</v>
      </c>
      <c r="N14" s="109" t="s">
        <v>11</v>
      </c>
      <c r="O14" s="203"/>
      <c r="P14" s="120" t="s">
        <v>12</v>
      </c>
    </row>
    <row r="15" spans="1:16" ht="79.5" customHeight="1" thickBot="1">
      <c r="A15" s="382" t="s">
        <v>29</v>
      </c>
      <c r="B15" s="1041" t="s">
        <v>478</v>
      </c>
      <c r="C15" s="111" t="s">
        <v>15</v>
      </c>
      <c r="D15" s="67">
        <v>0</v>
      </c>
      <c r="E15" s="160" t="s">
        <v>31</v>
      </c>
      <c r="F15" s="152" t="s">
        <v>32</v>
      </c>
      <c r="G15" s="96" t="s">
        <v>33</v>
      </c>
      <c r="H15" s="102" t="s">
        <v>34</v>
      </c>
      <c r="I15" s="76" t="s">
        <v>35</v>
      </c>
      <c r="J15" s="70" t="s">
        <v>36</v>
      </c>
      <c r="K15" s="415" t="s">
        <v>479</v>
      </c>
      <c r="L15" s="498">
        <v>0.9</v>
      </c>
      <c r="M15" s="498">
        <v>1</v>
      </c>
      <c r="N15" s="362" t="s">
        <v>37</v>
      </c>
      <c r="O15" s="203"/>
      <c r="P15" s="345" t="s">
        <v>38</v>
      </c>
    </row>
    <row r="16" spans="1:16" ht="57.95" thickBot="1">
      <c r="A16" s="385"/>
      <c r="B16" s="1042"/>
      <c r="C16" s="112" t="s">
        <v>18</v>
      </c>
      <c r="D16" s="114">
        <v>0</v>
      </c>
      <c r="E16" s="113"/>
      <c r="F16" s="152" t="s">
        <v>32</v>
      </c>
      <c r="G16" s="96" t="s">
        <v>39</v>
      </c>
      <c r="H16" s="145">
        <v>0.25</v>
      </c>
      <c r="I16" s="78">
        <v>0.25</v>
      </c>
      <c r="J16" s="69" t="s">
        <v>480</v>
      </c>
      <c r="K16" s="449" t="s">
        <v>481</v>
      </c>
      <c r="L16" s="69"/>
      <c r="M16" s="69"/>
      <c r="N16" s="363"/>
      <c r="O16" s="203"/>
      <c r="P16" s="345"/>
    </row>
    <row r="17" spans="1:16" ht="12.95" thickBot="1">
      <c r="A17" s="385"/>
      <c r="B17" s="1042"/>
      <c r="C17" s="345"/>
      <c r="D17" s="352" t="s">
        <v>41</v>
      </c>
      <c r="E17" s="352"/>
      <c r="F17" s="352"/>
      <c r="G17" s="352"/>
      <c r="H17" s="352"/>
      <c r="I17" s="352"/>
      <c r="J17" s="353"/>
      <c r="K17" s="416"/>
      <c r="L17" s="353"/>
      <c r="M17" s="353"/>
      <c r="N17" s="363"/>
      <c r="O17" s="203"/>
      <c r="P17" s="345"/>
    </row>
    <row r="18" spans="1:16" ht="12.95" thickBot="1">
      <c r="A18" s="385"/>
      <c r="B18" s="350"/>
      <c r="C18" s="347"/>
      <c r="D18" s="337" t="s">
        <v>482</v>
      </c>
      <c r="E18" s="337"/>
      <c r="F18" s="337"/>
      <c r="G18" s="337"/>
      <c r="H18" s="337"/>
      <c r="I18" s="337"/>
      <c r="J18" s="338"/>
      <c r="K18" s="393"/>
      <c r="L18" s="393"/>
      <c r="M18" s="393"/>
      <c r="N18" s="363"/>
      <c r="O18" s="203"/>
      <c r="P18" s="345"/>
    </row>
    <row r="19" spans="1:16" ht="23.45" thickBot="1">
      <c r="A19" s="385"/>
      <c r="B19" s="261" t="s">
        <v>43</v>
      </c>
      <c r="C19" s="108"/>
      <c r="D19" s="101" t="s">
        <v>4</v>
      </c>
      <c r="E19" s="79" t="s">
        <v>5</v>
      </c>
      <c r="F19" s="68" t="s">
        <v>6</v>
      </c>
      <c r="G19" s="68" t="s">
        <v>483</v>
      </c>
      <c r="H19" s="68" t="s">
        <v>484</v>
      </c>
      <c r="I19" s="68" t="s">
        <v>485</v>
      </c>
      <c r="J19" s="68" t="s">
        <v>486</v>
      </c>
      <c r="K19" s="68" t="s">
        <v>470</v>
      </c>
      <c r="L19" s="68" t="s">
        <v>471</v>
      </c>
      <c r="M19" s="68" t="s">
        <v>472</v>
      </c>
      <c r="N19" s="363"/>
      <c r="O19" s="203"/>
      <c r="P19" s="345"/>
    </row>
    <row r="20" spans="1:16" ht="30.95" customHeight="1" thickBot="1">
      <c r="A20" s="385"/>
      <c r="B20" s="1041" t="s">
        <v>487</v>
      </c>
      <c r="C20" s="111" t="s">
        <v>15</v>
      </c>
      <c r="D20" s="67">
        <v>0</v>
      </c>
      <c r="E20" s="161" t="s">
        <v>488</v>
      </c>
      <c r="F20" s="152"/>
      <c r="G20" s="231">
        <v>0.26</v>
      </c>
      <c r="H20" s="232">
        <v>0.38</v>
      </c>
      <c r="I20" s="99">
        <v>0.43</v>
      </c>
      <c r="J20" s="233">
        <v>0.5</v>
      </c>
      <c r="K20" s="394">
        <v>0.5</v>
      </c>
      <c r="L20" s="452"/>
      <c r="M20" s="452"/>
      <c r="N20" s="363"/>
      <c r="O20" s="203"/>
      <c r="P20" s="345"/>
    </row>
    <row r="21" spans="1:16" ht="57.95" thickBot="1">
      <c r="A21" s="385"/>
      <c r="B21" s="1042"/>
      <c r="C21" s="112" t="s">
        <v>18</v>
      </c>
      <c r="D21" s="114">
        <v>0</v>
      </c>
      <c r="E21" s="113"/>
      <c r="F21" s="152"/>
      <c r="G21" s="231" t="s">
        <v>489</v>
      </c>
      <c r="H21" s="96" t="s">
        <v>490</v>
      </c>
      <c r="I21" s="145">
        <v>0.15</v>
      </c>
      <c r="J21" s="145">
        <v>0.36399999999999999</v>
      </c>
      <c r="K21" s="145">
        <v>0.37</v>
      </c>
      <c r="L21" s="453"/>
      <c r="M21" s="453"/>
      <c r="N21" s="363"/>
      <c r="O21" s="203"/>
      <c r="P21" s="345"/>
    </row>
    <row r="22" spans="1:16" ht="12.95" thickBot="1">
      <c r="A22" s="385"/>
      <c r="B22" s="1042"/>
      <c r="C22" s="345"/>
      <c r="D22" s="352" t="s">
        <v>41</v>
      </c>
      <c r="E22" s="352"/>
      <c r="F22" s="352"/>
      <c r="G22" s="352"/>
      <c r="H22" s="352"/>
      <c r="I22" s="352"/>
      <c r="J22" s="353"/>
      <c r="K22" s="417"/>
      <c r="L22" s="401"/>
      <c r="M22" s="401"/>
      <c r="N22" s="363"/>
      <c r="O22" s="203"/>
      <c r="P22" s="345"/>
    </row>
    <row r="23" spans="1:16" ht="12.95" thickBot="1">
      <c r="A23" s="385"/>
      <c r="B23" s="1043"/>
      <c r="C23" s="347"/>
      <c r="D23" s="337" t="s">
        <v>491</v>
      </c>
      <c r="E23" s="337"/>
      <c r="F23" s="337"/>
      <c r="G23" s="337"/>
      <c r="H23" s="337"/>
      <c r="I23" s="337"/>
      <c r="J23" s="338"/>
      <c r="K23" s="393"/>
      <c r="L23" s="393"/>
      <c r="M23" s="393"/>
      <c r="N23" s="363"/>
      <c r="O23" s="203"/>
      <c r="P23" s="345"/>
    </row>
    <row r="24" spans="1:16" ht="12.95" thickBot="1">
      <c r="A24" s="385"/>
      <c r="B24" s="261" t="s">
        <v>52</v>
      </c>
      <c r="C24" s="108"/>
      <c r="D24" s="101" t="s">
        <v>4</v>
      </c>
      <c r="E24" s="79" t="s">
        <v>5</v>
      </c>
      <c r="F24" s="68" t="s">
        <v>6</v>
      </c>
      <c r="G24" s="68" t="s">
        <v>7</v>
      </c>
      <c r="H24" s="68" t="s">
        <v>8</v>
      </c>
      <c r="I24" s="68" t="s">
        <v>9</v>
      </c>
      <c r="J24" s="68" t="s">
        <v>10</v>
      </c>
      <c r="K24" s="68" t="s">
        <v>470</v>
      </c>
      <c r="L24" s="68" t="s">
        <v>471</v>
      </c>
      <c r="M24" s="68" t="s">
        <v>472</v>
      </c>
      <c r="N24" s="363"/>
      <c r="O24" s="203"/>
      <c r="P24" s="345"/>
    </row>
    <row r="25" spans="1:16" ht="23.45" customHeight="1" thickBot="1">
      <c r="A25" s="385"/>
      <c r="B25" s="333" t="s">
        <v>53</v>
      </c>
      <c r="C25" s="111" t="s">
        <v>15</v>
      </c>
      <c r="D25" s="67">
        <v>0</v>
      </c>
      <c r="E25" s="67" t="s">
        <v>54</v>
      </c>
      <c r="F25" s="152" t="s">
        <v>32</v>
      </c>
      <c r="G25" s="60" t="s">
        <v>55</v>
      </c>
      <c r="H25" s="162">
        <v>0.6</v>
      </c>
      <c r="I25" s="162">
        <v>0.63</v>
      </c>
      <c r="J25" s="162">
        <v>0.66</v>
      </c>
      <c r="K25" s="395">
        <v>0.66</v>
      </c>
      <c r="L25" s="395">
        <v>0.68</v>
      </c>
      <c r="M25" s="395">
        <v>0.7</v>
      </c>
      <c r="N25" s="363"/>
      <c r="O25" s="203"/>
      <c r="P25" s="345"/>
    </row>
    <row r="26" spans="1:16" ht="35.1" thickBot="1">
      <c r="A26" s="385"/>
      <c r="B26" s="334"/>
      <c r="C26" s="112" t="s">
        <v>18</v>
      </c>
      <c r="D26" s="114">
        <v>0</v>
      </c>
      <c r="E26" s="113"/>
      <c r="F26" s="152" t="s">
        <v>32</v>
      </c>
      <c r="G26" s="167" t="s">
        <v>56</v>
      </c>
      <c r="H26" s="114" t="s">
        <v>492</v>
      </c>
      <c r="I26" s="114" t="s">
        <v>493</v>
      </c>
      <c r="J26" s="145" t="s">
        <v>494</v>
      </c>
      <c r="K26" s="454" t="s">
        <v>495</v>
      </c>
      <c r="L26" s="167"/>
      <c r="M26" s="167"/>
      <c r="N26" s="363"/>
      <c r="O26" s="203"/>
      <c r="P26" s="345"/>
    </row>
    <row r="27" spans="1:16" ht="12.95" thickBot="1">
      <c r="A27" s="385"/>
      <c r="B27" s="334"/>
      <c r="C27" s="345"/>
      <c r="D27" s="352" t="s">
        <v>41</v>
      </c>
      <c r="E27" s="352"/>
      <c r="F27" s="352"/>
      <c r="G27" s="352"/>
      <c r="H27" s="352"/>
      <c r="I27" s="352"/>
      <c r="J27" s="353"/>
      <c r="K27" s="392"/>
      <c r="L27" s="392"/>
      <c r="M27" s="392"/>
      <c r="N27" s="363"/>
      <c r="O27" s="203"/>
      <c r="P27" s="345"/>
    </row>
    <row r="28" spans="1:16" ht="12.95" thickBot="1">
      <c r="A28" s="385"/>
      <c r="B28" s="335"/>
      <c r="C28" s="347"/>
      <c r="D28" s="337" t="s">
        <v>496</v>
      </c>
      <c r="E28" s="337"/>
      <c r="F28" s="337"/>
      <c r="G28" s="337"/>
      <c r="H28" s="337"/>
      <c r="I28" s="337"/>
      <c r="J28" s="338"/>
      <c r="K28" s="393"/>
      <c r="L28" s="393"/>
      <c r="M28" s="393"/>
      <c r="N28" s="363"/>
      <c r="O28" s="203"/>
      <c r="P28" s="345"/>
    </row>
    <row r="29" spans="1:16" ht="12.95" thickBot="1">
      <c r="A29" s="385"/>
      <c r="B29" s="261" t="s">
        <v>57</v>
      </c>
      <c r="C29" s="108"/>
      <c r="D29" s="101" t="s">
        <v>4</v>
      </c>
      <c r="E29" s="79" t="s">
        <v>5</v>
      </c>
      <c r="F29" s="68" t="s">
        <v>6</v>
      </c>
      <c r="G29" s="68" t="s">
        <v>7</v>
      </c>
      <c r="H29" s="68" t="s">
        <v>8</v>
      </c>
      <c r="I29" s="68" t="s">
        <v>9</v>
      </c>
      <c r="J29" s="68" t="s">
        <v>10</v>
      </c>
      <c r="K29" s="68" t="s">
        <v>470</v>
      </c>
      <c r="L29" s="68" t="s">
        <v>471</v>
      </c>
      <c r="M29" s="68" t="s">
        <v>472</v>
      </c>
      <c r="N29" s="363"/>
      <c r="O29" s="203"/>
      <c r="P29" s="345"/>
    </row>
    <row r="30" spans="1:16" ht="46.5" thickBot="1">
      <c r="A30" s="385"/>
      <c r="B30" s="333" t="s">
        <v>58</v>
      </c>
      <c r="C30" s="111" t="s">
        <v>15</v>
      </c>
      <c r="D30" s="67">
        <v>0</v>
      </c>
      <c r="E30" s="67" t="s">
        <v>59</v>
      </c>
      <c r="F30" s="152" t="s">
        <v>32</v>
      </c>
      <c r="G30" s="98">
        <v>0.1</v>
      </c>
      <c r="H30" s="98">
        <v>0.2</v>
      </c>
      <c r="I30" s="99">
        <v>0.3</v>
      </c>
      <c r="J30" s="73">
        <v>0.35</v>
      </c>
      <c r="K30" s="396">
        <v>0.35</v>
      </c>
      <c r="L30" s="452"/>
      <c r="M30" s="452"/>
      <c r="N30" s="363"/>
      <c r="O30" s="203"/>
      <c r="P30" s="345"/>
    </row>
    <row r="31" spans="1:16" ht="46.5" thickBot="1">
      <c r="A31" s="385"/>
      <c r="B31" s="334"/>
      <c r="C31" s="112" t="s">
        <v>18</v>
      </c>
      <c r="D31" s="114">
        <v>0</v>
      </c>
      <c r="E31" s="113"/>
      <c r="F31" s="152" t="s">
        <v>32</v>
      </c>
      <c r="G31" s="114" t="s">
        <v>60</v>
      </c>
      <c r="H31" s="114" t="s">
        <v>497</v>
      </c>
      <c r="I31" s="145" t="s">
        <v>498</v>
      </c>
      <c r="J31" s="145" t="s">
        <v>499</v>
      </c>
      <c r="K31" s="454" t="s">
        <v>500</v>
      </c>
      <c r="L31" s="453"/>
      <c r="M31" s="453"/>
      <c r="N31" s="363"/>
      <c r="O31" s="203"/>
      <c r="P31" s="345"/>
    </row>
    <row r="32" spans="1:16" ht="12.95" thickBot="1">
      <c r="A32" s="385"/>
      <c r="B32" s="334"/>
      <c r="C32" s="345"/>
      <c r="D32" s="352" t="s">
        <v>41</v>
      </c>
      <c r="E32" s="352"/>
      <c r="F32" s="352"/>
      <c r="G32" s="352"/>
      <c r="H32" s="352"/>
      <c r="I32" s="352"/>
      <c r="J32" s="353"/>
      <c r="K32" s="416"/>
      <c r="L32" s="353"/>
      <c r="M32" s="353"/>
      <c r="N32" s="363"/>
      <c r="O32" s="203"/>
      <c r="P32" s="345"/>
    </row>
    <row r="33" spans="1:16" ht="12.95" thickBot="1">
      <c r="A33" s="385"/>
      <c r="B33" s="335"/>
      <c r="C33" s="347"/>
      <c r="D33" s="337" t="s">
        <v>501</v>
      </c>
      <c r="E33" s="337"/>
      <c r="F33" s="337"/>
      <c r="G33" s="337"/>
      <c r="H33" s="337"/>
      <c r="I33" s="337"/>
      <c r="J33" s="338"/>
      <c r="K33" s="393"/>
      <c r="L33" s="393"/>
      <c r="M33" s="393"/>
      <c r="N33" s="363"/>
      <c r="O33" s="203"/>
      <c r="P33" s="376"/>
    </row>
    <row r="34" spans="1:16" ht="12.95" thickBot="1">
      <c r="A34" s="256"/>
      <c r="B34" s="263" t="s">
        <v>389</v>
      </c>
      <c r="C34" s="236"/>
      <c r="D34" s="59" t="s">
        <v>4</v>
      </c>
      <c r="E34" s="59" t="s">
        <v>5</v>
      </c>
      <c r="F34" s="59" t="s">
        <v>6</v>
      </c>
      <c r="G34" s="59" t="s">
        <v>7</v>
      </c>
      <c r="H34" s="59" t="s">
        <v>8</v>
      </c>
      <c r="I34" s="59" t="s">
        <v>9</v>
      </c>
      <c r="J34" s="59" t="s">
        <v>10</v>
      </c>
      <c r="K34" s="68" t="s">
        <v>470</v>
      </c>
      <c r="L34" s="68" t="s">
        <v>471</v>
      </c>
      <c r="M34" s="68" t="s">
        <v>472</v>
      </c>
      <c r="N34" s="234"/>
      <c r="O34" s="203"/>
      <c r="P34" s="203"/>
    </row>
    <row r="35" spans="1:16" ht="23.45" customHeight="1" thickBot="1">
      <c r="A35" s="256"/>
      <c r="B35" s="333" t="s">
        <v>502</v>
      </c>
      <c r="C35" s="124" t="s">
        <v>15</v>
      </c>
      <c r="D35" s="115"/>
      <c r="E35" s="115" t="s">
        <v>503</v>
      </c>
      <c r="F35" s="78"/>
      <c r="G35" s="78">
        <v>0.05</v>
      </c>
      <c r="H35" s="78">
        <v>0.1</v>
      </c>
      <c r="I35" s="145">
        <v>0.15</v>
      </c>
      <c r="J35" s="456">
        <v>0.2</v>
      </c>
      <c r="K35" s="397">
        <v>0.2</v>
      </c>
      <c r="L35" s="455"/>
      <c r="M35" s="455"/>
      <c r="N35" s="234"/>
      <c r="O35" s="203"/>
      <c r="P35" s="203"/>
    </row>
    <row r="36" spans="1:16" ht="44.1" customHeight="1" thickBot="1">
      <c r="A36" s="256"/>
      <c r="B36" s="334"/>
      <c r="C36" s="124" t="s">
        <v>18</v>
      </c>
      <c r="D36" s="114"/>
      <c r="E36" s="114" t="s">
        <v>504</v>
      </c>
      <c r="F36" s="114"/>
      <c r="G36" s="114" t="s">
        <v>505</v>
      </c>
      <c r="H36" s="114" t="s">
        <v>506</v>
      </c>
      <c r="I36" s="306" t="s">
        <v>507</v>
      </c>
      <c r="J36" s="418">
        <v>5.6000000000000001E-2</v>
      </c>
      <c r="K36" s="449" t="s">
        <v>508</v>
      </c>
      <c r="L36" s="457"/>
      <c r="M36" s="457"/>
      <c r="N36" s="234"/>
      <c r="O36" s="203"/>
      <c r="P36" s="203"/>
    </row>
    <row r="37" spans="1:16" ht="30.95" customHeight="1" thickBot="1">
      <c r="A37" s="256"/>
      <c r="B37" s="334"/>
      <c r="C37" s="67"/>
      <c r="D37" s="987" t="s">
        <v>41</v>
      </c>
      <c r="E37" s="1004"/>
      <c r="F37" s="1004"/>
      <c r="G37" s="1004"/>
      <c r="H37" s="1004"/>
      <c r="I37" s="1004"/>
      <c r="J37" s="1004"/>
      <c r="K37" s="1004"/>
      <c r="L37" s="1004"/>
      <c r="M37" s="988"/>
      <c r="N37" s="234"/>
      <c r="O37" s="203"/>
      <c r="P37" s="203"/>
    </row>
    <row r="38" spans="1:16" ht="33.950000000000003" customHeight="1" thickBot="1">
      <c r="A38" s="256"/>
      <c r="B38" s="335"/>
      <c r="C38" s="67"/>
      <c r="D38" s="990" t="s">
        <v>509</v>
      </c>
      <c r="E38" s="974"/>
      <c r="F38" s="974"/>
      <c r="G38" s="974"/>
      <c r="H38" s="974"/>
      <c r="I38" s="974"/>
      <c r="J38" s="974"/>
      <c r="K38" s="974"/>
      <c r="L38" s="974"/>
      <c r="M38" s="975"/>
      <c r="N38" s="234"/>
      <c r="O38" s="203"/>
      <c r="P38" s="203"/>
    </row>
    <row r="39" spans="1:16" ht="33.950000000000003" customHeight="1" thickBot="1">
      <c r="A39" s="256"/>
      <c r="B39" s="335"/>
      <c r="C39" s="67"/>
      <c r="D39" s="347"/>
      <c r="E39" s="338"/>
      <c r="F39" s="338"/>
      <c r="G39" s="402"/>
      <c r="H39" s="402"/>
      <c r="I39" s="338"/>
      <c r="J39" s="337"/>
      <c r="K39" s="376"/>
      <c r="L39" s="376"/>
      <c r="M39" s="338"/>
      <c r="N39" s="234"/>
      <c r="O39" s="203"/>
      <c r="P39" s="203"/>
    </row>
    <row r="40" spans="1:16" ht="33.950000000000003" customHeight="1" thickBot="1">
      <c r="A40" s="256"/>
      <c r="B40" s="327" t="s">
        <v>419</v>
      </c>
      <c r="C40" s="236"/>
      <c r="D40" s="59" t="s">
        <v>4</v>
      </c>
      <c r="E40" s="59" t="s">
        <v>5</v>
      </c>
      <c r="F40" s="59" t="s">
        <v>6</v>
      </c>
      <c r="G40" s="59" t="s">
        <v>7</v>
      </c>
      <c r="H40" s="59" t="s">
        <v>8</v>
      </c>
      <c r="I40" s="59" t="s">
        <v>9</v>
      </c>
      <c r="J40" s="59" t="s">
        <v>10</v>
      </c>
      <c r="K40" s="68" t="s">
        <v>510</v>
      </c>
      <c r="L40" s="68" t="s">
        <v>471</v>
      </c>
      <c r="M40" s="68" t="s">
        <v>472</v>
      </c>
      <c r="N40" s="234"/>
      <c r="O40" s="203"/>
      <c r="P40" s="203"/>
    </row>
    <row r="41" spans="1:16" ht="44.45" customHeight="1" thickBot="1">
      <c r="A41" s="256"/>
      <c r="B41" s="460" t="s">
        <v>511</v>
      </c>
      <c r="C41" s="427" t="s">
        <v>15</v>
      </c>
      <c r="D41" s="459"/>
      <c r="E41" s="429">
        <v>51.6</v>
      </c>
      <c r="F41" s="458"/>
      <c r="G41" s="459"/>
      <c r="H41" s="459"/>
      <c r="I41" s="459"/>
      <c r="J41" s="430">
        <v>47.9</v>
      </c>
      <c r="K41" s="429">
        <v>47.9</v>
      </c>
      <c r="L41" s="429">
        <v>60</v>
      </c>
      <c r="M41" s="430">
        <v>75</v>
      </c>
      <c r="N41" s="234"/>
      <c r="O41" s="203"/>
      <c r="P41" s="203"/>
    </row>
    <row r="42" spans="1:16" ht="33.950000000000003" customHeight="1" thickBot="1">
      <c r="A42" s="450"/>
      <c r="B42" s="431"/>
      <c r="C42" s="427" t="s">
        <v>18</v>
      </c>
      <c r="D42" s="459"/>
      <c r="E42" s="428"/>
      <c r="F42" s="459"/>
      <c r="G42" s="459"/>
      <c r="H42" s="459"/>
      <c r="I42" s="459"/>
      <c r="J42" s="429">
        <v>41.9</v>
      </c>
      <c r="K42" s="429">
        <v>65.400000000000006</v>
      </c>
      <c r="L42" s="429"/>
      <c r="M42" s="429"/>
      <c r="N42" s="234"/>
      <c r="O42" s="203"/>
      <c r="P42" s="203"/>
    </row>
    <row r="43" spans="1:16" ht="22.5" customHeight="1" thickBot="1">
      <c r="A43" s="315"/>
      <c r="B43" s="431"/>
      <c r="C43" s="1035" t="s">
        <v>41</v>
      </c>
      <c r="D43" s="1036"/>
      <c r="E43" s="1036"/>
      <c r="F43" s="1036"/>
      <c r="G43" s="1036"/>
      <c r="H43" s="1036"/>
      <c r="I43" s="1036"/>
      <c r="J43" s="1036"/>
      <c r="K43" s="1036"/>
      <c r="L43" s="1036"/>
      <c r="M43" s="1037"/>
      <c r="N43" s="234"/>
      <c r="O43" s="203"/>
      <c r="P43" s="203"/>
    </row>
    <row r="44" spans="1:16" ht="32.450000000000003" customHeight="1" thickBot="1">
      <c r="A44" s="343" t="s">
        <v>61</v>
      </c>
      <c r="B44" s="431"/>
      <c r="C44" s="1038" t="s">
        <v>512</v>
      </c>
      <c r="D44" s="1039"/>
      <c r="E44" s="1039"/>
      <c r="F44" s="1039"/>
      <c r="G44" s="1039"/>
      <c r="H44" s="1039"/>
      <c r="I44" s="1039"/>
      <c r="J44" s="1039"/>
      <c r="K44" s="1039"/>
      <c r="L44" s="1039"/>
      <c r="M44" s="1040"/>
      <c r="N44" s="368"/>
      <c r="O44" s="203"/>
      <c r="P44" s="203"/>
    </row>
    <row r="45" spans="1:16" ht="12.95" thickBot="1">
      <c r="A45" s="344"/>
      <c r="B45" s="431"/>
      <c r="C45" s="432"/>
      <c r="D45" s="433"/>
      <c r="E45" s="434"/>
      <c r="F45" s="433"/>
      <c r="G45" s="433"/>
      <c r="H45" s="435"/>
      <c r="I45" s="435"/>
      <c r="J45" s="434"/>
      <c r="K45" s="433"/>
      <c r="L45" s="433"/>
      <c r="M45" s="435"/>
      <c r="N45" s="342"/>
      <c r="O45" s="203"/>
      <c r="P45" s="203"/>
    </row>
    <row r="46" spans="1:16" ht="12.95" thickBot="1">
      <c r="A46" s="365" t="s">
        <v>67</v>
      </c>
      <c r="B46" s="265" t="s">
        <v>513</v>
      </c>
      <c r="C46" s="125"/>
      <c r="D46" s="371"/>
      <c r="E46" s="371"/>
      <c r="F46" s="371"/>
      <c r="G46" s="371"/>
      <c r="H46" s="371"/>
      <c r="I46" s="371"/>
      <c r="J46" s="371"/>
      <c r="K46" s="371"/>
      <c r="L46" s="371"/>
      <c r="M46" s="371"/>
      <c r="N46" s="372"/>
      <c r="O46" s="203"/>
      <c r="P46" s="203"/>
    </row>
    <row r="47" spans="1:16" ht="12.95" thickBot="1">
      <c r="A47" s="366"/>
      <c r="B47" s="112">
        <v>3.5</v>
      </c>
      <c r="C47" s="126"/>
      <c r="D47" s="373"/>
      <c r="E47" s="373"/>
      <c r="F47" s="373"/>
      <c r="G47" s="373"/>
      <c r="H47" s="373"/>
      <c r="I47" s="373"/>
      <c r="J47" s="373"/>
      <c r="K47" s="373"/>
      <c r="L47" s="373"/>
      <c r="M47" s="373"/>
      <c r="N47" s="374"/>
      <c r="O47" s="203"/>
      <c r="P47" s="203"/>
    </row>
    <row r="48" spans="1:16">
      <c r="A48" s="116"/>
      <c r="B48" s="262"/>
      <c r="C48" s="116"/>
      <c r="D48" s="116"/>
      <c r="E48" s="116"/>
      <c r="F48" s="116"/>
      <c r="G48" s="116"/>
      <c r="H48" s="116"/>
      <c r="I48" s="116"/>
      <c r="J48" s="116"/>
      <c r="K48" s="116"/>
      <c r="L48" s="116"/>
      <c r="M48" s="116"/>
      <c r="N48" s="129"/>
      <c r="O48" s="203"/>
      <c r="P48" s="203"/>
    </row>
    <row r="49" spans="1:16" ht="12.95" thickBot="1">
      <c r="A49" s="126"/>
      <c r="B49" s="252"/>
      <c r="C49" s="126"/>
      <c r="D49" s="126"/>
      <c r="E49" s="126"/>
      <c r="F49" s="126"/>
      <c r="G49" s="126"/>
      <c r="H49" s="126"/>
      <c r="I49" s="126"/>
      <c r="J49" s="126"/>
      <c r="K49" s="126"/>
      <c r="L49" s="126"/>
      <c r="M49" s="126"/>
      <c r="N49" s="124"/>
      <c r="O49" s="203"/>
      <c r="P49" s="203"/>
    </row>
    <row r="50" spans="1:16" ht="12.95" thickBot="1">
      <c r="A50" s="255" t="s">
        <v>69</v>
      </c>
      <c r="B50" s="304" t="s">
        <v>70</v>
      </c>
      <c r="C50" s="291"/>
      <c r="D50" s="101" t="s">
        <v>4</v>
      </c>
      <c r="E50" s="79" t="s">
        <v>5</v>
      </c>
      <c r="F50" s="68" t="s">
        <v>6</v>
      </c>
      <c r="G50" s="68" t="s">
        <v>7</v>
      </c>
      <c r="H50" s="68" t="s">
        <v>8</v>
      </c>
      <c r="I50" s="238" t="s">
        <v>9</v>
      </c>
      <c r="J50" s="238" t="s">
        <v>10</v>
      </c>
      <c r="K50" s="68" t="s">
        <v>470</v>
      </c>
      <c r="L50" s="68" t="s">
        <v>471</v>
      </c>
      <c r="M50" s="68" t="s">
        <v>472</v>
      </c>
      <c r="N50" s="109" t="s">
        <v>71</v>
      </c>
      <c r="O50" s="203"/>
      <c r="P50" s="110" t="s">
        <v>12</v>
      </c>
    </row>
    <row r="51" spans="1:16" ht="23.45" customHeight="1" thickBot="1">
      <c r="A51" s="382" t="s">
        <v>72</v>
      </c>
      <c r="B51" s="348" t="s">
        <v>514</v>
      </c>
      <c r="C51" s="111" t="s">
        <v>15</v>
      </c>
      <c r="D51" s="114" t="s">
        <v>74</v>
      </c>
      <c r="E51" s="67">
        <v>0</v>
      </c>
      <c r="F51" s="114" t="s">
        <v>75</v>
      </c>
      <c r="G51" s="70">
        <f>94500*0.45*0.5</f>
        <v>21262.5</v>
      </c>
      <c r="H51" s="168">
        <v>0.55000000000000004</v>
      </c>
      <c r="I51" s="168">
        <v>0.5</v>
      </c>
      <c r="J51" s="168">
        <v>0.75</v>
      </c>
      <c r="K51" s="399">
        <v>0.75</v>
      </c>
      <c r="L51" s="461"/>
      <c r="M51" s="461"/>
      <c r="N51" s="362" t="s">
        <v>76</v>
      </c>
      <c r="O51" s="203"/>
      <c r="P51" s="362" t="s">
        <v>515</v>
      </c>
    </row>
    <row r="52" spans="1:16" ht="46.5" thickBot="1">
      <c r="A52" s="383"/>
      <c r="B52" s="349"/>
      <c r="C52" s="112" t="s">
        <v>18</v>
      </c>
      <c r="D52" s="114" t="s">
        <v>74</v>
      </c>
      <c r="E52" s="113"/>
      <c r="F52" s="114" t="s">
        <v>78</v>
      </c>
      <c r="G52" s="114" t="s">
        <v>79</v>
      </c>
      <c r="H52" s="114" t="s">
        <v>80</v>
      </c>
      <c r="I52" s="307" t="s">
        <v>516</v>
      </c>
      <c r="J52" s="167" t="s">
        <v>517</v>
      </c>
      <c r="K52" s="454">
        <v>0.74</v>
      </c>
      <c r="L52" s="453"/>
      <c r="M52" s="453"/>
      <c r="N52" s="363"/>
      <c r="O52" s="203"/>
      <c r="P52" s="362"/>
    </row>
    <row r="53" spans="1:16" ht="12.95" thickBot="1">
      <c r="A53" s="383"/>
      <c r="B53" s="349"/>
      <c r="C53" s="351" t="s">
        <v>41</v>
      </c>
      <c r="D53" s="351"/>
      <c r="E53" s="351"/>
      <c r="F53" s="351"/>
      <c r="G53" s="351"/>
      <c r="H53" s="351"/>
      <c r="I53" s="351"/>
      <c r="J53" s="351"/>
      <c r="K53" s="351"/>
      <c r="L53" s="351"/>
      <c r="M53" s="416"/>
      <c r="N53" s="363"/>
      <c r="O53" s="203"/>
      <c r="P53" s="362"/>
    </row>
    <row r="54" spans="1:16" ht="12.95" thickBot="1">
      <c r="A54" s="383"/>
      <c r="B54" s="384"/>
      <c r="C54" s="336" t="s">
        <v>518</v>
      </c>
      <c r="D54" s="337"/>
      <c r="E54" s="337"/>
      <c r="F54" s="337"/>
      <c r="G54" s="337"/>
      <c r="H54" s="337"/>
      <c r="I54" s="337"/>
      <c r="J54" s="338"/>
      <c r="K54" s="393"/>
      <c r="L54" s="393"/>
      <c r="M54" s="393"/>
      <c r="N54" s="363"/>
      <c r="O54" s="203"/>
      <c r="P54" s="362"/>
    </row>
    <row r="55" spans="1:16" ht="12.95" thickBot="1">
      <c r="A55" s="383"/>
      <c r="B55" s="304" t="s">
        <v>83</v>
      </c>
      <c r="C55" s="108"/>
      <c r="D55" s="101" t="s">
        <v>4</v>
      </c>
      <c r="E55" s="79" t="s">
        <v>5</v>
      </c>
      <c r="F55" s="68" t="s">
        <v>6</v>
      </c>
      <c r="G55" s="68" t="s">
        <v>7</v>
      </c>
      <c r="H55" s="68" t="s">
        <v>8</v>
      </c>
      <c r="I55" s="68" t="s">
        <v>9</v>
      </c>
      <c r="J55" s="280" t="s">
        <v>10</v>
      </c>
      <c r="K55" s="68" t="s">
        <v>470</v>
      </c>
      <c r="L55" s="68" t="s">
        <v>471</v>
      </c>
      <c r="M55" s="68" t="s">
        <v>472</v>
      </c>
      <c r="N55" s="363"/>
      <c r="O55" s="203"/>
      <c r="P55" s="362"/>
    </row>
    <row r="56" spans="1:16" ht="115.5" thickBot="1">
      <c r="A56" s="383"/>
      <c r="B56" s="333" t="s">
        <v>84</v>
      </c>
      <c r="C56" s="21" t="s">
        <v>15</v>
      </c>
      <c r="D56" s="151" t="s">
        <v>74</v>
      </c>
      <c r="E56" s="71" t="s">
        <v>85</v>
      </c>
      <c r="F56" s="151" t="s">
        <v>86</v>
      </c>
      <c r="G56" s="222">
        <f>30*30*30</f>
        <v>27000</v>
      </c>
      <c r="H56" s="303">
        <f>(0.67*0.8*0.7)+(0.33*0.64*0.49)</f>
        <v>0.478688</v>
      </c>
      <c r="I56" s="303">
        <v>0.51</v>
      </c>
      <c r="J56" s="419">
        <v>0.9</v>
      </c>
      <c r="K56" s="420">
        <v>0.9</v>
      </c>
      <c r="L56" s="463"/>
      <c r="M56" s="464"/>
      <c r="N56" s="363"/>
      <c r="O56" s="203"/>
      <c r="P56" s="362"/>
    </row>
    <row r="57" spans="1:16" ht="173.1" thickBot="1">
      <c r="A57" s="257"/>
      <c r="B57" s="334"/>
      <c r="C57" s="5" t="s">
        <v>18</v>
      </c>
      <c r="D57" s="151" t="s">
        <v>74</v>
      </c>
      <c r="E57" s="223"/>
      <c r="F57" s="151" t="s">
        <v>89</v>
      </c>
      <c r="G57" s="151" t="s">
        <v>90</v>
      </c>
      <c r="H57" s="151" t="s">
        <v>80</v>
      </c>
      <c r="I57" s="302" t="s">
        <v>519</v>
      </c>
      <c r="J57" s="309" t="s">
        <v>520</v>
      </c>
      <c r="K57" s="462">
        <v>0.74099999999999999</v>
      </c>
      <c r="L57" s="465"/>
      <c r="M57" s="465"/>
      <c r="N57" s="363"/>
      <c r="O57" s="203"/>
      <c r="P57" s="362"/>
    </row>
    <row r="58" spans="1:16" ht="12.95" thickBot="1">
      <c r="A58" s="257"/>
      <c r="B58" s="334"/>
      <c r="C58" s="131" t="s">
        <v>41</v>
      </c>
      <c r="D58" s="132"/>
      <c r="E58" s="132"/>
      <c r="F58" s="132" t="s">
        <v>41</v>
      </c>
      <c r="G58" s="132"/>
      <c r="H58" s="132"/>
      <c r="I58" s="132"/>
      <c r="J58" s="133"/>
      <c r="K58" s="280"/>
      <c r="L58" s="68"/>
      <c r="M58" s="68"/>
      <c r="N58" s="363"/>
      <c r="O58" s="203"/>
      <c r="P58" s="362"/>
    </row>
    <row r="59" spans="1:16" ht="12.95" thickBot="1">
      <c r="A59" s="257"/>
      <c r="B59" s="335"/>
      <c r="C59" s="336" t="s">
        <v>521</v>
      </c>
      <c r="D59" s="337"/>
      <c r="E59" s="337"/>
      <c r="F59" s="337"/>
      <c r="G59" s="337"/>
      <c r="H59" s="337"/>
      <c r="I59" s="337"/>
      <c r="J59" s="338"/>
      <c r="K59" s="393"/>
      <c r="L59" s="393"/>
      <c r="M59" s="393"/>
      <c r="N59" s="363"/>
      <c r="O59" s="203"/>
      <c r="P59" s="362"/>
    </row>
    <row r="60" spans="1:16" ht="12.95" thickBot="1">
      <c r="A60" s="257"/>
      <c r="B60" s="304" t="s">
        <v>91</v>
      </c>
      <c r="C60" s="108"/>
      <c r="D60" s="101" t="s">
        <v>4</v>
      </c>
      <c r="E60" s="79" t="s">
        <v>5</v>
      </c>
      <c r="F60" s="68" t="s">
        <v>6</v>
      </c>
      <c r="G60" s="68" t="s">
        <v>7</v>
      </c>
      <c r="H60" s="68" t="s">
        <v>8</v>
      </c>
      <c r="I60" s="68" t="s">
        <v>9</v>
      </c>
      <c r="J60" s="68" t="s">
        <v>10</v>
      </c>
      <c r="K60" s="68" t="s">
        <v>470</v>
      </c>
      <c r="L60" s="68" t="s">
        <v>471</v>
      </c>
      <c r="M60" s="68" t="s">
        <v>472</v>
      </c>
      <c r="N60" s="363"/>
      <c r="O60" s="203"/>
      <c r="P60" s="362"/>
    </row>
    <row r="61" spans="1:16" ht="81" thickBot="1">
      <c r="A61" s="257"/>
      <c r="B61" s="333" t="s">
        <v>92</v>
      </c>
      <c r="C61" s="21" t="s">
        <v>15</v>
      </c>
      <c r="D61" s="151" t="s">
        <v>74</v>
      </c>
      <c r="E61" s="71">
        <v>0</v>
      </c>
      <c r="F61" s="151" t="s">
        <v>93</v>
      </c>
      <c r="G61" s="224" t="s">
        <v>94</v>
      </c>
      <c r="H61" s="225">
        <v>303.39999999999998</v>
      </c>
      <c r="I61" s="226">
        <v>102</v>
      </c>
      <c r="J61" s="227">
        <v>117</v>
      </c>
      <c r="K61" s="400">
        <v>117</v>
      </c>
      <c r="L61" s="553"/>
      <c r="M61" s="553"/>
      <c r="N61" s="363"/>
      <c r="O61" s="203"/>
      <c r="P61" s="362"/>
    </row>
    <row r="62" spans="1:16" ht="35.1" thickBot="1">
      <c r="A62" s="257"/>
      <c r="B62" s="334"/>
      <c r="C62" s="5" t="s">
        <v>18</v>
      </c>
      <c r="D62" s="151" t="s">
        <v>74</v>
      </c>
      <c r="E62" s="223"/>
      <c r="F62" s="151" t="s">
        <v>96</v>
      </c>
      <c r="G62" s="151" t="s">
        <v>97</v>
      </c>
      <c r="H62" s="151">
        <v>379.94</v>
      </c>
      <c r="I62" s="305">
        <v>52</v>
      </c>
      <c r="J62" s="151">
        <v>205.81</v>
      </c>
      <c r="K62" s="466" t="s">
        <v>522</v>
      </c>
      <c r="L62" s="554"/>
      <c r="M62" s="554"/>
      <c r="N62" s="363"/>
      <c r="O62" s="203"/>
      <c r="P62" s="362"/>
    </row>
    <row r="63" spans="1:16" ht="12.95" thickBot="1">
      <c r="A63" s="257"/>
      <c r="B63" s="334"/>
      <c r="C63" s="131" t="s">
        <v>41</v>
      </c>
      <c r="D63" s="132"/>
      <c r="E63" s="132"/>
      <c r="F63" s="132" t="s">
        <v>41</v>
      </c>
      <c r="G63" s="132"/>
      <c r="H63" s="132"/>
      <c r="I63" s="132"/>
      <c r="J63" s="133"/>
      <c r="K63" s="280"/>
      <c r="L63" s="68"/>
      <c r="M63" s="68"/>
      <c r="N63" s="363"/>
      <c r="O63" s="203"/>
      <c r="P63" s="362"/>
    </row>
    <row r="64" spans="1:16" ht="12.95" thickBot="1">
      <c r="A64" s="257"/>
      <c r="B64" s="335"/>
      <c r="C64" s="336" t="s">
        <v>82</v>
      </c>
      <c r="D64" s="337"/>
      <c r="E64" s="337"/>
      <c r="F64" s="337"/>
      <c r="G64" s="337"/>
      <c r="H64" s="337"/>
      <c r="I64" s="337"/>
      <c r="J64" s="338"/>
      <c r="K64" s="376"/>
      <c r="L64" s="338"/>
      <c r="M64" s="338"/>
      <c r="N64" s="363"/>
      <c r="O64" s="203"/>
      <c r="P64" s="362"/>
    </row>
    <row r="65" spans="1:16" ht="12.95" thickBot="1">
      <c r="A65" s="257"/>
      <c r="B65" s="215"/>
      <c r="C65" s="336"/>
      <c r="D65" s="337"/>
      <c r="E65" s="337"/>
      <c r="F65" s="337"/>
      <c r="G65" s="337"/>
      <c r="H65" s="337"/>
      <c r="I65" s="337"/>
      <c r="J65" s="338"/>
      <c r="K65" s="393"/>
      <c r="L65" s="393"/>
      <c r="M65" s="393"/>
      <c r="N65" s="363"/>
      <c r="O65" s="203"/>
      <c r="P65" s="362"/>
    </row>
    <row r="66" spans="1:16" ht="12.95" thickBot="1">
      <c r="A66" s="365" t="s">
        <v>61</v>
      </c>
      <c r="B66" s="264" t="s">
        <v>523</v>
      </c>
      <c r="C66" s="121"/>
      <c r="D66" s="121" t="s">
        <v>63</v>
      </c>
      <c r="E66" s="121" t="s">
        <v>64</v>
      </c>
      <c r="F66" s="121"/>
      <c r="G66" s="121"/>
      <c r="H66" s="121"/>
      <c r="I66" s="121" t="s">
        <v>65</v>
      </c>
      <c r="J66" s="367" t="s">
        <v>524</v>
      </c>
      <c r="K66" s="398"/>
      <c r="L66" s="398"/>
      <c r="M66" s="398"/>
      <c r="N66" s="368"/>
      <c r="O66" s="203"/>
      <c r="P66" s="203"/>
    </row>
    <row r="67" spans="1:16" ht="12.95" thickBot="1">
      <c r="A67" s="366"/>
      <c r="B67" s="266">
        <v>19000000</v>
      </c>
      <c r="C67" s="124"/>
      <c r="D67" s="124">
        <v>0</v>
      </c>
      <c r="E67" s="124">
        <v>0</v>
      </c>
      <c r="F67" s="124"/>
      <c r="G67" s="124"/>
      <c r="H67" s="124"/>
      <c r="I67" s="144">
        <v>19000000</v>
      </c>
      <c r="J67" s="340">
        <v>100</v>
      </c>
      <c r="K67" s="341"/>
      <c r="L67" s="341"/>
      <c r="M67" s="341"/>
      <c r="N67" s="342"/>
      <c r="O67" s="203"/>
      <c r="P67" s="203"/>
    </row>
    <row r="68" spans="1:16" ht="12.95" thickBot="1">
      <c r="A68" s="365" t="s">
        <v>67</v>
      </c>
      <c r="B68" s="264" t="s">
        <v>513</v>
      </c>
      <c r="C68" s="125"/>
      <c r="D68" s="371"/>
      <c r="E68" s="371"/>
      <c r="F68" s="371"/>
      <c r="G68" s="371"/>
      <c r="H68" s="371"/>
      <c r="I68" s="371"/>
      <c r="J68" s="371"/>
      <c r="K68" s="371"/>
      <c r="L68" s="371"/>
      <c r="M68" s="371"/>
      <c r="N68" s="372"/>
      <c r="O68" s="203"/>
      <c r="P68" s="203"/>
    </row>
    <row r="69" spans="1:16" ht="12.95" thickBot="1">
      <c r="A69" s="366"/>
      <c r="B69" s="112">
        <v>3.5</v>
      </c>
      <c r="C69" s="126"/>
      <c r="D69" s="373"/>
      <c r="E69" s="373"/>
      <c r="F69" s="373"/>
      <c r="G69" s="373"/>
      <c r="H69" s="373"/>
      <c r="I69" s="373"/>
      <c r="J69" s="373"/>
      <c r="K69" s="373"/>
      <c r="L69" s="373"/>
      <c r="M69" s="373"/>
      <c r="N69" s="374"/>
      <c r="O69" s="203"/>
      <c r="P69" s="203"/>
    </row>
    <row r="70" spans="1:16" s="339" customFormat="1" ht="12.95" customHeight="1" thickBot="1"/>
    <row r="71" spans="1:16" s="339" customFormat="1" ht="12.95" customHeight="1" thickBot="1">
      <c r="A71" s="255" t="s">
        <v>113</v>
      </c>
    </row>
    <row r="72" spans="1:16" s="339" customFormat="1" ht="12.95" customHeight="1">
      <c r="A72" s="436"/>
    </row>
    <row r="73" spans="1:16" s="339" customFormat="1" ht="12.95" customHeight="1" thickBot="1">
      <c r="A73" s="436"/>
    </row>
    <row r="74" spans="1:16" ht="26.45" customHeight="1" thickBot="1">
      <c r="A74" s="437" t="s">
        <v>278</v>
      </c>
      <c r="B74" s="304" t="s">
        <v>318</v>
      </c>
      <c r="C74" s="239"/>
      <c r="D74" s="267" t="s">
        <v>4</v>
      </c>
      <c r="E74" s="59" t="s">
        <v>5</v>
      </c>
      <c r="F74" s="68" t="s">
        <v>6</v>
      </c>
      <c r="G74" s="68" t="s">
        <v>7</v>
      </c>
      <c r="H74" s="68" t="s">
        <v>8</v>
      </c>
      <c r="I74" s="238" t="s">
        <v>9</v>
      </c>
      <c r="J74" s="238" t="s">
        <v>10</v>
      </c>
      <c r="K74" s="68" t="s">
        <v>470</v>
      </c>
      <c r="L74" s="68" t="s">
        <v>471</v>
      </c>
      <c r="M74" s="68" t="s">
        <v>472</v>
      </c>
      <c r="N74" s="362"/>
      <c r="O74" s="203"/>
      <c r="P74" s="345"/>
    </row>
    <row r="75" spans="1:16" ht="79.5" customHeight="1" thickBot="1">
      <c r="A75" s="355" t="s">
        <v>525</v>
      </c>
      <c r="B75" s="348" t="s">
        <v>526</v>
      </c>
      <c r="C75" s="136" t="s">
        <v>15</v>
      </c>
      <c r="D75" s="114" t="s">
        <v>74</v>
      </c>
      <c r="E75" s="67">
        <v>0</v>
      </c>
      <c r="F75" s="94">
        <v>20250</v>
      </c>
      <c r="G75" s="94">
        <v>20250</v>
      </c>
      <c r="H75" s="94">
        <v>40500</v>
      </c>
      <c r="I75" s="97">
        <v>20000</v>
      </c>
      <c r="J75" s="97">
        <v>30700</v>
      </c>
      <c r="K75" s="421">
        <v>30700</v>
      </c>
      <c r="L75" s="468"/>
      <c r="M75" s="469"/>
      <c r="N75" s="363"/>
      <c r="O75" s="203"/>
      <c r="P75" s="345"/>
    </row>
    <row r="76" spans="1:16" ht="28.5" customHeight="1" thickBot="1">
      <c r="A76" s="369"/>
      <c r="B76" s="349"/>
      <c r="C76" s="111" t="s">
        <v>18</v>
      </c>
      <c r="D76" s="114" t="s">
        <v>74</v>
      </c>
      <c r="E76" s="113"/>
      <c r="F76" s="76" t="s">
        <v>136</v>
      </c>
      <c r="G76" s="76" t="s">
        <v>136</v>
      </c>
      <c r="H76" s="76">
        <v>60670</v>
      </c>
      <c r="I76" s="72" t="s">
        <v>527</v>
      </c>
      <c r="J76" s="183" t="s">
        <v>528</v>
      </c>
      <c r="K76" s="467" t="s">
        <v>529</v>
      </c>
      <c r="L76" s="276"/>
      <c r="M76" s="276"/>
      <c r="N76" s="375"/>
      <c r="O76" s="203"/>
      <c r="P76" s="345"/>
    </row>
    <row r="77" spans="1:16" ht="47.45" customHeight="1" thickBot="1">
      <c r="A77" s="369"/>
      <c r="B77" s="349"/>
      <c r="C77" s="351" t="s">
        <v>41</v>
      </c>
      <c r="D77" s="352"/>
      <c r="E77" s="352"/>
      <c r="F77" s="352"/>
      <c r="G77" s="352"/>
      <c r="H77" s="352"/>
      <c r="I77" s="352"/>
      <c r="J77" s="353"/>
      <c r="K77" s="401"/>
      <c r="L77" s="401"/>
      <c r="M77" s="401"/>
      <c r="N77" s="134" t="s">
        <v>118</v>
      </c>
      <c r="O77" s="203"/>
      <c r="P77" s="345"/>
    </row>
    <row r="78" spans="1:16" ht="36.6" customHeight="1" thickBot="1">
      <c r="A78" s="370"/>
      <c r="B78" s="350"/>
      <c r="C78" s="336" t="s">
        <v>128</v>
      </c>
      <c r="D78" s="337"/>
      <c r="E78" s="337"/>
      <c r="F78" s="337"/>
      <c r="G78" s="337"/>
      <c r="H78" s="337"/>
      <c r="I78" s="337"/>
      <c r="J78" s="338"/>
      <c r="K78" s="402"/>
      <c r="L78" s="402"/>
      <c r="M78" s="402"/>
      <c r="N78" s="67" t="s">
        <v>137</v>
      </c>
      <c r="O78" s="203"/>
      <c r="P78" s="376"/>
    </row>
    <row r="79" spans="1:16" ht="12.95" thickBot="1">
      <c r="A79" s="365" t="s">
        <v>61</v>
      </c>
      <c r="B79" s="264" t="s">
        <v>523</v>
      </c>
      <c r="C79" s="121"/>
      <c r="D79" s="121" t="s">
        <v>63</v>
      </c>
      <c r="E79" s="121" t="s">
        <v>64</v>
      </c>
      <c r="F79" s="121"/>
      <c r="G79" s="121"/>
      <c r="H79" s="121"/>
      <c r="I79" s="121" t="s">
        <v>65</v>
      </c>
      <c r="J79" s="367" t="s">
        <v>524</v>
      </c>
      <c r="K79" s="398"/>
      <c r="L79" s="398"/>
      <c r="M79" s="398"/>
      <c r="N79" s="368"/>
      <c r="O79" s="203"/>
      <c r="P79" s="203"/>
    </row>
    <row r="80" spans="1:16" ht="12.95" thickBot="1">
      <c r="A80" s="366"/>
      <c r="B80" s="266">
        <v>8500000</v>
      </c>
      <c r="C80" s="124"/>
      <c r="D80" s="124">
        <v>0</v>
      </c>
      <c r="E80" s="124">
        <v>0</v>
      </c>
      <c r="F80" s="124"/>
      <c r="G80" s="124"/>
      <c r="H80" s="124"/>
      <c r="I80" s="144">
        <v>7500000</v>
      </c>
      <c r="J80" s="340">
        <v>100</v>
      </c>
      <c r="K80" s="341"/>
      <c r="L80" s="341"/>
      <c r="M80" s="341"/>
      <c r="N80" s="342"/>
      <c r="O80" s="203"/>
      <c r="P80" s="203"/>
    </row>
    <row r="81" spans="1:16" ht="12.95" thickBot="1">
      <c r="A81" s="365" t="s">
        <v>67</v>
      </c>
      <c r="B81" s="264" t="s">
        <v>513</v>
      </c>
      <c r="C81" s="289"/>
      <c r="D81" s="380"/>
      <c r="E81" s="371"/>
      <c r="F81" s="371"/>
      <c r="G81" s="371"/>
      <c r="H81" s="371"/>
      <c r="I81" s="371"/>
      <c r="J81" s="371"/>
      <c r="K81" s="371"/>
      <c r="L81" s="371"/>
      <c r="M81" s="371"/>
      <c r="N81" s="372"/>
      <c r="O81" s="203"/>
      <c r="P81" s="203"/>
    </row>
    <row r="82" spans="1:16" ht="12.95" thickBot="1">
      <c r="A82" s="366"/>
      <c r="B82" s="112">
        <v>3.5</v>
      </c>
      <c r="C82" s="126"/>
      <c r="D82" s="381"/>
      <c r="E82" s="373"/>
      <c r="F82" s="373"/>
      <c r="G82" s="373"/>
      <c r="H82" s="373"/>
      <c r="I82" s="373"/>
      <c r="J82" s="373"/>
      <c r="K82" s="373"/>
      <c r="L82" s="373"/>
      <c r="M82" s="373"/>
      <c r="N82" s="374"/>
      <c r="O82" s="203"/>
      <c r="P82" s="203"/>
    </row>
    <row r="83" spans="1:16" ht="12.95" thickBot="1">
      <c r="A83" s="203"/>
      <c r="B83" s="268"/>
      <c r="C83" s="203"/>
      <c r="D83" s="203"/>
      <c r="E83" s="203"/>
      <c r="F83" s="203"/>
      <c r="G83" s="203"/>
      <c r="H83" s="203"/>
      <c r="I83" s="203"/>
      <c r="J83" s="203"/>
      <c r="K83" s="203"/>
      <c r="L83" s="203"/>
      <c r="M83" s="203"/>
      <c r="N83" s="251"/>
      <c r="O83" s="203"/>
      <c r="P83" s="203"/>
    </row>
    <row r="84" spans="1:16" ht="12.95" thickBot="1">
      <c r="A84" s="255" t="s">
        <v>138</v>
      </c>
      <c r="B84" s="239" t="s">
        <v>139</v>
      </c>
      <c r="C84" s="118"/>
      <c r="D84" s="101" t="s">
        <v>4</v>
      </c>
      <c r="E84" s="59" t="s">
        <v>5</v>
      </c>
      <c r="F84" s="68" t="s">
        <v>6</v>
      </c>
      <c r="G84" s="68" t="s">
        <v>7</v>
      </c>
      <c r="H84" s="68" t="s">
        <v>8</v>
      </c>
      <c r="I84" s="68" t="s">
        <v>9</v>
      </c>
      <c r="J84" s="68" t="s">
        <v>10</v>
      </c>
      <c r="K84" s="68" t="s">
        <v>470</v>
      </c>
      <c r="L84" s="68" t="s">
        <v>471</v>
      </c>
      <c r="M84" s="68" t="s">
        <v>472</v>
      </c>
      <c r="N84" s="109" t="s">
        <v>71</v>
      </c>
      <c r="O84" s="203"/>
      <c r="P84" s="110" t="s">
        <v>12</v>
      </c>
    </row>
    <row r="85" spans="1:16" ht="99.95" customHeight="1" thickBot="1">
      <c r="A85" s="377" t="s">
        <v>140</v>
      </c>
      <c r="B85" s="333" t="s">
        <v>530</v>
      </c>
      <c r="C85" s="111" t="s">
        <v>142</v>
      </c>
      <c r="D85" s="114" t="s">
        <v>74</v>
      </c>
      <c r="E85" s="67">
        <v>0</v>
      </c>
      <c r="F85" s="76">
        <v>313240</v>
      </c>
      <c r="G85" s="76">
        <v>313240</v>
      </c>
      <c r="H85" s="72">
        <v>541930</v>
      </c>
      <c r="I85" s="72">
        <v>541930</v>
      </c>
      <c r="J85" s="72">
        <v>313429</v>
      </c>
      <c r="K85" s="403">
        <v>313429</v>
      </c>
      <c r="L85" s="403"/>
      <c r="M85" s="403"/>
      <c r="N85" s="362" t="s">
        <v>143</v>
      </c>
      <c r="O85" s="203"/>
      <c r="P85" s="362" t="s">
        <v>144</v>
      </c>
    </row>
    <row r="86" spans="1:16" ht="36.6" customHeight="1" thickBot="1">
      <c r="A86" s="378"/>
      <c r="B86" s="334"/>
      <c r="C86" s="112" t="s">
        <v>145</v>
      </c>
      <c r="D86" s="114" t="s">
        <v>74</v>
      </c>
      <c r="E86" s="67">
        <v>0</v>
      </c>
      <c r="F86" s="76">
        <v>715961</v>
      </c>
      <c r="G86" s="76">
        <v>715961</v>
      </c>
      <c r="H86" s="76">
        <v>507303</v>
      </c>
      <c r="I86" s="76">
        <v>527914</v>
      </c>
      <c r="J86" s="76">
        <v>759852</v>
      </c>
      <c r="K86" s="76">
        <v>759852</v>
      </c>
      <c r="L86" s="76"/>
      <c r="M86" s="76"/>
      <c r="N86" s="363"/>
      <c r="O86" s="203"/>
      <c r="P86" s="363"/>
    </row>
    <row r="87" spans="1:16" ht="23.45" thickBot="1">
      <c r="A87" s="378"/>
      <c r="B87" s="334"/>
      <c r="C87" s="112" t="s">
        <v>146</v>
      </c>
      <c r="D87" s="114" t="s">
        <v>74</v>
      </c>
      <c r="E87" s="113"/>
      <c r="F87" s="72" t="s">
        <v>147</v>
      </c>
      <c r="G87" s="72" t="s">
        <v>147</v>
      </c>
      <c r="H87" s="76" t="s">
        <v>148</v>
      </c>
      <c r="I87" s="72" t="s">
        <v>531</v>
      </c>
      <c r="J87" s="72" t="s">
        <v>532</v>
      </c>
      <c r="K87" s="470" t="s">
        <v>533</v>
      </c>
      <c r="L87" s="404"/>
      <c r="M87" s="404"/>
      <c r="N87" s="363"/>
      <c r="O87" s="203"/>
      <c r="P87" s="363"/>
    </row>
    <row r="88" spans="1:16" ht="35.1" thickBot="1">
      <c r="A88" s="378"/>
      <c r="B88" s="334"/>
      <c r="C88" s="112" t="s">
        <v>150</v>
      </c>
      <c r="D88" s="114" t="s">
        <v>74</v>
      </c>
      <c r="E88" s="113"/>
      <c r="F88" s="76" t="s">
        <v>151</v>
      </c>
      <c r="G88" s="76" t="s">
        <v>151</v>
      </c>
      <c r="H88" s="114" t="s">
        <v>152</v>
      </c>
      <c r="I88" s="72" t="s">
        <v>534</v>
      </c>
      <c r="J88" s="72" t="s">
        <v>534</v>
      </c>
      <c r="K88" s="471" t="s">
        <v>534</v>
      </c>
      <c r="L88" s="72"/>
      <c r="M88" s="72"/>
      <c r="N88" s="363"/>
      <c r="O88" s="203"/>
      <c r="P88" s="363"/>
    </row>
    <row r="89" spans="1:16" ht="12.95" thickBot="1">
      <c r="A89" s="378"/>
      <c r="B89" s="334"/>
      <c r="C89" s="351" t="s">
        <v>41</v>
      </c>
      <c r="D89" s="352"/>
      <c r="E89" s="352"/>
      <c r="F89" s="352"/>
      <c r="G89" s="352"/>
      <c r="H89" s="352"/>
      <c r="I89" s="352"/>
      <c r="J89" s="353"/>
      <c r="K89" s="392"/>
      <c r="L89" s="392"/>
      <c r="M89" s="392"/>
      <c r="N89" s="363"/>
      <c r="O89" s="203"/>
      <c r="P89" s="363"/>
    </row>
    <row r="90" spans="1:16" ht="27.6" customHeight="1" thickBot="1">
      <c r="A90" s="378"/>
      <c r="B90" s="335"/>
      <c r="C90" s="336" t="s">
        <v>128</v>
      </c>
      <c r="D90" s="337"/>
      <c r="E90" s="337"/>
      <c r="F90" s="337"/>
      <c r="G90" s="337"/>
      <c r="H90" s="337"/>
      <c r="I90" s="337"/>
      <c r="J90" s="338"/>
      <c r="K90" s="376"/>
      <c r="L90" s="338"/>
      <c r="M90" s="338"/>
      <c r="N90" s="364"/>
      <c r="O90" s="203"/>
      <c r="P90" s="363"/>
    </row>
    <row r="91" spans="1:16" ht="12.95" thickBot="1">
      <c r="A91" s="378"/>
      <c r="B91" s="315"/>
      <c r="C91" s="154"/>
      <c r="D91" s="114"/>
      <c r="E91" s="114"/>
      <c r="F91" s="150"/>
      <c r="G91" s="114"/>
      <c r="H91" s="147"/>
      <c r="I91" s="147"/>
      <c r="J91" s="114"/>
      <c r="K91" s="251"/>
      <c r="L91" s="251"/>
      <c r="M91" s="251"/>
      <c r="N91" s="364"/>
      <c r="O91" s="203"/>
      <c r="P91" s="363"/>
    </row>
    <row r="92" spans="1:16" ht="21.95" customHeight="1" thickBot="1">
      <c r="A92" s="378"/>
      <c r="B92" s="327" t="s">
        <v>153</v>
      </c>
      <c r="C92" s="114"/>
      <c r="D92" s="59" t="s">
        <v>4</v>
      </c>
      <c r="E92" s="59" t="s">
        <v>535</v>
      </c>
      <c r="F92" s="273" t="s">
        <v>536</v>
      </c>
      <c r="G92" s="59" t="s">
        <v>7</v>
      </c>
      <c r="H92" s="59" t="s">
        <v>8</v>
      </c>
      <c r="I92" s="59" t="s">
        <v>9</v>
      </c>
      <c r="J92" s="491" t="s">
        <v>537</v>
      </c>
      <c r="K92" s="59" t="s">
        <v>538</v>
      </c>
      <c r="L92" s="422" t="s">
        <v>471</v>
      </c>
      <c r="M92" s="422" t="s">
        <v>472</v>
      </c>
      <c r="N92" s="364"/>
      <c r="O92" s="203"/>
      <c r="P92" s="363"/>
    </row>
    <row r="93" spans="1:16" ht="32.1" customHeight="1" thickBot="1">
      <c r="A93" s="378"/>
      <c r="B93" s="1041" t="s">
        <v>539</v>
      </c>
      <c r="C93" s="112" t="s">
        <v>15</v>
      </c>
      <c r="D93" s="251"/>
      <c r="E93" s="216">
        <v>0</v>
      </c>
      <c r="F93" s="147">
        <v>0</v>
      </c>
      <c r="G93" s="203">
        <v>0</v>
      </c>
      <c r="H93" s="216">
        <v>0</v>
      </c>
      <c r="I93" s="147">
        <v>0</v>
      </c>
      <c r="J93" s="324" t="s">
        <v>540</v>
      </c>
      <c r="K93" s="251" t="s">
        <v>540</v>
      </c>
      <c r="L93" s="493"/>
      <c r="M93" s="493"/>
      <c r="N93" s="364"/>
      <c r="O93" s="203"/>
      <c r="P93" s="363"/>
    </row>
    <row r="94" spans="1:16" ht="21.95" customHeight="1" thickBot="1">
      <c r="A94" s="378"/>
      <c r="B94" s="1042"/>
      <c r="C94" s="112" t="s">
        <v>18</v>
      </c>
      <c r="D94" s="147"/>
      <c r="E94" s="274"/>
      <c r="F94" s="326"/>
      <c r="G94" s="326"/>
      <c r="H94" s="274"/>
      <c r="I94" s="326"/>
      <c r="J94" s="115" t="s">
        <v>541</v>
      </c>
      <c r="K94" s="492" t="s">
        <v>542</v>
      </c>
      <c r="L94" s="275"/>
      <c r="M94" s="275"/>
      <c r="N94" s="364"/>
      <c r="O94" s="203"/>
      <c r="P94" s="363"/>
    </row>
    <row r="95" spans="1:16" ht="21.95" customHeight="1" thickBot="1">
      <c r="A95" s="378"/>
      <c r="B95" s="1042"/>
      <c r="C95" s="1046" t="s">
        <v>41</v>
      </c>
      <c r="D95" s="1047"/>
      <c r="E95" s="1047"/>
      <c r="F95" s="1047"/>
      <c r="G95" s="1047"/>
      <c r="H95" s="1047"/>
      <c r="I95" s="1047"/>
      <c r="J95" s="1047"/>
      <c r="K95" s="1047"/>
      <c r="L95" s="1047"/>
      <c r="M95" s="1048"/>
      <c r="N95" s="364"/>
      <c r="O95" s="203"/>
      <c r="P95" s="363"/>
    </row>
    <row r="96" spans="1:16" ht="24.6" customHeight="1" thickBot="1">
      <c r="A96" s="378"/>
      <c r="B96" s="1043"/>
      <c r="C96" s="990" t="s">
        <v>543</v>
      </c>
      <c r="D96" s="974"/>
      <c r="E96" s="974"/>
      <c r="F96" s="974"/>
      <c r="G96" s="974"/>
      <c r="H96" s="974"/>
      <c r="I96" s="974"/>
      <c r="J96" s="974"/>
      <c r="K96" s="974"/>
      <c r="L96" s="974"/>
      <c r="M96" s="975"/>
      <c r="N96" s="364"/>
      <c r="O96" s="203"/>
      <c r="P96" s="363"/>
    </row>
    <row r="97" spans="1:16" ht="12.95" thickBot="1">
      <c r="A97" s="378"/>
      <c r="B97" s="261" t="s">
        <v>158</v>
      </c>
      <c r="C97" s="108"/>
      <c r="D97" s="280" t="s">
        <v>4</v>
      </c>
      <c r="E97" s="322" t="s">
        <v>5</v>
      </c>
      <c r="F97" s="323" t="s">
        <v>6</v>
      </c>
      <c r="G97" s="323" t="s">
        <v>7</v>
      </c>
      <c r="H97" s="323" t="s">
        <v>8</v>
      </c>
      <c r="I97" s="325" t="s">
        <v>9</v>
      </c>
      <c r="J97" s="68" t="s">
        <v>10</v>
      </c>
      <c r="K97" s="68" t="s">
        <v>470</v>
      </c>
      <c r="L97" s="68" t="s">
        <v>471</v>
      </c>
      <c r="M97" s="68" t="s">
        <v>472</v>
      </c>
      <c r="N97" s="363"/>
      <c r="O97" s="203"/>
      <c r="P97" s="363"/>
    </row>
    <row r="98" spans="1:16" ht="27.6" customHeight="1" thickBot="1">
      <c r="A98" s="378"/>
      <c r="B98" s="348" t="s">
        <v>154</v>
      </c>
      <c r="C98" s="129" t="s">
        <v>15</v>
      </c>
      <c r="D98" s="114" t="s">
        <v>74</v>
      </c>
      <c r="E98" s="67">
        <v>0</v>
      </c>
      <c r="F98" s="293">
        <v>4400</v>
      </c>
      <c r="G98" s="293">
        <v>4400</v>
      </c>
      <c r="H98" s="293">
        <v>3400</v>
      </c>
      <c r="I98" s="308">
        <v>4792</v>
      </c>
      <c r="J98" s="293">
        <v>12264</v>
      </c>
      <c r="K98" s="423">
        <v>12264</v>
      </c>
      <c r="L98" s="423"/>
      <c r="M98" s="423"/>
      <c r="N98" s="363"/>
      <c r="O98" s="203"/>
      <c r="P98" s="363"/>
    </row>
    <row r="99" spans="1:16" ht="12.95" thickBot="1">
      <c r="A99" s="378"/>
      <c r="B99" s="349"/>
      <c r="C99" s="111" t="s">
        <v>18</v>
      </c>
      <c r="D99" s="114" t="s">
        <v>74</v>
      </c>
      <c r="E99" s="130"/>
      <c r="F99" s="76">
        <v>5799</v>
      </c>
      <c r="G99" s="76">
        <v>5799</v>
      </c>
      <c r="H99" s="76">
        <v>14190</v>
      </c>
      <c r="I99" s="294">
        <v>3011</v>
      </c>
      <c r="J99" s="76">
        <v>10866</v>
      </c>
      <c r="K99" s="520">
        <v>12337.6</v>
      </c>
      <c r="L99" s="391"/>
      <c r="M99" s="391"/>
      <c r="N99" s="363"/>
      <c r="O99" s="203"/>
      <c r="P99" s="363"/>
    </row>
    <row r="100" spans="1:16" ht="24.95" customHeight="1" thickBot="1">
      <c r="A100" s="378"/>
      <c r="B100" s="349"/>
      <c r="C100" s="989" t="s">
        <v>41</v>
      </c>
      <c r="D100" s="972"/>
      <c r="E100" s="972"/>
      <c r="F100" s="972"/>
      <c r="G100" s="972"/>
      <c r="H100" s="972"/>
      <c r="I100" s="972"/>
      <c r="J100" s="972"/>
      <c r="K100" s="972"/>
      <c r="L100" s="972"/>
      <c r="M100" s="973"/>
      <c r="N100" s="363"/>
      <c r="O100" s="203"/>
      <c r="P100" s="363"/>
    </row>
    <row r="101" spans="1:16" ht="48.95" customHeight="1" thickBot="1">
      <c r="A101" s="378"/>
      <c r="B101" s="350"/>
      <c r="C101" s="990" t="s">
        <v>157</v>
      </c>
      <c r="D101" s="974"/>
      <c r="E101" s="974"/>
      <c r="F101" s="974"/>
      <c r="G101" s="974"/>
      <c r="H101" s="974"/>
      <c r="I101" s="974"/>
      <c r="J101" s="974"/>
      <c r="K101" s="974"/>
      <c r="L101" s="974"/>
      <c r="M101" s="975"/>
      <c r="N101" s="363"/>
      <c r="O101" s="203"/>
      <c r="P101" s="363"/>
    </row>
    <row r="102" spans="1:16" ht="12.95" thickBot="1">
      <c r="A102" s="378"/>
      <c r="B102" s="261" t="s">
        <v>164</v>
      </c>
      <c r="C102" s="108"/>
      <c r="D102" s="101" t="s">
        <v>4</v>
      </c>
      <c r="E102" s="59" t="s">
        <v>5</v>
      </c>
      <c r="F102" s="68" t="s">
        <v>6</v>
      </c>
      <c r="G102" s="68" t="s">
        <v>7</v>
      </c>
      <c r="H102" s="68" t="s">
        <v>8</v>
      </c>
      <c r="I102" s="68" t="s">
        <v>9</v>
      </c>
      <c r="J102" s="68" t="s">
        <v>10</v>
      </c>
      <c r="K102" s="280" t="s">
        <v>470</v>
      </c>
      <c r="L102" s="68" t="s">
        <v>471</v>
      </c>
      <c r="M102" s="68" t="s">
        <v>472</v>
      </c>
      <c r="N102" s="363"/>
      <c r="O102" s="203"/>
      <c r="P102" s="363"/>
    </row>
    <row r="103" spans="1:16" ht="69.599999999999994" thickBot="1">
      <c r="A103" s="378"/>
      <c r="B103" s="333" t="s">
        <v>159</v>
      </c>
      <c r="C103" s="129" t="s">
        <v>15</v>
      </c>
      <c r="D103" s="70">
        <v>150000</v>
      </c>
      <c r="E103" s="130"/>
      <c r="F103" s="145" t="s">
        <v>160</v>
      </c>
      <c r="G103" s="145" t="s">
        <v>160</v>
      </c>
      <c r="H103" s="156">
        <v>500000</v>
      </c>
      <c r="I103" s="70">
        <v>409239</v>
      </c>
      <c r="J103" s="70">
        <v>363943</v>
      </c>
      <c r="K103" s="499">
        <v>1</v>
      </c>
      <c r="L103" s="498"/>
      <c r="M103" s="498"/>
      <c r="N103" s="363"/>
      <c r="O103" s="203"/>
      <c r="P103" s="363"/>
    </row>
    <row r="104" spans="1:16" ht="38.1" customHeight="1" thickBot="1">
      <c r="A104" s="378"/>
      <c r="B104" s="334"/>
      <c r="C104" s="111" t="s">
        <v>18</v>
      </c>
      <c r="D104" s="76">
        <v>134400</v>
      </c>
      <c r="E104" s="130"/>
      <c r="F104" s="114" t="s">
        <v>162</v>
      </c>
      <c r="G104" s="114" t="s">
        <v>162</v>
      </c>
      <c r="H104" s="76">
        <v>488340</v>
      </c>
      <c r="I104" s="76" t="s">
        <v>544</v>
      </c>
      <c r="J104" s="114" t="s">
        <v>545</v>
      </c>
      <c r="K104" s="471">
        <v>372274</v>
      </c>
      <c r="L104" s="114"/>
      <c r="M104" s="114"/>
      <c r="N104" s="363"/>
      <c r="O104" s="203"/>
      <c r="P104" s="363"/>
    </row>
    <row r="105" spans="1:16" ht="35.450000000000003" customHeight="1" thickBot="1">
      <c r="A105" s="378"/>
      <c r="B105" s="334"/>
      <c r="C105" s="989" t="s">
        <v>41</v>
      </c>
      <c r="D105" s="972"/>
      <c r="E105" s="972"/>
      <c r="F105" s="972"/>
      <c r="G105" s="972"/>
      <c r="H105" s="972"/>
      <c r="I105" s="972"/>
      <c r="J105" s="972"/>
      <c r="K105" s="972"/>
      <c r="L105" s="972"/>
      <c r="M105" s="973"/>
      <c r="N105" s="363"/>
      <c r="O105" s="203"/>
      <c r="P105" s="363"/>
    </row>
    <row r="106" spans="1:16" ht="33.6" customHeight="1" thickBot="1">
      <c r="A106" s="378"/>
      <c r="B106" s="335"/>
      <c r="C106" s="990" t="s">
        <v>163</v>
      </c>
      <c r="D106" s="974"/>
      <c r="E106" s="974"/>
      <c r="F106" s="974"/>
      <c r="G106" s="974"/>
      <c r="H106" s="974"/>
      <c r="I106" s="974"/>
      <c r="J106" s="974"/>
      <c r="K106" s="974"/>
      <c r="L106" s="974"/>
      <c r="M106" s="975"/>
      <c r="N106" s="364"/>
      <c r="O106" s="216"/>
      <c r="P106" s="364"/>
    </row>
    <row r="107" spans="1:16" ht="12.95" thickBot="1">
      <c r="A107" s="378"/>
      <c r="B107" s="261" t="s">
        <v>167</v>
      </c>
      <c r="C107" s="108"/>
      <c r="D107" s="101" t="s">
        <v>4</v>
      </c>
      <c r="E107" s="59" t="s">
        <v>5</v>
      </c>
      <c r="F107" s="68" t="s">
        <v>6</v>
      </c>
      <c r="G107" s="68" t="s">
        <v>7</v>
      </c>
      <c r="H107" s="68" t="s">
        <v>8</v>
      </c>
      <c r="I107" s="68" t="s">
        <v>9</v>
      </c>
      <c r="J107" s="68" t="s">
        <v>10</v>
      </c>
      <c r="K107" s="68" t="s">
        <v>470</v>
      </c>
      <c r="L107" s="68" t="s">
        <v>471</v>
      </c>
      <c r="M107" s="68" t="s">
        <v>472</v>
      </c>
      <c r="N107" s="234"/>
      <c r="O107" s="216"/>
      <c r="P107" s="250"/>
    </row>
    <row r="108" spans="1:16" ht="41.45" customHeight="1" thickBot="1">
      <c r="A108" s="378"/>
      <c r="B108" s="348" t="s">
        <v>165</v>
      </c>
      <c r="C108" s="129" t="s">
        <v>15</v>
      </c>
      <c r="D108" s="114" t="s">
        <v>74</v>
      </c>
      <c r="E108" s="67">
        <v>0</v>
      </c>
      <c r="F108" s="73">
        <v>0.2</v>
      </c>
      <c r="G108" s="73">
        <v>0.2</v>
      </c>
      <c r="H108" s="73">
        <v>0.3</v>
      </c>
      <c r="I108" s="78">
        <v>0.4</v>
      </c>
      <c r="J108" s="78">
        <v>0.5</v>
      </c>
      <c r="K108" s="397">
        <v>0.5</v>
      </c>
      <c r="L108" s="395"/>
      <c r="M108" s="395"/>
      <c r="N108" s="234"/>
      <c r="O108" s="216"/>
      <c r="P108" s="250"/>
    </row>
    <row r="109" spans="1:16" ht="23.45" customHeight="1" thickBot="1">
      <c r="A109" s="378"/>
      <c r="B109" s="349"/>
      <c r="C109" s="111" t="s">
        <v>18</v>
      </c>
      <c r="D109" s="114" t="s">
        <v>74</v>
      </c>
      <c r="E109" s="130"/>
      <c r="F109" s="69">
        <v>0.35089999999999999</v>
      </c>
      <c r="G109" s="69">
        <v>0.35089999999999999</v>
      </c>
      <c r="H109" s="69">
        <v>0.4501</v>
      </c>
      <c r="I109" s="145">
        <v>0.27</v>
      </c>
      <c r="J109" s="145">
        <v>0.9</v>
      </c>
      <c r="K109" s="454">
        <v>0.92</v>
      </c>
      <c r="L109" s="167"/>
      <c r="M109" s="167"/>
      <c r="N109" s="219"/>
      <c r="O109" s="216"/>
      <c r="P109" s="250"/>
    </row>
    <row r="110" spans="1:16" ht="32.450000000000003" customHeight="1" thickBot="1">
      <c r="A110" s="378"/>
      <c r="B110" s="349"/>
      <c r="C110" s="989" t="s">
        <v>41</v>
      </c>
      <c r="D110" s="972"/>
      <c r="E110" s="972"/>
      <c r="F110" s="972"/>
      <c r="G110" s="972"/>
      <c r="H110" s="972"/>
      <c r="I110" s="972"/>
      <c r="J110" s="972"/>
      <c r="K110" s="972"/>
      <c r="L110" s="972"/>
      <c r="M110" s="973"/>
      <c r="N110" s="220"/>
      <c r="O110" s="216"/>
      <c r="P110" s="250"/>
    </row>
    <row r="111" spans="1:16" ht="56.1" customHeight="1" thickBot="1">
      <c r="A111" s="378"/>
      <c r="B111" s="370"/>
      <c r="C111" s="990" t="s">
        <v>166</v>
      </c>
      <c r="D111" s="974"/>
      <c r="E111" s="974"/>
      <c r="F111" s="974"/>
      <c r="G111" s="974"/>
      <c r="H111" s="974"/>
      <c r="I111" s="974"/>
      <c r="J111" s="974"/>
      <c r="K111" s="974"/>
      <c r="L111" s="974"/>
      <c r="M111" s="975"/>
      <c r="N111" s="219"/>
      <c r="O111" s="216"/>
      <c r="P111" s="250"/>
    </row>
    <row r="112" spans="1:16" ht="33.6" customHeight="1" thickBot="1">
      <c r="A112" s="379"/>
      <c r="B112" s="269"/>
      <c r="C112" s="218"/>
      <c r="D112" s="147"/>
      <c r="E112" s="114"/>
      <c r="F112" s="114"/>
      <c r="G112" s="148"/>
      <c r="H112" s="203"/>
      <c r="I112" s="114"/>
      <c r="J112" s="148"/>
      <c r="K112" s="148"/>
      <c r="L112" s="148"/>
      <c r="M112" s="148"/>
      <c r="N112" s="111"/>
      <c r="O112" s="216"/>
      <c r="P112" s="203"/>
    </row>
    <row r="113" spans="1:16" ht="12.95" thickBot="1">
      <c r="B113" s="272" t="s">
        <v>424</v>
      </c>
      <c r="C113" s="271"/>
      <c r="D113" s="273" t="s">
        <v>4</v>
      </c>
      <c r="E113" s="59" t="s">
        <v>546</v>
      </c>
      <c r="F113" s="59" t="s">
        <v>547</v>
      </c>
      <c r="G113" s="238" t="s">
        <v>7</v>
      </c>
      <c r="H113" s="273" t="s">
        <v>8</v>
      </c>
      <c r="I113" s="59" t="s">
        <v>9</v>
      </c>
      <c r="J113" s="238" t="s">
        <v>10</v>
      </c>
      <c r="K113" s="68" t="s">
        <v>470</v>
      </c>
      <c r="L113" s="68" t="s">
        <v>471</v>
      </c>
      <c r="M113" s="68" t="s">
        <v>472</v>
      </c>
      <c r="N113" s="318"/>
      <c r="O113" s="216"/>
      <c r="P113" s="203"/>
    </row>
    <row r="114" spans="1:16" ht="33.950000000000003" customHeight="1" thickBot="1">
      <c r="B114" s="1041" t="s">
        <v>548</v>
      </c>
      <c r="C114" s="217" t="s">
        <v>15</v>
      </c>
      <c r="D114" s="114" t="s">
        <v>74</v>
      </c>
      <c r="E114" s="274"/>
      <c r="F114" s="274"/>
      <c r="G114" s="275"/>
      <c r="H114" s="277"/>
      <c r="I114" s="115">
        <v>2400</v>
      </c>
      <c r="J114" s="67">
        <v>2400</v>
      </c>
      <c r="K114" s="67">
        <v>2400</v>
      </c>
      <c r="L114" s="74"/>
      <c r="M114" s="74"/>
      <c r="N114" s="128"/>
      <c r="O114" s="216"/>
      <c r="P114" s="203"/>
    </row>
    <row r="115" spans="1:16" ht="24.95" customHeight="1" thickBot="1">
      <c r="B115" s="1042"/>
      <c r="C115" s="252" t="s">
        <v>18</v>
      </c>
      <c r="D115" s="216" t="s">
        <v>74</v>
      </c>
      <c r="E115" s="276"/>
      <c r="F115" s="276"/>
      <c r="G115" s="74"/>
      <c r="H115" s="278"/>
      <c r="I115" s="114">
        <v>1995</v>
      </c>
      <c r="J115" s="310">
        <v>4650</v>
      </c>
      <c r="K115" s="519">
        <v>4424</v>
      </c>
      <c r="L115" s="504"/>
      <c r="M115" s="504"/>
      <c r="N115" s="503"/>
      <c r="O115" s="216"/>
      <c r="P115" s="203"/>
    </row>
    <row r="116" spans="1:16" ht="26.1" customHeight="1" thickBot="1">
      <c r="B116" s="1042"/>
      <c r="C116" s="1022" t="s">
        <v>549</v>
      </c>
      <c r="D116" s="1023"/>
      <c r="E116" s="1023"/>
      <c r="F116" s="1023"/>
      <c r="G116" s="1023"/>
      <c r="H116" s="1023"/>
      <c r="I116" s="1023"/>
      <c r="J116" s="1023"/>
      <c r="K116" s="1023"/>
      <c r="L116" s="1023"/>
      <c r="M116" s="1024"/>
      <c r="N116" s="235"/>
      <c r="O116" s="216"/>
      <c r="P116" s="203"/>
    </row>
    <row r="117" spans="1:16" ht="26.1" customHeight="1" thickBot="1">
      <c r="B117" s="451"/>
      <c r="C117" s="501"/>
      <c r="D117" s="502"/>
      <c r="E117" s="502"/>
      <c r="F117" s="502"/>
      <c r="G117" s="502"/>
      <c r="H117" s="502"/>
      <c r="I117" s="502"/>
      <c r="J117" s="502"/>
      <c r="K117" s="502"/>
      <c r="L117" s="502"/>
      <c r="M117" s="238"/>
      <c r="N117" s="235"/>
      <c r="O117" s="216"/>
      <c r="P117" s="203"/>
    </row>
    <row r="118" spans="1:16" ht="48.6" customHeight="1" thickBot="1">
      <c r="A118" s="525"/>
      <c r="B118" s="379"/>
      <c r="C118" s="987" t="s">
        <v>550</v>
      </c>
      <c r="D118" s="1004"/>
      <c r="E118" s="1004"/>
      <c r="F118" s="1004"/>
      <c r="G118" s="1004"/>
      <c r="H118" s="1004"/>
      <c r="I118" s="1004"/>
      <c r="J118" s="1004"/>
      <c r="K118" s="1004"/>
      <c r="L118" s="1004"/>
      <c r="M118" s="988"/>
      <c r="N118" s="128"/>
      <c r="O118" s="216"/>
      <c r="P118" s="203"/>
    </row>
    <row r="119" spans="1:16" ht="29.45" customHeight="1" thickBot="1">
      <c r="A119" s="525"/>
      <c r="B119" s="527" t="s">
        <v>426</v>
      </c>
      <c r="C119" s="304"/>
      <c r="D119" s="273" t="s">
        <v>4</v>
      </c>
      <c r="E119" s="59" t="s">
        <v>546</v>
      </c>
      <c r="F119" s="59" t="s">
        <v>547</v>
      </c>
      <c r="G119" s="238" t="s">
        <v>7</v>
      </c>
      <c r="H119" s="273" t="s">
        <v>8</v>
      </c>
      <c r="I119" s="59" t="s">
        <v>9</v>
      </c>
      <c r="J119" s="238" t="s">
        <v>10</v>
      </c>
      <c r="K119" s="68" t="s">
        <v>470</v>
      </c>
      <c r="L119" s="68" t="s">
        <v>471</v>
      </c>
      <c r="M119" s="68" t="s">
        <v>472</v>
      </c>
      <c r="N119" s="318"/>
      <c r="O119" s="216"/>
      <c r="P119" s="203"/>
    </row>
    <row r="120" spans="1:16" ht="35.450000000000003" customHeight="1" thickBot="1">
      <c r="A120" s="525"/>
      <c r="B120" s="379" t="s">
        <v>551</v>
      </c>
      <c r="C120" s="111" t="s">
        <v>15</v>
      </c>
      <c r="D120" s="447"/>
      <c r="E120" s="528">
        <v>122682</v>
      </c>
      <c r="F120" s="237"/>
      <c r="G120" s="111"/>
      <c r="H120" s="237"/>
      <c r="I120" s="529">
        <v>126000</v>
      </c>
      <c r="J120" s="529">
        <v>258000</v>
      </c>
      <c r="K120" s="529">
        <v>1724873</v>
      </c>
      <c r="L120" s="529"/>
      <c r="M120" s="530"/>
      <c r="N120" s="128"/>
      <c r="O120" s="216"/>
      <c r="P120" s="203"/>
    </row>
    <row r="121" spans="1:16" ht="30.6" customHeight="1" thickBot="1">
      <c r="A121" s="525"/>
      <c r="B121" s="379"/>
      <c r="C121" s="111" t="s">
        <v>18</v>
      </c>
      <c r="D121" s="447"/>
      <c r="E121" s="111"/>
      <c r="F121" s="237"/>
      <c r="G121" s="111"/>
      <c r="H121" s="237"/>
      <c r="I121" s="531"/>
      <c r="J121" s="529">
        <v>128451</v>
      </c>
      <c r="K121" s="529">
        <v>1371914</v>
      </c>
      <c r="L121" s="532"/>
      <c r="M121" s="533"/>
      <c r="N121" s="128"/>
      <c r="O121" s="216"/>
      <c r="P121" s="203"/>
    </row>
    <row r="122" spans="1:16" ht="33.6" customHeight="1" thickBot="1">
      <c r="A122" s="525"/>
      <c r="B122" s="379"/>
      <c r="C122" s="111"/>
      <c r="D122" s="1022" t="s">
        <v>41</v>
      </c>
      <c r="E122" s="1023"/>
      <c r="F122" s="1023"/>
      <c r="G122" s="1023"/>
      <c r="H122" s="1023"/>
      <c r="I122" s="1023"/>
      <c r="J122" s="1023"/>
      <c r="K122" s="1023"/>
      <c r="L122" s="1023"/>
      <c r="M122" s="1024"/>
      <c r="N122" s="128"/>
      <c r="O122" s="216"/>
      <c r="P122" s="203"/>
    </row>
    <row r="123" spans="1:16" ht="48.6" customHeight="1" thickBot="1">
      <c r="A123" s="526"/>
      <c r="B123" s="379"/>
      <c r="C123" s="111"/>
      <c r="D123" s="987" t="s">
        <v>552</v>
      </c>
      <c r="E123" s="1004"/>
      <c r="F123" s="1004"/>
      <c r="G123" s="1004"/>
      <c r="H123" s="1004"/>
      <c r="I123" s="1004"/>
      <c r="J123" s="1004"/>
      <c r="K123" s="1004"/>
      <c r="L123" s="1004"/>
      <c r="M123" s="988"/>
      <c r="N123" s="128"/>
      <c r="O123" s="216"/>
      <c r="P123" s="203"/>
    </row>
    <row r="124" spans="1:16" ht="53.45" customHeight="1" thickBot="1">
      <c r="A124" s="360" t="s">
        <v>61</v>
      </c>
      <c r="B124" s="297" t="s">
        <v>523</v>
      </c>
      <c r="C124" s="298"/>
      <c r="D124" s="299" t="s">
        <v>63</v>
      </c>
      <c r="E124" s="298" t="s">
        <v>64</v>
      </c>
      <c r="F124" s="298"/>
      <c r="G124" s="298"/>
      <c r="H124" s="298"/>
      <c r="I124" s="298" t="s">
        <v>65</v>
      </c>
      <c r="J124" s="298" t="s">
        <v>524</v>
      </c>
      <c r="K124" s="298"/>
      <c r="L124" s="298"/>
      <c r="M124" s="318"/>
      <c r="N124" s="128"/>
      <c r="O124" s="216"/>
      <c r="P124" s="203"/>
    </row>
    <row r="125" spans="1:16" ht="29.45" customHeight="1" thickBot="1">
      <c r="A125" s="361"/>
      <c r="B125" s="221"/>
      <c r="C125" s="237"/>
      <c r="D125" s="111">
        <v>0</v>
      </c>
      <c r="E125" s="237">
        <v>0</v>
      </c>
      <c r="F125" s="217"/>
      <c r="G125" s="217"/>
      <c r="H125" s="217"/>
      <c r="I125" s="217"/>
      <c r="J125" s="319">
        <v>1</v>
      </c>
      <c r="K125" s="405"/>
      <c r="L125" s="405"/>
      <c r="M125" s="424"/>
      <c r="N125" s="109" t="s">
        <v>11</v>
      </c>
      <c r="O125" s="216"/>
      <c r="P125" s="270" t="s">
        <v>12</v>
      </c>
    </row>
    <row r="126" spans="1:16" ht="59.1" customHeight="1" thickBot="1">
      <c r="A126" s="295" t="s">
        <v>67</v>
      </c>
      <c r="B126" s="297" t="s">
        <v>513</v>
      </c>
      <c r="C126" s="300"/>
      <c r="D126" s="320"/>
      <c r="E126" s="320"/>
      <c r="F126" s="320"/>
      <c r="G126" s="320"/>
      <c r="H126" s="320"/>
      <c r="I126" s="320"/>
      <c r="J126" s="320"/>
      <c r="K126" s="320"/>
      <c r="L126" s="320"/>
      <c r="M126" s="320"/>
      <c r="N126" s="345" t="s">
        <v>176</v>
      </c>
      <c r="O126" s="203"/>
      <c r="P126" s="345" t="s">
        <v>177</v>
      </c>
    </row>
    <row r="127" spans="1:16" ht="33.6" customHeight="1" thickBot="1">
      <c r="A127" s="296"/>
      <c r="B127" s="221"/>
      <c r="C127" s="301"/>
      <c r="D127" s="321"/>
      <c r="E127" s="321"/>
      <c r="F127" s="321"/>
      <c r="G127" s="321"/>
      <c r="H127" s="321"/>
      <c r="I127" s="321"/>
      <c r="J127" s="321"/>
      <c r="K127" s="406"/>
      <c r="L127" s="406"/>
      <c r="M127" s="406"/>
      <c r="N127" s="346"/>
      <c r="O127" s="203"/>
      <c r="P127" s="346"/>
    </row>
    <row r="128" spans="1:16" ht="29.45" customHeight="1" thickBot="1">
      <c r="A128" s="295" t="s">
        <v>113</v>
      </c>
      <c r="B128" s="221"/>
      <c r="C128" s="111"/>
      <c r="D128" s="111"/>
      <c r="E128" s="111"/>
      <c r="F128" s="237"/>
      <c r="G128" s="217"/>
      <c r="H128" s="217"/>
      <c r="I128" s="111"/>
      <c r="J128" s="128"/>
      <c r="K128" s="129"/>
      <c r="L128" s="129"/>
      <c r="M128" s="129"/>
      <c r="N128" s="346"/>
      <c r="O128" s="203"/>
      <c r="P128" s="346"/>
    </row>
    <row r="129" spans="1:16" ht="27.95" customHeight="1" thickBot="1">
      <c r="A129" s="60">
        <v>25</v>
      </c>
      <c r="B129" s="221"/>
      <c r="C129" s="237"/>
      <c r="D129" s="279"/>
      <c r="E129" s="217"/>
      <c r="F129" s="217"/>
      <c r="G129" s="111"/>
      <c r="H129" s="111"/>
      <c r="I129" s="237"/>
      <c r="J129" s="111"/>
      <c r="K129" s="135"/>
      <c r="L129" s="135"/>
      <c r="M129" s="135"/>
      <c r="N129" s="346"/>
      <c r="O129" s="203"/>
      <c r="P129" s="346"/>
    </row>
    <row r="130" spans="1:16" ht="12.95" thickBot="1">
      <c r="A130" s="117" t="s">
        <v>172</v>
      </c>
      <c r="B130" s="291" t="s">
        <v>173</v>
      </c>
      <c r="C130" s="118"/>
      <c r="D130" s="280" t="s">
        <v>4</v>
      </c>
      <c r="E130" s="59" t="s">
        <v>5</v>
      </c>
      <c r="F130" s="68" t="s">
        <v>6</v>
      </c>
      <c r="G130" s="68" t="s">
        <v>7</v>
      </c>
      <c r="H130" s="68" t="s">
        <v>8</v>
      </c>
      <c r="I130" s="68" t="s">
        <v>9</v>
      </c>
      <c r="J130" s="68" t="s">
        <v>10</v>
      </c>
      <c r="K130" s="68" t="s">
        <v>470</v>
      </c>
      <c r="L130" s="68" t="s">
        <v>471</v>
      </c>
      <c r="M130" s="68" t="s">
        <v>472</v>
      </c>
      <c r="N130" s="346"/>
      <c r="O130" s="203"/>
      <c r="P130" s="346"/>
    </row>
    <row r="131" spans="1:16" ht="48.95" customHeight="1" thickBot="1">
      <c r="A131" s="348" t="s">
        <v>174</v>
      </c>
      <c r="B131" s="348" t="s">
        <v>175</v>
      </c>
      <c r="C131" s="111" t="s">
        <v>15</v>
      </c>
      <c r="D131" s="114" t="s">
        <v>74</v>
      </c>
      <c r="E131" s="67">
        <v>0</v>
      </c>
      <c r="F131" s="140">
        <v>2</v>
      </c>
      <c r="G131" s="140">
        <v>2</v>
      </c>
      <c r="H131" s="140">
        <v>4</v>
      </c>
      <c r="I131" s="140">
        <v>4</v>
      </c>
      <c r="J131" s="140">
        <v>4</v>
      </c>
      <c r="K131" s="425">
        <v>4</v>
      </c>
      <c r="L131" s="509"/>
      <c r="M131" s="509"/>
      <c r="N131" s="346"/>
      <c r="O131" s="203"/>
      <c r="P131" s="346"/>
    </row>
    <row r="132" spans="1:16" ht="38.450000000000003" customHeight="1" thickBot="1">
      <c r="A132" s="28"/>
      <c r="B132" s="349"/>
      <c r="C132" s="135" t="s">
        <v>18</v>
      </c>
      <c r="D132" s="114" t="s">
        <v>74</v>
      </c>
      <c r="E132" s="113"/>
      <c r="F132" s="114">
        <v>2</v>
      </c>
      <c r="G132" s="114">
        <v>2</v>
      </c>
      <c r="H132" s="114">
        <v>4</v>
      </c>
      <c r="I132" s="114">
        <v>6</v>
      </c>
      <c r="J132" s="114">
        <v>4</v>
      </c>
      <c r="K132" s="518">
        <v>6</v>
      </c>
      <c r="L132" s="510"/>
      <c r="M132" s="510"/>
      <c r="N132" s="346"/>
      <c r="O132" s="203"/>
      <c r="P132" s="346"/>
    </row>
    <row r="133" spans="1:16" ht="36.6" customHeight="1" thickBot="1">
      <c r="A133" s="28"/>
      <c r="B133" s="349"/>
      <c r="C133" s="989" t="s">
        <v>41</v>
      </c>
      <c r="D133" s="972"/>
      <c r="E133" s="972"/>
      <c r="F133" s="972"/>
      <c r="G133" s="972"/>
      <c r="H133" s="972"/>
      <c r="I133" s="972"/>
      <c r="J133" s="972"/>
      <c r="K133" s="972"/>
      <c r="L133" s="972"/>
      <c r="M133" s="973"/>
      <c r="N133" s="346"/>
      <c r="O133" s="203"/>
      <c r="P133" s="346"/>
    </row>
    <row r="134" spans="1:16" ht="42.6" customHeight="1" thickBot="1">
      <c r="A134" s="29"/>
      <c r="B134" s="350"/>
      <c r="C134" s="990" t="s">
        <v>178</v>
      </c>
      <c r="D134" s="974"/>
      <c r="E134" s="974"/>
      <c r="F134" s="974"/>
      <c r="G134" s="974"/>
      <c r="H134" s="974"/>
      <c r="I134" s="974"/>
      <c r="J134" s="974"/>
      <c r="K134" s="974"/>
      <c r="L134" s="974"/>
      <c r="M134" s="975"/>
      <c r="N134" s="346"/>
      <c r="O134" s="203"/>
      <c r="P134" s="346"/>
    </row>
    <row r="135" spans="1:16" ht="33.950000000000003" customHeight="1" thickBot="1">
      <c r="A135" s="507"/>
      <c r="B135" s="291" t="s">
        <v>179</v>
      </c>
      <c r="C135" s="108"/>
      <c r="D135" s="101" t="s">
        <v>4</v>
      </c>
      <c r="E135" s="59" t="s">
        <v>5</v>
      </c>
      <c r="F135" s="68" t="s">
        <v>6</v>
      </c>
      <c r="G135" s="68" t="s">
        <v>7</v>
      </c>
      <c r="H135" s="68" t="s">
        <v>8</v>
      </c>
      <c r="I135" s="68" t="s">
        <v>9</v>
      </c>
      <c r="J135" s="68" t="s">
        <v>10</v>
      </c>
      <c r="K135" s="68" t="s">
        <v>470</v>
      </c>
      <c r="L135" s="68" t="s">
        <v>471</v>
      </c>
      <c r="M135" s="68" t="s">
        <v>472</v>
      </c>
      <c r="N135" s="346"/>
      <c r="O135" s="203"/>
      <c r="P135" s="346"/>
    </row>
    <row r="136" spans="1:16" ht="41.45" customHeight="1" thickBot="1">
      <c r="A136" s="260"/>
      <c r="B136" s="348" t="s">
        <v>553</v>
      </c>
      <c r="C136" s="129" t="s">
        <v>15</v>
      </c>
      <c r="D136" s="114" t="s">
        <v>74</v>
      </c>
      <c r="E136" s="67">
        <v>0</v>
      </c>
      <c r="F136" s="140" t="s">
        <v>55</v>
      </c>
      <c r="G136" s="140">
        <v>1</v>
      </c>
      <c r="H136" s="140">
        <v>4</v>
      </c>
      <c r="I136" s="140">
        <v>4</v>
      </c>
      <c r="J136" s="140">
        <v>4</v>
      </c>
      <c r="K136" s="425">
        <v>4</v>
      </c>
      <c r="L136" s="509"/>
      <c r="M136" s="509"/>
      <c r="N136" s="346"/>
      <c r="O136" s="203"/>
      <c r="P136" s="346"/>
    </row>
    <row r="137" spans="1:16" ht="33.6" customHeight="1" thickBot="1">
      <c r="B137" s="349"/>
      <c r="C137" s="111" t="s">
        <v>18</v>
      </c>
      <c r="D137" s="114" t="s">
        <v>74</v>
      </c>
      <c r="E137" s="130"/>
      <c r="F137" s="114" t="s">
        <v>23</v>
      </c>
      <c r="G137" s="114">
        <v>1</v>
      </c>
      <c r="H137" s="114">
        <v>4</v>
      </c>
      <c r="I137" s="114">
        <v>4</v>
      </c>
      <c r="J137" s="114">
        <v>4</v>
      </c>
      <c r="K137" s="467">
        <v>9</v>
      </c>
      <c r="L137" s="276"/>
      <c r="M137" s="276"/>
      <c r="N137" s="347"/>
      <c r="O137" s="203"/>
      <c r="P137" s="346"/>
    </row>
    <row r="138" spans="1:16" ht="12.95" thickBot="1">
      <c r="B138" s="349"/>
      <c r="C138" s="989" t="s">
        <v>41</v>
      </c>
      <c r="D138" s="972"/>
      <c r="E138" s="972"/>
      <c r="F138" s="972"/>
      <c r="G138" s="972"/>
      <c r="H138" s="972"/>
      <c r="I138" s="972"/>
      <c r="J138" s="972"/>
      <c r="K138" s="972"/>
      <c r="L138" s="972"/>
      <c r="M138" s="973"/>
      <c r="N138" s="134" t="s">
        <v>118</v>
      </c>
      <c r="O138" s="203"/>
      <c r="P138" s="346"/>
    </row>
    <row r="139" spans="1:16" ht="30.95" customHeight="1" thickBot="1">
      <c r="B139" s="350"/>
      <c r="C139" s="990" t="s">
        <v>181</v>
      </c>
      <c r="D139" s="974"/>
      <c r="E139" s="974"/>
      <c r="F139" s="974"/>
      <c r="G139" s="974"/>
      <c r="H139" s="974"/>
      <c r="I139" s="974"/>
      <c r="J139" s="974"/>
      <c r="K139" s="974"/>
      <c r="L139" s="974"/>
      <c r="M139" s="975"/>
      <c r="N139" s="67" t="s">
        <v>137</v>
      </c>
      <c r="O139" s="203"/>
      <c r="P139" s="346"/>
    </row>
    <row r="140" spans="1:16" ht="12.95" thickBot="1">
      <c r="A140" s="508"/>
      <c r="B140" s="292" t="s">
        <v>182</v>
      </c>
      <c r="C140" s="108"/>
      <c r="D140" s="101" t="s">
        <v>4</v>
      </c>
      <c r="E140" s="59" t="s">
        <v>5</v>
      </c>
      <c r="F140" s="68" t="s">
        <v>6</v>
      </c>
      <c r="G140" s="68" t="s">
        <v>7</v>
      </c>
      <c r="H140" s="68" t="s">
        <v>8</v>
      </c>
      <c r="I140" s="68" t="s">
        <v>9</v>
      </c>
      <c r="J140" s="68" t="s">
        <v>10</v>
      </c>
      <c r="K140" s="68" t="s">
        <v>470</v>
      </c>
      <c r="L140" s="68" t="s">
        <v>471</v>
      </c>
      <c r="M140" s="280" t="s">
        <v>472</v>
      </c>
      <c r="N140" s="317"/>
      <c r="O140" s="203"/>
      <c r="P140" s="346"/>
    </row>
    <row r="141" spans="1:16" ht="47.45" customHeight="1" thickBot="1">
      <c r="B141" s="348" t="s">
        <v>183</v>
      </c>
      <c r="C141" s="136" t="s">
        <v>15</v>
      </c>
      <c r="D141" s="114" t="s">
        <v>74</v>
      </c>
      <c r="E141" s="67">
        <v>1</v>
      </c>
      <c r="F141" s="94">
        <v>2</v>
      </c>
      <c r="G141" s="94">
        <v>2</v>
      </c>
      <c r="H141" s="94">
        <v>4</v>
      </c>
      <c r="I141" s="94">
        <v>5</v>
      </c>
      <c r="J141" s="516">
        <v>6</v>
      </c>
      <c r="K141" s="516">
        <v>6</v>
      </c>
      <c r="L141" s="469"/>
      <c r="M141" s="517"/>
      <c r="N141" s="128"/>
      <c r="O141" s="203"/>
      <c r="P141" s="346"/>
    </row>
    <row r="142" spans="1:16" ht="32.1" customHeight="1" thickBot="1">
      <c r="A142" s="349"/>
      <c r="B142" s="349"/>
      <c r="C142" s="111" t="s">
        <v>18</v>
      </c>
      <c r="D142" s="552" t="s">
        <v>74</v>
      </c>
      <c r="E142" s="113"/>
      <c r="F142" s="143">
        <v>2</v>
      </c>
      <c r="G142" s="410">
        <v>2</v>
      </c>
      <c r="H142" s="147">
        <v>4</v>
      </c>
      <c r="I142" s="147">
        <v>5</v>
      </c>
      <c r="J142" s="147">
        <v>4</v>
      </c>
      <c r="K142" s="564">
        <v>4</v>
      </c>
      <c r="L142" s="565"/>
      <c r="M142" s="326"/>
      <c r="N142" s="312"/>
      <c r="O142" s="203"/>
      <c r="P142" s="346"/>
    </row>
    <row r="143" spans="1:16" ht="32.1" customHeight="1" thickBot="1">
      <c r="A143" s="349"/>
      <c r="B143" s="349"/>
      <c r="C143" s="111"/>
      <c r="D143" s="552"/>
      <c r="E143" s="113"/>
      <c r="F143" s="218" t="s">
        <v>41</v>
      </c>
      <c r="G143" s="566"/>
      <c r="H143" s="552"/>
      <c r="I143" s="552"/>
      <c r="J143" s="552"/>
      <c r="K143" s="562"/>
      <c r="L143" s="563"/>
      <c r="M143" s="275"/>
      <c r="N143" s="312"/>
      <c r="O143" s="150"/>
      <c r="P143" s="345"/>
    </row>
    <row r="144" spans="1:16" ht="32.1" customHeight="1" thickBot="1">
      <c r="A144" s="349"/>
      <c r="B144" s="349"/>
      <c r="C144" s="111"/>
      <c r="D144" s="552"/>
      <c r="E144" s="113"/>
      <c r="F144" s="990" t="s">
        <v>184</v>
      </c>
      <c r="G144" s="974"/>
      <c r="H144" s="974"/>
      <c r="I144" s="974"/>
      <c r="J144" s="974"/>
      <c r="K144" s="974"/>
      <c r="L144" s="974"/>
      <c r="M144" s="975"/>
      <c r="N144" s="337"/>
      <c r="O144" s="337"/>
      <c r="P144" s="338"/>
    </row>
    <row r="145" spans="1:16" ht="29.1" customHeight="1" thickBot="1">
      <c r="A145" s="107" t="s">
        <v>113</v>
      </c>
      <c r="B145" s="349"/>
      <c r="C145" s="989"/>
      <c r="D145" s="972"/>
      <c r="E145" s="972"/>
      <c r="F145" s="972"/>
      <c r="G145" s="972"/>
      <c r="H145" s="972"/>
      <c r="I145" s="972"/>
      <c r="J145" s="972"/>
      <c r="K145" s="972"/>
      <c r="L145" s="972"/>
      <c r="M145" s="973"/>
      <c r="N145" s="314"/>
      <c r="O145" s="203"/>
      <c r="P145" s="347"/>
    </row>
    <row r="146" spans="1:16" s="316" customFormat="1" ht="36.6" customHeight="1" thickBot="1">
      <c r="A146" s="328">
        <v>5</v>
      </c>
      <c r="B146" s="350"/>
      <c r="C146" s="990"/>
      <c r="D146" s="974"/>
      <c r="E146" s="974"/>
      <c r="F146" s="974"/>
      <c r="G146" s="974"/>
      <c r="H146" s="974"/>
      <c r="I146" s="974"/>
      <c r="J146" s="974"/>
      <c r="K146" s="974"/>
      <c r="L146" s="974"/>
      <c r="M146" s="974"/>
      <c r="N146" s="240"/>
      <c r="O146" s="240"/>
      <c r="P146" s="240"/>
    </row>
    <row r="147" spans="1:16" ht="12.95" thickBot="1">
      <c r="A147" s="343" t="s">
        <v>61</v>
      </c>
      <c r="B147" s="121" t="s">
        <v>523</v>
      </c>
      <c r="C147" s="121"/>
      <c r="D147" s="121" t="s">
        <v>63</v>
      </c>
      <c r="E147" s="121" t="s">
        <v>64</v>
      </c>
      <c r="F147" s="121"/>
      <c r="G147" s="121"/>
      <c r="H147" s="121"/>
      <c r="I147" s="121" t="s">
        <v>65</v>
      </c>
      <c r="J147" s="289" t="s">
        <v>524</v>
      </c>
      <c r="K147" s="408"/>
      <c r="L147" s="408"/>
      <c r="M147" s="408"/>
      <c r="N147" s="317"/>
      <c r="O147" s="203"/>
      <c r="P147" s="203"/>
    </row>
    <row r="148" spans="1:16" ht="12.95" thickBot="1">
      <c r="A148" s="344"/>
      <c r="B148" s="139">
        <v>3000000</v>
      </c>
      <c r="C148" s="124"/>
      <c r="D148" s="124">
        <v>0</v>
      </c>
      <c r="E148" s="124">
        <v>0</v>
      </c>
      <c r="F148" s="124"/>
      <c r="G148" s="124"/>
      <c r="H148" s="124"/>
      <c r="I148" s="139">
        <v>3000000</v>
      </c>
      <c r="J148" s="217">
        <v>100</v>
      </c>
      <c r="K148" s="237"/>
      <c r="L148" s="237"/>
      <c r="M148" s="237"/>
      <c r="N148" s="128"/>
      <c r="O148" s="203"/>
      <c r="P148" s="203"/>
    </row>
    <row r="149" spans="1:16" ht="12.95" thickBot="1">
      <c r="A149" s="343" t="s">
        <v>67</v>
      </c>
      <c r="B149" s="121" t="s">
        <v>513</v>
      </c>
      <c r="C149" s="125"/>
      <c r="D149" s="311"/>
      <c r="E149" s="311"/>
      <c r="F149" s="311"/>
      <c r="G149" s="311"/>
      <c r="H149" s="311"/>
      <c r="I149" s="311"/>
      <c r="J149" s="311"/>
      <c r="K149" s="311"/>
      <c r="L149" s="311"/>
      <c r="M149" s="311"/>
      <c r="N149" s="312"/>
      <c r="O149" s="203"/>
      <c r="P149" s="203"/>
    </row>
    <row r="150" spans="1:16" ht="12.95" thickBot="1">
      <c r="A150" s="344"/>
      <c r="B150" s="124">
        <v>3</v>
      </c>
      <c r="C150" s="126"/>
      <c r="D150" s="313"/>
      <c r="E150" s="313"/>
      <c r="F150" s="313"/>
      <c r="G150" s="313"/>
      <c r="H150" s="313"/>
      <c r="I150" s="313"/>
      <c r="J150" s="313"/>
      <c r="K150" s="313"/>
      <c r="L150" s="313"/>
      <c r="M150" s="313"/>
      <c r="N150" s="314"/>
      <c r="O150" s="203"/>
      <c r="P150" s="203"/>
    </row>
    <row r="151" spans="1:16" ht="12.95" thickBot="1">
      <c r="A151" s="316"/>
      <c r="B151" s="240"/>
      <c r="C151" s="240"/>
      <c r="D151" s="240"/>
      <c r="E151" s="240"/>
      <c r="F151" s="240"/>
      <c r="G151" s="240"/>
      <c r="H151" s="240"/>
      <c r="I151" s="240"/>
      <c r="J151" s="240"/>
      <c r="K151" s="240"/>
      <c r="L151" s="240"/>
      <c r="M151" s="240"/>
      <c r="N151" s="237"/>
      <c r="O151" s="203"/>
      <c r="P151" s="203"/>
    </row>
    <row r="152" spans="1:16" ht="12.95" thickBot="1">
      <c r="A152" s="343" t="s">
        <v>61</v>
      </c>
      <c r="B152" s="121" t="s">
        <v>523</v>
      </c>
      <c r="C152" s="121"/>
      <c r="D152" s="121" t="s">
        <v>63</v>
      </c>
      <c r="E152" s="121" t="s">
        <v>64</v>
      </c>
      <c r="F152" s="121" t="s">
        <v>63</v>
      </c>
      <c r="G152" s="121"/>
      <c r="H152" s="121"/>
      <c r="I152" s="121" t="s">
        <v>65</v>
      </c>
      <c r="J152" s="289" t="s">
        <v>524</v>
      </c>
      <c r="K152" s="408"/>
      <c r="L152" s="408"/>
      <c r="M152" s="317"/>
      <c r="N152" s="507"/>
      <c r="O152" s="203"/>
      <c r="P152" s="109" t="s">
        <v>11</v>
      </c>
    </row>
    <row r="153" spans="1:16" ht="132.94999999999999" customHeight="1" thickBot="1">
      <c r="A153" s="344"/>
      <c r="B153" s="144">
        <v>5000000</v>
      </c>
      <c r="C153" s="124"/>
      <c r="D153" s="124" t="s">
        <v>218</v>
      </c>
      <c r="E153" s="124">
        <v>0</v>
      </c>
      <c r="F153" s="124" t="s">
        <v>219</v>
      </c>
      <c r="G153" s="124"/>
      <c r="H153" s="124"/>
      <c r="I153" s="144">
        <v>14839591</v>
      </c>
      <c r="J153" s="217">
        <v>34</v>
      </c>
      <c r="K153" s="279"/>
      <c r="L153" s="279"/>
      <c r="M153" s="136"/>
      <c r="N153" s="525"/>
      <c r="O153" s="203"/>
      <c r="P153" s="345" t="s">
        <v>226</v>
      </c>
    </row>
    <row r="154" spans="1:16" ht="12.95" thickBot="1">
      <c r="A154" s="343" t="s">
        <v>67</v>
      </c>
      <c r="B154" s="121" t="s">
        <v>513</v>
      </c>
      <c r="C154" s="125"/>
      <c r="D154" s="311"/>
      <c r="E154" s="311"/>
      <c r="F154" s="311"/>
      <c r="G154" s="311"/>
      <c r="H154" s="311"/>
      <c r="I154" s="311"/>
      <c r="J154" s="311"/>
      <c r="K154" s="409"/>
      <c r="L154" s="409"/>
      <c r="M154" s="409"/>
      <c r="N154" s="346"/>
      <c r="O154" s="203"/>
      <c r="P154" s="346"/>
    </row>
    <row r="155" spans="1:16" ht="12.95" thickBot="1">
      <c r="A155" s="344"/>
      <c r="B155" s="124">
        <v>3.5</v>
      </c>
      <c r="C155" s="126"/>
      <c r="D155" s="313"/>
      <c r="E155" s="313"/>
      <c r="F155" s="313"/>
      <c r="G155" s="313"/>
      <c r="H155" s="313"/>
      <c r="I155" s="313"/>
      <c r="J155" s="313"/>
      <c r="K155" s="409"/>
      <c r="L155" s="409"/>
      <c r="M155" s="409"/>
      <c r="N155" s="346"/>
      <c r="O155" s="203"/>
      <c r="P155" s="346"/>
    </row>
    <row r="156" spans="1:16" ht="12.95" thickBot="1">
      <c r="B156" s="116"/>
      <c r="C156" s="116"/>
      <c r="D156" s="116"/>
      <c r="E156" s="116"/>
      <c r="F156" s="116"/>
      <c r="G156" s="116"/>
      <c r="H156" s="116"/>
      <c r="I156" s="116"/>
      <c r="J156" s="116"/>
      <c r="K156" s="116"/>
      <c r="L156" s="116"/>
      <c r="M156" s="116"/>
      <c r="N156" s="346"/>
      <c r="O156" s="203"/>
      <c r="P156" s="346"/>
    </row>
    <row r="157" spans="1:16" ht="12.95" thickBot="1">
      <c r="A157" s="117" t="s">
        <v>185</v>
      </c>
      <c r="B157" s="291" t="s">
        <v>186</v>
      </c>
      <c r="C157" s="118"/>
      <c r="D157" s="59" t="s">
        <v>4</v>
      </c>
      <c r="E157" s="59" t="s">
        <v>5</v>
      </c>
      <c r="F157" s="68" t="s">
        <v>6</v>
      </c>
      <c r="G157" s="68" t="s">
        <v>7</v>
      </c>
      <c r="H157" s="68" t="s">
        <v>8</v>
      </c>
      <c r="I157" s="68" t="s">
        <v>9</v>
      </c>
      <c r="J157" s="68" t="s">
        <v>10</v>
      </c>
      <c r="K157" s="68" t="s">
        <v>470</v>
      </c>
      <c r="L157" s="68" t="s">
        <v>471</v>
      </c>
      <c r="M157" s="68" t="s">
        <v>472</v>
      </c>
      <c r="N157" s="346"/>
      <c r="O157" s="203"/>
      <c r="P157" s="346"/>
    </row>
    <row r="158" spans="1:16" ht="81" thickBot="1">
      <c r="A158" s="333" t="s">
        <v>222</v>
      </c>
      <c r="B158" s="333" t="s">
        <v>554</v>
      </c>
      <c r="C158" s="111" t="s">
        <v>15</v>
      </c>
      <c r="D158" s="114" t="s">
        <v>74</v>
      </c>
      <c r="E158" s="67">
        <v>0</v>
      </c>
      <c r="F158" s="92" t="s">
        <v>224</v>
      </c>
      <c r="G158" s="94" t="s">
        <v>225</v>
      </c>
      <c r="H158" s="92">
        <v>5000</v>
      </c>
      <c r="I158" s="94">
        <v>15000</v>
      </c>
      <c r="J158" s="94">
        <v>96000</v>
      </c>
      <c r="K158" s="410">
        <v>30000</v>
      </c>
      <c r="L158" s="410">
        <v>29000</v>
      </c>
      <c r="M158" s="410">
        <v>16000</v>
      </c>
      <c r="N158" s="346"/>
      <c r="O158" s="203"/>
      <c r="P158" s="346"/>
    </row>
    <row r="159" spans="1:16" ht="30.95" customHeight="1" thickBot="1">
      <c r="A159" s="334"/>
      <c r="B159" s="334"/>
      <c r="C159" s="135" t="s">
        <v>18</v>
      </c>
      <c r="D159" s="114" t="s">
        <v>74</v>
      </c>
      <c r="E159" s="113"/>
      <c r="F159" s="114" t="s">
        <v>89</v>
      </c>
      <c r="G159" s="114" t="s">
        <v>209</v>
      </c>
      <c r="H159" s="114">
        <v>1802</v>
      </c>
      <c r="I159" s="76">
        <v>29950</v>
      </c>
      <c r="J159" s="76" t="s">
        <v>555</v>
      </c>
      <c r="K159" s="76" t="s">
        <v>556</v>
      </c>
      <c r="L159" s="76"/>
      <c r="M159" s="76"/>
      <c r="N159" s="346"/>
      <c r="O159" s="203"/>
      <c r="P159" s="346"/>
    </row>
    <row r="160" spans="1:16" ht="28.5" customHeight="1" thickBot="1">
      <c r="A160" s="334"/>
      <c r="B160" s="334"/>
      <c r="C160" s="989" t="s">
        <v>41</v>
      </c>
      <c r="D160" s="972"/>
      <c r="E160" s="972"/>
      <c r="F160" s="972"/>
      <c r="G160" s="972"/>
      <c r="H160" s="972"/>
      <c r="I160" s="972"/>
      <c r="J160" s="972"/>
      <c r="K160" s="972"/>
      <c r="L160" s="972"/>
      <c r="M160" s="973"/>
      <c r="N160" s="346"/>
      <c r="O160" s="203"/>
      <c r="P160" s="346"/>
    </row>
    <row r="161" spans="1:16" ht="42.6" customHeight="1" thickBot="1">
      <c r="A161" s="334"/>
      <c r="B161" s="335"/>
      <c r="C161" s="1049" t="s">
        <v>128</v>
      </c>
      <c r="D161" s="1050"/>
      <c r="E161" s="1050"/>
      <c r="F161" s="1050"/>
      <c r="G161" s="1050"/>
      <c r="H161" s="1050"/>
      <c r="I161" s="1050"/>
      <c r="J161" s="1050"/>
      <c r="K161" s="1050"/>
      <c r="L161" s="1050"/>
      <c r="M161" s="1051"/>
      <c r="N161" s="346"/>
      <c r="O161" s="203"/>
      <c r="P161" s="346"/>
    </row>
    <row r="162" spans="1:16" ht="12.95" thickBot="1">
      <c r="A162" s="332"/>
      <c r="B162" s="291" t="s">
        <v>199</v>
      </c>
      <c r="C162" s="108"/>
      <c r="D162" s="101" t="s">
        <v>4</v>
      </c>
      <c r="E162" s="59" t="s">
        <v>5</v>
      </c>
      <c r="F162" s="68" t="s">
        <v>6</v>
      </c>
      <c r="G162" s="68" t="s">
        <v>7</v>
      </c>
      <c r="H162" s="68" t="s">
        <v>8</v>
      </c>
      <c r="I162" s="68" t="s">
        <v>9</v>
      </c>
      <c r="J162" s="68" t="s">
        <v>10</v>
      </c>
      <c r="K162" s="68" t="s">
        <v>470</v>
      </c>
      <c r="L162" s="68" t="s">
        <v>471</v>
      </c>
      <c r="M162" s="68" t="s">
        <v>472</v>
      </c>
      <c r="N162" s="346"/>
      <c r="O162" s="203"/>
      <c r="P162" s="346"/>
    </row>
    <row r="163" spans="1:16" ht="46.5" thickBot="1">
      <c r="A163" s="332"/>
      <c r="B163" s="348" t="s">
        <v>228</v>
      </c>
      <c r="C163" s="129" t="s">
        <v>15</v>
      </c>
      <c r="D163" s="114" t="s">
        <v>74</v>
      </c>
      <c r="E163" s="67">
        <v>0</v>
      </c>
      <c r="F163" s="92">
        <v>0</v>
      </c>
      <c r="G163" s="94" t="s">
        <v>229</v>
      </c>
      <c r="H163" s="92">
        <v>0</v>
      </c>
      <c r="I163" s="94">
        <v>3500</v>
      </c>
      <c r="J163" s="206">
        <v>10000</v>
      </c>
      <c r="K163" s="411">
        <v>7500</v>
      </c>
      <c r="L163" s="411">
        <v>3000</v>
      </c>
      <c r="M163" s="411">
        <v>2000</v>
      </c>
      <c r="N163" s="346"/>
      <c r="O163" s="203"/>
      <c r="P163" s="346"/>
    </row>
    <row r="164" spans="1:16" ht="29.45" customHeight="1" thickBot="1">
      <c r="A164" s="332"/>
      <c r="B164" s="349"/>
      <c r="C164" s="111" t="s">
        <v>18</v>
      </c>
      <c r="D164" s="114" t="s">
        <v>74</v>
      </c>
      <c r="E164" s="130"/>
      <c r="F164" s="114">
        <v>0</v>
      </c>
      <c r="G164" s="114" t="s">
        <v>89</v>
      </c>
      <c r="H164" s="114" t="s">
        <v>557</v>
      </c>
      <c r="I164" s="76">
        <v>9026</v>
      </c>
      <c r="J164" s="76">
        <v>14720</v>
      </c>
      <c r="K164" s="76">
        <v>9845</v>
      </c>
      <c r="L164" s="76"/>
      <c r="M164" s="76"/>
      <c r="N164" s="346"/>
      <c r="O164" s="203"/>
      <c r="P164" s="346"/>
    </row>
    <row r="165" spans="1:16" ht="29.45" customHeight="1" thickBot="1">
      <c r="A165" s="332"/>
      <c r="B165" s="349"/>
      <c r="C165" s="989" t="s">
        <v>41</v>
      </c>
      <c r="D165" s="972"/>
      <c r="E165" s="972"/>
      <c r="F165" s="972"/>
      <c r="G165" s="972"/>
      <c r="H165" s="972"/>
      <c r="I165" s="972"/>
      <c r="J165" s="972"/>
      <c r="K165" s="972"/>
      <c r="L165" s="972"/>
      <c r="M165" s="973"/>
      <c r="N165" s="346"/>
      <c r="O165" s="203"/>
      <c r="P165" s="346"/>
    </row>
    <row r="166" spans="1:16" ht="39.6" customHeight="1" thickBot="1">
      <c r="A166" s="332"/>
      <c r="B166" s="350"/>
      <c r="C166" s="990" t="s">
        <v>128</v>
      </c>
      <c r="D166" s="974"/>
      <c r="E166" s="974"/>
      <c r="F166" s="974"/>
      <c r="G166" s="974"/>
      <c r="H166" s="974"/>
      <c r="I166" s="974"/>
      <c r="J166" s="974"/>
      <c r="K166" s="974"/>
      <c r="L166" s="974"/>
      <c r="M166" s="975"/>
      <c r="N166" s="346"/>
      <c r="O166" s="203"/>
      <c r="P166" s="346"/>
    </row>
    <row r="167" spans="1:16" ht="12.95" thickBot="1">
      <c r="A167" s="332"/>
      <c r="B167" s="291" t="s">
        <v>206</v>
      </c>
      <c r="C167" s="108"/>
      <c r="D167" s="101" t="s">
        <v>4</v>
      </c>
      <c r="E167" s="59" t="s">
        <v>5</v>
      </c>
      <c r="F167" s="68" t="s">
        <v>6</v>
      </c>
      <c r="G167" s="68" t="s">
        <v>7</v>
      </c>
      <c r="H167" s="68" t="s">
        <v>8</v>
      </c>
      <c r="I167" s="68" t="s">
        <v>9</v>
      </c>
      <c r="J167" s="68" t="s">
        <v>10</v>
      </c>
      <c r="K167" s="68" t="s">
        <v>470</v>
      </c>
      <c r="L167" s="68" t="s">
        <v>471</v>
      </c>
      <c r="M167" s="68" t="s">
        <v>472</v>
      </c>
      <c r="N167" s="346"/>
      <c r="O167" s="203"/>
      <c r="P167" s="346"/>
    </row>
    <row r="168" spans="1:16" ht="23.45" thickBot="1">
      <c r="A168" s="332"/>
      <c r="B168" s="348" t="s">
        <v>232</v>
      </c>
      <c r="C168" s="129" t="s">
        <v>15</v>
      </c>
      <c r="D168" s="114" t="s">
        <v>74</v>
      </c>
      <c r="E168" s="67">
        <v>0</v>
      </c>
      <c r="F168" s="92">
        <v>0</v>
      </c>
      <c r="G168" s="94" t="s">
        <v>233</v>
      </c>
      <c r="H168" s="92">
        <v>0</v>
      </c>
      <c r="I168" s="92">
        <v>0</v>
      </c>
      <c r="J168" s="206">
        <v>4000</v>
      </c>
      <c r="K168" s="411">
        <v>1000</v>
      </c>
      <c r="L168" s="411">
        <v>700</v>
      </c>
      <c r="M168" s="411">
        <v>500</v>
      </c>
      <c r="N168" s="346"/>
      <c r="O168" s="203"/>
      <c r="P168" s="346"/>
    </row>
    <row r="169" spans="1:16" ht="12.95" thickBot="1">
      <c r="A169" s="332"/>
      <c r="B169" s="349"/>
      <c r="C169" s="111" t="s">
        <v>18</v>
      </c>
      <c r="D169" s="114" t="s">
        <v>74</v>
      </c>
      <c r="E169" s="130"/>
      <c r="F169" s="114">
        <v>0</v>
      </c>
      <c r="G169" s="114" t="s">
        <v>209</v>
      </c>
      <c r="H169" s="114" t="s">
        <v>557</v>
      </c>
      <c r="I169" s="76">
        <v>1500</v>
      </c>
      <c r="J169" s="114" t="s">
        <v>558</v>
      </c>
      <c r="K169" s="114" t="s">
        <v>559</v>
      </c>
      <c r="L169" s="114"/>
      <c r="M169" s="114"/>
      <c r="N169" s="347"/>
      <c r="O169" s="203"/>
      <c r="P169" s="346"/>
    </row>
    <row r="170" spans="1:16" ht="41.1" customHeight="1" thickBot="1">
      <c r="A170" s="332"/>
      <c r="B170" s="349"/>
      <c r="C170" s="989" t="s">
        <v>41</v>
      </c>
      <c r="D170" s="972"/>
      <c r="E170" s="972"/>
      <c r="F170" s="972"/>
      <c r="G170" s="972"/>
      <c r="H170" s="972"/>
      <c r="I170" s="972"/>
      <c r="J170" s="972"/>
      <c r="K170" s="972"/>
      <c r="L170" s="972"/>
      <c r="M170" s="973"/>
      <c r="N170" s="134" t="s">
        <v>118</v>
      </c>
      <c r="O170" s="203"/>
      <c r="P170" s="346"/>
    </row>
    <row r="171" spans="1:16" ht="36.6" customHeight="1" thickBot="1">
      <c r="A171" s="354"/>
      <c r="B171" s="350"/>
      <c r="C171" s="990" t="s">
        <v>128</v>
      </c>
      <c r="D171" s="974"/>
      <c r="E171" s="974"/>
      <c r="F171" s="974"/>
      <c r="G171" s="974"/>
      <c r="H171" s="974"/>
      <c r="I171" s="974"/>
      <c r="J171" s="974"/>
      <c r="K171" s="974"/>
      <c r="L171" s="974"/>
      <c r="M171" s="975"/>
      <c r="N171" s="67" t="s">
        <v>137</v>
      </c>
      <c r="O171" s="203"/>
      <c r="P171" s="347"/>
    </row>
    <row r="172" spans="1:16" ht="36.6" customHeight="1" thickBot="1">
      <c r="A172" s="354"/>
      <c r="B172" s="1032"/>
      <c r="C172" s="1033"/>
      <c r="D172" s="1033"/>
      <c r="E172" s="1033"/>
      <c r="F172" s="1033"/>
      <c r="G172" s="1033"/>
      <c r="H172" s="1033"/>
      <c r="I172" s="1033"/>
      <c r="J172" s="1033"/>
      <c r="K172" s="1033"/>
      <c r="L172" s="1033"/>
      <c r="M172" s="1034"/>
      <c r="N172" s="67"/>
      <c r="O172" s="203"/>
      <c r="P172" s="407"/>
    </row>
    <row r="173" spans="1:16" ht="12.95" thickBot="1">
      <c r="A173" s="107" t="s">
        <v>113</v>
      </c>
      <c r="B173" s="292" t="s">
        <v>212</v>
      </c>
      <c r="C173" s="108"/>
      <c r="D173" s="546" t="s">
        <v>4</v>
      </c>
      <c r="E173" s="322" t="s">
        <v>5</v>
      </c>
      <c r="F173" s="323" t="s">
        <v>6</v>
      </c>
      <c r="G173" s="323" t="s">
        <v>7</v>
      </c>
      <c r="H173" s="323" t="s">
        <v>8</v>
      </c>
      <c r="I173" s="323" t="s">
        <v>9</v>
      </c>
      <c r="J173" s="323" t="s">
        <v>10</v>
      </c>
      <c r="K173" s="325" t="s">
        <v>470</v>
      </c>
      <c r="L173" s="325" t="s">
        <v>471</v>
      </c>
      <c r="M173" s="323" t="s">
        <v>472</v>
      </c>
      <c r="N173" s="317"/>
      <c r="O173" s="203"/>
      <c r="P173" s="203"/>
    </row>
    <row r="174" spans="1:16" ht="46.5" thickBot="1">
      <c r="A174" s="333">
        <v>20</v>
      </c>
      <c r="B174" s="333" t="s">
        <v>235</v>
      </c>
      <c r="C174" s="25" t="s">
        <v>15</v>
      </c>
      <c r="D174" s="151" t="s">
        <v>74</v>
      </c>
      <c r="E174" s="71">
        <v>0</v>
      </c>
      <c r="F174" s="228">
        <v>0</v>
      </c>
      <c r="G174" s="228" t="s">
        <v>236</v>
      </c>
      <c r="H174" s="229">
        <v>0</v>
      </c>
      <c r="I174" s="229" t="s">
        <v>238</v>
      </c>
      <c r="J174" s="521" t="s">
        <v>560</v>
      </c>
      <c r="K174" s="522" t="s">
        <v>561</v>
      </c>
      <c r="L174" s="522" t="s">
        <v>562</v>
      </c>
      <c r="M174" s="412" t="s">
        <v>563</v>
      </c>
      <c r="N174" s="128"/>
      <c r="O174" s="203"/>
      <c r="P174" s="203"/>
    </row>
    <row r="175" spans="1:16" ht="12.95" thickBot="1">
      <c r="A175" s="334"/>
      <c r="B175" s="334"/>
      <c r="C175" s="5" t="s">
        <v>18</v>
      </c>
      <c r="D175" s="151" t="s">
        <v>74</v>
      </c>
      <c r="E175" s="230"/>
      <c r="F175" s="151">
        <v>0</v>
      </c>
      <c r="G175" s="151" t="s">
        <v>89</v>
      </c>
      <c r="H175" s="151" t="s">
        <v>557</v>
      </c>
      <c r="I175" s="151" t="s">
        <v>564</v>
      </c>
      <c r="J175" s="151" t="s">
        <v>565</v>
      </c>
      <c r="K175" s="151" t="s">
        <v>566</v>
      </c>
      <c r="L175" s="329"/>
      <c r="M175" s="329"/>
      <c r="N175" s="312"/>
      <c r="O175" s="203"/>
      <c r="P175" s="203"/>
    </row>
    <row r="176" spans="1:16" ht="23.1" customHeight="1" thickBot="1">
      <c r="A176" s="334"/>
      <c r="B176" s="334"/>
      <c r="C176" s="35" t="s">
        <v>41</v>
      </c>
      <c r="D176" s="36"/>
      <c r="E176" s="36"/>
      <c r="F176" s="36"/>
      <c r="G176" s="36"/>
      <c r="H176" s="36"/>
      <c r="I176" s="36"/>
      <c r="J176" s="13"/>
      <c r="K176" s="4"/>
      <c r="L176" s="4"/>
      <c r="M176" s="4"/>
      <c r="N176" s="314"/>
      <c r="O176" s="203"/>
      <c r="P176" s="203"/>
    </row>
    <row r="177" spans="1:16" ht="26.1" customHeight="1" thickBot="1">
      <c r="A177" s="335"/>
      <c r="B177" s="335"/>
      <c r="C177" s="1028" t="s">
        <v>128</v>
      </c>
      <c r="D177" s="1029"/>
      <c r="E177" s="1029"/>
      <c r="F177" s="1029"/>
      <c r="G177" s="1029"/>
      <c r="H177" s="1029"/>
      <c r="I177" s="1029"/>
      <c r="J177" s="1029"/>
      <c r="K177" s="1029"/>
      <c r="L177" s="1029"/>
      <c r="M177" s="1029"/>
      <c r="N177" s="203"/>
      <c r="O177" s="203"/>
      <c r="P177" s="203"/>
    </row>
    <row r="178" spans="1:16" ht="12.95" customHeight="1" thickBot="1">
      <c r="A178" s="334"/>
      <c r="B178" s="379"/>
      <c r="C178" s="438"/>
      <c r="D178" s="438"/>
      <c r="E178" s="438"/>
      <c r="F178" s="438"/>
      <c r="G178" s="438"/>
      <c r="H178" s="438"/>
      <c r="I178" s="438"/>
      <c r="J178" s="358"/>
      <c r="K178" s="413"/>
      <c r="L178" s="413"/>
      <c r="M178" s="413"/>
      <c r="N178" s="203"/>
      <c r="O178" s="203"/>
      <c r="P178" s="203"/>
    </row>
    <row r="179" spans="1:16" ht="12.95" customHeight="1" thickBot="1">
      <c r="A179" s="334"/>
      <c r="B179" s="439" t="s">
        <v>567</v>
      </c>
      <c r="C179" s="239"/>
      <c r="D179" s="523" t="s">
        <v>4</v>
      </c>
      <c r="E179" s="238" t="s">
        <v>5</v>
      </c>
      <c r="F179" s="68" t="s">
        <v>6</v>
      </c>
      <c r="G179" s="68" t="s">
        <v>7</v>
      </c>
      <c r="H179" s="68" t="s">
        <v>8</v>
      </c>
      <c r="I179" s="68" t="s">
        <v>9</v>
      </c>
      <c r="J179" s="68" t="s">
        <v>10</v>
      </c>
      <c r="K179" s="68" t="s">
        <v>470</v>
      </c>
      <c r="L179" s="68" t="s">
        <v>471</v>
      </c>
      <c r="M179" s="280" t="s">
        <v>472</v>
      </c>
      <c r="N179" s="125"/>
      <c r="O179" s="148"/>
      <c r="P179" s="203"/>
    </row>
    <row r="180" spans="1:16" ht="38.1" customHeight="1" thickBot="1">
      <c r="A180" s="334"/>
      <c r="B180" s="1030" t="s">
        <v>568</v>
      </c>
      <c r="C180" s="112" t="s">
        <v>15</v>
      </c>
      <c r="D180" s="536"/>
      <c r="E180" s="536"/>
      <c r="F180" s="536"/>
      <c r="G180" s="536"/>
      <c r="H180" s="536"/>
      <c r="I180" s="537"/>
      <c r="J180" s="537"/>
      <c r="K180" s="538"/>
      <c r="L180" s="445">
        <v>13372</v>
      </c>
      <c r="M180" s="541">
        <v>4011</v>
      </c>
      <c r="N180" s="216"/>
      <c r="O180" s="203"/>
      <c r="P180" s="203"/>
    </row>
    <row r="181" spans="1:16" ht="36.950000000000003" customHeight="1" thickBot="1">
      <c r="A181" s="334"/>
      <c r="B181" s="1031"/>
      <c r="C181" s="112" t="s">
        <v>18</v>
      </c>
      <c r="D181" s="536"/>
      <c r="E181" s="536"/>
      <c r="F181" s="536"/>
      <c r="G181" s="536"/>
      <c r="H181" s="536"/>
      <c r="I181" s="536"/>
      <c r="J181" s="538"/>
      <c r="K181" s="539"/>
      <c r="L181" s="444"/>
      <c r="M181" s="444"/>
      <c r="N181" s="216"/>
      <c r="O181" s="203"/>
      <c r="P181" s="203"/>
    </row>
    <row r="182" spans="1:16" ht="21.95" customHeight="1" thickBot="1">
      <c r="A182" s="334"/>
      <c r="B182" s="379"/>
      <c r="C182" s="1022" t="s">
        <v>41</v>
      </c>
      <c r="D182" s="1023"/>
      <c r="E182" s="1023"/>
      <c r="F182" s="1023"/>
      <c r="G182" s="1023"/>
      <c r="H182" s="1023"/>
      <c r="I182" s="1023"/>
      <c r="J182" s="1023"/>
      <c r="K182" s="1023"/>
      <c r="L182" s="1023"/>
      <c r="M182" s="1024"/>
      <c r="N182" s="216"/>
      <c r="O182" s="203"/>
      <c r="P182" s="203"/>
    </row>
    <row r="183" spans="1:16" ht="20.45" customHeight="1" thickBot="1">
      <c r="A183" s="334"/>
      <c r="B183" s="379"/>
      <c r="C183" s="1025" t="s">
        <v>569</v>
      </c>
      <c r="D183" s="1026"/>
      <c r="E183" s="1026"/>
      <c r="F183" s="1026"/>
      <c r="G183" s="1026"/>
      <c r="H183" s="1026"/>
      <c r="I183" s="1026"/>
      <c r="J183" s="1026"/>
      <c r="K183" s="1026"/>
      <c r="L183" s="1026"/>
      <c r="M183" s="1027"/>
      <c r="N183" s="216"/>
      <c r="O183" s="203"/>
      <c r="P183" s="203"/>
    </row>
    <row r="184" spans="1:16" ht="12.95" customHeight="1" thickBot="1">
      <c r="A184" s="334"/>
      <c r="B184" s="379"/>
      <c r="C184" s="375"/>
      <c r="D184" s="6"/>
      <c r="E184" s="6"/>
      <c r="F184" s="6"/>
      <c r="G184" s="6"/>
      <c r="H184" s="6"/>
      <c r="I184" s="6"/>
      <c r="J184" s="9"/>
      <c r="K184" s="375"/>
      <c r="L184" s="375"/>
      <c r="M184" s="6"/>
      <c r="N184" s="216"/>
      <c r="O184" s="203"/>
      <c r="P184" s="203"/>
    </row>
    <row r="185" spans="1:16" ht="12.95" customHeight="1" thickBot="1">
      <c r="A185" s="334"/>
      <c r="B185" s="439" t="s">
        <v>570</v>
      </c>
      <c r="C185" s="261"/>
      <c r="D185" s="280" t="s">
        <v>4</v>
      </c>
      <c r="E185" s="59" t="s">
        <v>5</v>
      </c>
      <c r="F185" s="68" t="s">
        <v>6</v>
      </c>
      <c r="G185" s="68" t="s">
        <v>7</v>
      </c>
      <c r="H185" s="68" t="s">
        <v>8</v>
      </c>
      <c r="I185" s="68" t="s">
        <v>9</v>
      </c>
      <c r="J185" s="68" t="s">
        <v>10</v>
      </c>
      <c r="K185" s="68" t="s">
        <v>470</v>
      </c>
      <c r="L185" s="68" t="s">
        <v>471</v>
      </c>
      <c r="M185" s="68" t="s">
        <v>472</v>
      </c>
      <c r="N185" s="125"/>
      <c r="O185" s="203"/>
      <c r="P185" s="203"/>
    </row>
    <row r="186" spans="1:16" ht="30.6" customHeight="1" thickBot="1">
      <c r="A186" s="334"/>
      <c r="B186" s="1030" t="s">
        <v>571</v>
      </c>
      <c r="C186" s="7" t="s">
        <v>15</v>
      </c>
      <c r="D186" s="438"/>
      <c r="E186" s="9"/>
      <c r="F186" s="438"/>
      <c r="G186" s="9"/>
      <c r="H186" s="438"/>
      <c r="I186" s="440">
        <v>18087.77</v>
      </c>
      <c r="J186" s="441">
        <v>25881.68</v>
      </c>
      <c r="K186" s="442">
        <v>29060</v>
      </c>
      <c r="L186" s="555">
        <v>1800</v>
      </c>
      <c r="M186" s="542">
        <v>1200</v>
      </c>
      <c r="N186" s="216"/>
      <c r="O186" s="203"/>
      <c r="P186" s="203"/>
    </row>
    <row r="187" spans="1:16" ht="44.1" customHeight="1" thickBot="1">
      <c r="A187" s="334"/>
      <c r="B187" s="1031"/>
      <c r="C187" s="5" t="s">
        <v>18</v>
      </c>
      <c r="D187" s="438"/>
      <c r="E187" s="9"/>
      <c r="F187" s="359"/>
      <c r="G187" s="6"/>
      <c r="H187" s="359"/>
      <c r="I187" s="446">
        <v>29518</v>
      </c>
      <c r="J187" s="542">
        <v>31192</v>
      </c>
      <c r="K187" s="446">
        <v>28745</v>
      </c>
      <c r="L187" s="443"/>
      <c r="M187" s="524"/>
      <c r="N187" s="216"/>
      <c r="O187" s="203"/>
      <c r="P187" s="203"/>
    </row>
    <row r="188" spans="1:16" ht="12.95" customHeight="1" thickBot="1">
      <c r="A188" s="334"/>
      <c r="B188" s="379"/>
      <c r="C188" s="1016" t="s">
        <v>41</v>
      </c>
      <c r="D188" s="1017"/>
      <c r="E188" s="1017"/>
      <c r="F188" s="1017"/>
      <c r="G188" s="1017"/>
      <c r="H188" s="1017"/>
      <c r="I188" s="1017"/>
      <c r="J188" s="1017"/>
      <c r="K188" s="1017"/>
      <c r="L188" s="1017"/>
      <c r="M188" s="1018"/>
      <c r="N188" s="216"/>
      <c r="O188" s="203"/>
      <c r="P188" s="203"/>
    </row>
    <row r="189" spans="1:16" ht="12.95" customHeight="1" thickBot="1">
      <c r="A189" s="334"/>
      <c r="B189" s="379"/>
      <c r="C189" s="1025" t="s">
        <v>572</v>
      </c>
      <c r="D189" s="1026"/>
      <c r="E189" s="1026"/>
      <c r="F189" s="1026"/>
      <c r="G189" s="1026"/>
      <c r="H189" s="1026"/>
      <c r="I189" s="1026"/>
      <c r="J189" s="1026"/>
      <c r="K189" s="1026"/>
      <c r="L189" s="1026"/>
      <c r="M189" s="1027"/>
      <c r="N189" s="216"/>
      <c r="O189" s="203"/>
      <c r="P189" s="203"/>
    </row>
    <row r="190" spans="1:16" ht="12.95" customHeight="1" thickBot="1">
      <c r="A190" s="334"/>
      <c r="B190" s="379"/>
      <c r="C190" s="7"/>
      <c r="D190" s="438"/>
      <c r="E190" s="375"/>
      <c r="F190" s="6"/>
      <c r="G190" s="6"/>
      <c r="H190" s="6"/>
      <c r="I190" s="6"/>
      <c r="J190" s="359"/>
      <c r="K190" s="9"/>
      <c r="L190" s="9"/>
      <c r="M190" s="362"/>
      <c r="N190" s="216"/>
      <c r="O190" s="203"/>
      <c r="P190" s="203"/>
    </row>
    <row r="191" spans="1:16" ht="12.95" customHeight="1" thickBot="1">
      <c r="A191" s="334"/>
      <c r="B191" s="439" t="s">
        <v>431</v>
      </c>
      <c r="C191" s="327"/>
      <c r="D191" s="280" t="s">
        <v>4</v>
      </c>
      <c r="E191" s="59" t="s">
        <v>5</v>
      </c>
      <c r="F191" s="68" t="s">
        <v>6</v>
      </c>
      <c r="G191" s="68" t="s">
        <v>7</v>
      </c>
      <c r="H191" s="68" t="s">
        <v>8</v>
      </c>
      <c r="I191" s="68" t="s">
        <v>9</v>
      </c>
      <c r="J191" s="68" t="s">
        <v>10</v>
      </c>
      <c r="K191" s="68" t="s">
        <v>470</v>
      </c>
      <c r="L191" s="68" t="s">
        <v>471</v>
      </c>
      <c r="M191" s="68" t="s">
        <v>472</v>
      </c>
      <c r="N191" s="216"/>
      <c r="O191" s="203"/>
      <c r="P191" s="203"/>
    </row>
    <row r="192" spans="1:16" ht="41.45" customHeight="1" thickBot="1">
      <c r="A192" s="334"/>
      <c r="B192" s="379" t="s">
        <v>573</v>
      </c>
      <c r="C192" s="7" t="s">
        <v>15</v>
      </c>
      <c r="D192" s="543"/>
      <c r="E192" s="544"/>
      <c r="F192" s="536"/>
      <c r="G192" s="536"/>
      <c r="H192" s="536"/>
      <c r="I192" s="536"/>
      <c r="J192" s="537"/>
      <c r="K192" s="545"/>
      <c r="L192" s="550">
        <v>557766.6</v>
      </c>
      <c r="M192" s="551">
        <v>559411.19999999995</v>
      </c>
      <c r="N192" s="216"/>
      <c r="O192" s="203"/>
      <c r="P192" s="203"/>
    </row>
    <row r="193" spans="1:16" ht="21.6" customHeight="1" thickBot="1">
      <c r="A193" s="334"/>
      <c r="B193" s="379"/>
      <c r="C193" s="7" t="s">
        <v>18</v>
      </c>
      <c r="D193" s="543"/>
      <c r="E193" s="544"/>
      <c r="F193" s="536"/>
      <c r="G193" s="536"/>
      <c r="H193" s="536"/>
      <c r="I193" s="536"/>
      <c r="J193" s="537"/>
      <c r="K193" s="538"/>
      <c r="L193" s="9"/>
      <c r="M193" s="359"/>
      <c r="N193" s="216"/>
      <c r="O193" s="203"/>
      <c r="P193" s="203"/>
    </row>
    <row r="194" spans="1:16" ht="23.45" customHeight="1" thickBot="1">
      <c r="A194" s="334"/>
      <c r="B194" s="379"/>
      <c r="C194" s="7"/>
      <c r="D194" s="1016" t="s">
        <v>41</v>
      </c>
      <c r="E194" s="1017"/>
      <c r="F194" s="1017"/>
      <c r="G194" s="1017"/>
      <c r="H194" s="1017"/>
      <c r="I194" s="1017"/>
      <c r="J194" s="1017"/>
      <c r="K194" s="1017"/>
      <c r="L194" s="1017"/>
      <c r="M194" s="1018"/>
      <c r="N194" s="216"/>
      <c r="O194" s="203"/>
      <c r="P194" s="203"/>
    </row>
    <row r="195" spans="1:16" ht="12.95" customHeight="1" thickBot="1">
      <c r="A195" s="334"/>
      <c r="B195" s="379"/>
      <c r="C195" s="7"/>
      <c r="D195" s="1019" t="s">
        <v>569</v>
      </c>
      <c r="E195" s="1020"/>
      <c r="F195" s="1020"/>
      <c r="G195" s="1020"/>
      <c r="H195" s="1020"/>
      <c r="I195" s="1020"/>
      <c r="J195" s="1020"/>
      <c r="K195" s="1020"/>
      <c r="L195" s="1020"/>
      <c r="M195" s="1021"/>
      <c r="N195" s="216"/>
      <c r="O195" s="203"/>
      <c r="P195" s="203"/>
    </row>
    <row r="196" spans="1:16" ht="12.95" customHeight="1" thickBot="1">
      <c r="A196" s="334"/>
      <c r="B196" s="439" t="s">
        <v>574</v>
      </c>
      <c r="C196" s="327"/>
      <c r="D196" s="280" t="s">
        <v>4</v>
      </c>
      <c r="E196" s="59" t="s">
        <v>5</v>
      </c>
      <c r="F196" s="68" t="s">
        <v>6</v>
      </c>
      <c r="G196" s="68" t="s">
        <v>7</v>
      </c>
      <c r="H196" s="280" t="s">
        <v>8</v>
      </c>
      <c r="I196" s="280" t="s">
        <v>9</v>
      </c>
      <c r="J196" s="280" t="s">
        <v>10</v>
      </c>
      <c r="K196" s="280" t="s">
        <v>470</v>
      </c>
      <c r="L196" s="280" t="s">
        <v>471</v>
      </c>
      <c r="M196" s="68" t="s">
        <v>472</v>
      </c>
      <c r="N196" s="216"/>
      <c r="O196" s="203"/>
      <c r="P196" s="203"/>
    </row>
    <row r="197" spans="1:16" ht="32.450000000000003" customHeight="1" thickBot="1">
      <c r="A197" s="334"/>
      <c r="B197" s="379" t="s">
        <v>575</v>
      </c>
      <c r="C197" s="7" t="s">
        <v>15</v>
      </c>
      <c r="D197" s="151"/>
      <c r="E197" s="71">
        <v>0</v>
      </c>
      <c r="F197" s="71"/>
      <c r="G197" s="71"/>
      <c r="H197" s="219"/>
      <c r="I197" s="547">
        <v>435000</v>
      </c>
      <c r="J197" s="532">
        <v>520000</v>
      </c>
      <c r="K197" s="547">
        <v>2340000</v>
      </c>
      <c r="L197" s="548">
        <v>2400000</v>
      </c>
      <c r="M197" s="547">
        <v>2600000</v>
      </c>
      <c r="N197" s="216"/>
      <c r="O197" s="203"/>
      <c r="P197" s="203"/>
    </row>
    <row r="198" spans="1:16" ht="33.950000000000003" customHeight="1" thickBot="1">
      <c r="A198" s="334"/>
      <c r="B198" s="379"/>
      <c r="C198" s="7" t="s">
        <v>18</v>
      </c>
      <c r="D198" s="219"/>
      <c r="E198" s="71"/>
      <c r="F198" s="71"/>
      <c r="G198" s="71"/>
      <c r="H198" s="219"/>
      <c r="I198" s="428"/>
      <c r="J198" s="529">
        <v>362450</v>
      </c>
      <c r="K198" s="529">
        <v>2270920</v>
      </c>
      <c r="L198" s="549"/>
      <c r="M198" s="428"/>
      <c r="N198" s="216"/>
      <c r="O198" s="203"/>
      <c r="P198" s="203"/>
    </row>
    <row r="199" spans="1:16" ht="23.45" customHeight="1" thickBot="1">
      <c r="A199" s="334"/>
      <c r="B199" s="379"/>
      <c r="C199" s="7"/>
      <c r="D199" s="219"/>
      <c r="E199" s="71"/>
      <c r="F199" s="71"/>
      <c r="G199" s="71"/>
      <c r="H199" s="219"/>
      <c r="I199" s="219"/>
      <c r="J199" s="151"/>
      <c r="K199" s="219"/>
      <c r="L199" s="219"/>
      <c r="M199" s="71"/>
      <c r="N199" s="216"/>
      <c r="O199" s="203"/>
      <c r="P199" s="203"/>
    </row>
    <row r="200" spans="1:16" ht="29.1" customHeight="1" thickBot="1">
      <c r="A200" s="334"/>
      <c r="B200" s="379"/>
      <c r="C200" s="375"/>
      <c r="D200" s="375"/>
      <c r="E200" s="6"/>
      <c r="F200" s="6"/>
      <c r="G200" s="6"/>
      <c r="H200" s="6"/>
      <c r="I200" s="6"/>
      <c r="J200" s="359"/>
      <c r="K200" s="375"/>
      <c r="L200" s="6"/>
      <c r="M200" s="6"/>
      <c r="N200" s="115"/>
      <c r="O200" s="203"/>
      <c r="P200" s="203"/>
    </row>
    <row r="201" spans="1:16" ht="12.95" thickBot="1">
      <c r="A201" s="343" t="s">
        <v>61</v>
      </c>
      <c r="B201" s="121" t="s">
        <v>523</v>
      </c>
      <c r="C201" s="121"/>
      <c r="D201" s="121" t="s">
        <v>63</v>
      </c>
      <c r="E201" s="121" t="s">
        <v>64</v>
      </c>
      <c r="F201" s="121"/>
      <c r="G201" s="121"/>
      <c r="H201" s="121"/>
      <c r="I201" s="121" t="s">
        <v>65</v>
      </c>
      <c r="J201" s="289" t="s">
        <v>524</v>
      </c>
      <c r="K201" s="408"/>
      <c r="L201" s="408"/>
      <c r="M201" s="408"/>
      <c r="N201" s="109" t="s">
        <v>11</v>
      </c>
      <c r="O201" s="203"/>
      <c r="P201" s="147"/>
    </row>
    <row r="202" spans="1:16" ht="70.5" customHeight="1" thickBot="1">
      <c r="A202" s="344"/>
      <c r="B202" s="139">
        <v>5000000</v>
      </c>
      <c r="C202" s="124"/>
      <c r="D202" s="124">
        <v>0</v>
      </c>
      <c r="E202" s="124">
        <v>0</v>
      </c>
      <c r="F202" s="124"/>
      <c r="G202" s="124"/>
      <c r="H202" s="124"/>
      <c r="I202" s="139">
        <v>5000000</v>
      </c>
      <c r="J202" s="217">
        <v>100</v>
      </c>
      <c r="K202" s="217"/>
      <c r="L202" s="217"/>
      <c r="M202" s="111"/>
      <c r="N202" s="348" t="s">
        <v>576</v>
      </c>
      <c r="O202" s="203"/>
      <c r="P202" s="216"/>
    </row>
    <row r="203" spans="1:16" ht="35.450000000000003" customHeight="1" thickBot="1">
      <c r="A203" s="343" t="s">
        <v>67</v>
      </c>
      <c r="B203" s="121" t="s">
        <v>513</v>
      </c>
      <c r="C203" s="125"/>
      <c r="D203" s="311"/>
      <c r="E203" s="311"/>
      <c r="F203" s="311"/>
      <c r="G203" s="311"/>
      <c r="H203" s="311"/>
      <c r="I203" s="311"/>
      <c r="J203" s="311"/>
      <c r="K203" s="409"/>
      <c r="L203" s="409"/>
      <c r="M203" s="409"/>
      <c r="N203" s="349"/>
      <c r="O203" s="203"/>
      <c r="P203" s="216"/>
    </row>
    <row r="204" spans="1:16" ht="51.95" customHeight="1" thickBot="1">
      <c r="A204" s="344"/>
      <c r="B204" s="124">
        <v>2.5</v>
      </c>
      <c r="C204" s="126"/>
      <c r="D204" s="313"/>
      <c r="E204" s="313"/>
      <c r="F204" s="313"/>
      <c r="G204" s="313"/>
      <c r="H204" s="313"/>
      <c r="I204" s="313"/>
      <c r="J204" s="313"/>
      <c r="K204" s="409"/>
      <c r="L204" s="409"/>
      <c r="M204" s="409"/>
      <c r="N204" s="349"/>
      <c r="O204" s="203"/>
      <c r="P204" s="115"/>
    </row>
    <row r="205" spans="1:16" ht="20.45" customHeight="1" thickBot="1">
      <c r="B205" s="203"/>
      <c r="C205" s="203"/>
      <c r="D205" s="203"/>
      <c r="E205" s="203"/>
      <c r="F205" s="203"/>
      <c r="G205" s="203"/>
      <c r="H205" s="203"/>
      <c r="I205" s="203"/>
      <c r="J205" s="203"/>
      <c r="K205" s="203"/>
      <c r="L205" s="203"/>
      <c r="M205" s="203"/>
      <c r="N205" s="249" t="s">
        <v>118</v>
      </c>
      <c r="O205" s="203"/>
      <c r="P205" s="203"/>
    </row>
    <row r="206" spans="1:16" s="241" customFormat="1" ht="12.95" thickBot="1">
      <c r="A206" s="117" t="s">
        <v>220</v>
      </c>
      <c r="B206" s="118" t="s">
        <v>221</v>
      </c>
      <c r="C206" s="118"/>
      <c r="D206" s="101" t="s">
        <v>4</v>
      </c>
      <c r="E206" s="59" t="s">
        <v>5</v>
      </c>
      <c r="F206" s="133" t="s">
        <v>6</v>
      </c>
      <c r="G206" s="133" t="s">
        <v>7</v>
      </c>
      <c r="H206" s="68" t="s">
        <v>8</v>
      </c>
      <c r="I206" s="178" t="s">
        <v>9</v>
      </c>
      <c r="J206" s="178" t="s">
        <v>10</v>
      </c>
      <c r="K206" s="68" t="s">
        <v>470</v>
      </c>
      <c r="L206" s="68" t="s">
        <v>471</v>
      </c>
      <c r="M206" s="68" t="s">
        <v>472</v>
      </c>
      <c r="N206" s="183" t="s">
        <v>217</v>
      </c>
      <c r="O206" s="240"/>
      <c r="P206" s="240"/>
    </row>
    <row r="207" spans="1:16" ht="35.1" thickBot="1">
      <c r="A207" s="333" t="s">
        <v>241</v>
      </c>
      <c r="B207" s="333" t="s">
        <v>258</v>
      </c>
      <c r="C207" s="248" t="s">
        <v>15</v>
      </c>
      <c r="D207" s="60" t="s">
        <v>259</v>
      </c>
      <c r="E207" s="244">
        <v>12</v>
      </c>
      <c r="F207" s="60" t="s">
        <v>260</v>
      </c>
      <c r="G207" s="60" t="s">
        <v>260</v>
      </c>
      <c r="H207" s="60" t="s">
        <v>260</v>
      </c>
      <c r="I207" s="60" t="s">
        <v>260</v>
      </c>
      <c r="J207" s="60" t="s">
        <v>577</v>
      </c>
      <c r="K207" s="60"/>
      <c r="L207" s="60"/>
      <c r="M207" s="242"/>
      <c r="N207" s="317"/>
      <c r="O207" s="203"/>
      <c r="P207" s="203"/>
    </row>
    <row r="208" spans="1:16" ht="12.95" thickBot="1">
      <c r="A208" s="335"/>
      <c r="B208" s="335"/>
      <c r="C208" s="247" t="s">
        <v>18</v>
      </c>
      <c r="D208" s="183">
        <v>12</v>
      </c>
      <c r="E208" s="183"/>
      <c r="F208" s="242">
        <v>24</v>
      </c>
      <c r="G208" s="242">
        <v>24</v>
      </c>
      <c r="H208" s="242">
        <v>19</v>
      </c>
      <c r="I208" s="242">
        <v>19</v>
      </c>
      <c r="J208" s="246">
        <v>19</v>
      </c>
      <c r="K208" s="246"/>
      <c r="L208" s="246"/>
      <c r="M208" s="246"/>
      <c r="N208" s="128"/>
      <c r="O208" s="203"/>
      <c r="P208" s="203"/>
    </row>
    <row r="209" spans="1:16" ht="12.95" thickBot="1">
      <c r="A209" s="243" t="s">
        <v>113</v>
      </c>
      <c r="B209" s="571"/>
      <c r="C209" s="571"/>
      <c r="D209" s="571"/>
      <c r="E209" s="571"/>
      <c r="F209" s="414"/>
      <c r="G209" s="414"/>
      <c r="H209" s="414"/>
      <c r="I209" s="414"/>
      <c r="J209" s="414"/>
      <c r="K209" s="414"/>
      <c r="L209" s="414"/>
      <c r="M209" s="414"/>
      <c r="N209" s="312"/>
      <c r="O209" s="203"/>
      <c r="P209" s="203"/>
    </row>
    <row r="210" spans="1:16" ht="12.95" thickBot="1">
      <c r="A210" s="135">
        <v>5</v>
      </c>
      <c r="B210" s="1013" t="s">
        <v>41</v>
      </c>
      <c r="C210" s="1014"/>
      <c r="D210" s="1014"/>
      <c r="E210" s="1014"/>
      <c r="F210" s="1014"/>
      <c r="G210" s="1014"/>
      <c r="H210" s="1014"/>
      <c r="I210" s="1014"/>
      <c r="J210" s="1014"/>
      <c r="K210" s="1014"/>
      <c r="L210" s="1014"/>
      <c r="M210" s="1015"/>
      <c r="N210" s="426"/>
      <c r="O210" s="203"/>
      <c r="P210" s="203"/>
    </row>
    <row r="211" spans="1:16" ht="12.95" thickBot="1">
      <c r="A211" s="135"/>
      <c r="B211" s="1013" t="s">
        <v>578</v>
      </c>
      <c r="C211" s="1014"/>
      <c r="D211" s="1014"/>
      <c r="E211" s="1014"/>
      <c r="F211" s="1014"/>
      <c r="G211" s="1014"/>
      <c r="H211" s="1014"/>
      <c r="I211" s="1014"/>
      <c r="J211" s="1014"/>
      <c r="K211" s="1014"/>
      <c r="L211" s="1014"/>
      <c r="M211" s="1015"/>
      <c r="N211" s="569"/>
      <c r="O211" s="203"/>
      <c r="P211" s="203"/>
    </row>
    <row r="212" spans="1:16" ht="12.95" thickBot="1">
      <c r="A212" s="135"/>
      <c r="B212" s="263" t="s">
        <v>227</v>
      </c>
      <c r="C212" s="574"/>
      <c r="D212" s="101" t="s">
        <v>4</v>
      </c>
      <c r="E212" s="59" t="s">
        <v>5</v>
      </c>
      <c r="F212" s="133" t="s">
        <v>6</v>
      </c>
      <c r="G212" s="133" t="s">
        <v>7</v>
      </c>
      <c r="H212" s="68" t="s">
        <v>8</v>
      </c>
      <c r="I212" s="178" t="s">
        <v>9</v>
      </c>
      <c r="J212" s="178" t="s">
        <v>10</v>
      </c>
      <c r="K212" s="68" t="s">
        <v>470</v>
      </c>
      <c r="L212" s="68" t="s">
        <v>471</v>
      </c>
      <c r="M212" s="68" t="s">
        <v>472</v>
      </c>
      <c r="N212" s="569"/>
      <c r="O212" s="203"/>
      <c r="P212" s="203"/>
    </row>
    <row r="213" spans="1:16" ht="36.950000000000003" customHeight="1" thickBot="1">
      <c r="A213" s="135"/>
      <c r="B213" s="560" t="s">
        <v>579</v>
      </c>
      <c r="C213" s="570" t="s">
        <v>15</v>
      </c>
      <c r="D213" s="576"/>
      <c r="E213" s="577"/>
      <c r="F213" s="578"/>
      <c r="G213" s="578"/>
      <c r="H213" s="578"/>
      <c r="I213" s="577"/>
      <c r="J213" s="578"/>
      <c r="K213" s="577"/>
      <c r="L213" s="571"/>
      <c r="M213" s="414"/>
      <c r="N213" s="569"/>
      <c r="O213" s="203"/>
      <c r="P213" s="203"/>
    </row>
    <row r="214" spans="1:16" ht="12.95" thickBot="1">
      <c r="A214" s="135"/>
      <c r="B214" s="245"/>
      <c r="C214" s="246" t="s">
        <v>18</v>
      </c>
      <c r="D214" s="576"/>
      <c r="E214" s="556"/>
      <c r="F214" s="211"/>
      <c r="G214" s="211"/>
      <c r="H214" s="211"/>
      <c r="I214" s="557"/>
      <c r="J214" s="211"/>
      <c r="K214" s="557"/>
      <c r="L214" s="245"/>
      <c r="M214" s="246"/>
      <c r="N214" s="569"/>
      <c r="O214" s="203"/>
      <c r="P214" s="203"/>
    </row>
    <row r="215" spans="1:16" ht="12.95" thickBot="1">
      <c r="A215" s="135"/>
      <c r="B215" s="575"/>
      <c r="C215" s="570"/>
      <c r="N215" s="569"/>
      <c r="O215" s="203"/>
      <c r="P215" s="203"/>
    </row>
    <row r="216" spans="1:16" ht="12.95" thickBot="1">
      <c r="A216" s="135"/>
      <c r="B216" s="245"/>
      <c r="C216" s="572"/>
      <c r="D216" s="1013" t="s">
        <v>41</v>
      </c>
      <c r="E216" s="1014"/>
      <c r="F216" s="1014"/>
      <c r="G216" s="1014"/>
      <c r="H216" s="1014"/>
      <c r="I216" s="1014"/>
      <c r="J216" s="1014"/>
      <c r="K216" s="1014"/>
      <c r="L216" s="1014"/>
      <c r="M216" s="1015"/>
      <c r="N216" s="569"/>
      <c r="O216" s="203"/>
      <c r="P216" s="203"/>
    </row>
    <row r="217" spans="1:16" ht="12.95" thickBot="1">
      <c r="A217" s="290"/>
      <c r="B217" s="355"/>
      <c r="C217" s="356"/>
      <c r="D217" s="348"/>
      <c r="E217" s="356"/>
      <c r="F217" s="356"/>
      <c r="G217" s="356"/>
      <c r="H217" s="356"/>
      <c r="I217" s="356"/>
      <c r="J217" s="356"/>
      <c r="K217" s="356"/>
      <c r="L217" s="356"/>
      <c r="M217" s="357"/>
      <c r="N217" s="216"/>
      <c r="O217" s="203"/>
      <c r="P217" s="203"/>
    </row>
    <row r="218" spans="1:16" ht="12.95" thickBot="1">
      <c r="A218" s="343" t="s">
        <v>61</v>
      </c>
      <c r="B218" s="265" t="s">
        <v>523</v>
      </c>
      <c r="C218" s="122"/>
      <c r="D218" s="122" t="s">
        <v>63</v>
      </c>
      <c r="E218" s="122" t="s">
        <v>64</v>
      </c>
      <c r="F218" s="122"/>
      <c r="G218" s="122"/>
      <c r="H218" s="122"/>
      <c r="I218" s="122" t="s">
        <v>65</v>
      </c>
      <c r="J218" s="289" t="s">
        <v>524</v>
      </c>
      <c r="K218" s="317"/>
      <c r="L218" s="125"/>
      <c r="M218" s="317"/>
      <c r="N218" s="216"/>
      <c r="O218" s="203"/>
      <c r="P218" s="203"/>
    </row>
    <row r="219" spans="1:16" ht="12.95" thickBot="1">
      <c r="A219" s="344"/>
      <c r="B219" s="144">
        <v>8000000</v>
      </c>
      <c r="C219" s="124"/>
      <c r="D219" s="124">
        <v>0</v>
      </c>
      <c r="E219" s="124">
        <v>0</v>
      </c>
      <c r="F219" s="124"/>
      <c r="G219" s="124"/>
      <c r="H219" s="124"/>
      <c r="I219" s="144">
        <v>8000000</v>
      </c>
      <c r="J219" s="252">
        <v>100</v>
      </c>
      <c r="K219" s="116"/>
      <c r="L219" s="116"/>
      <c r="M219" s="129"/>
      <c r="N219" s="216"/>
      <c r="O219" s="203"/>
      <c r="P219" s="203"/>
    </row>
    <row r="220" spans="1:16" ht="12.95" thickBot="1">
      <c r="A220" s="343" t="s">
        <v>67</v>
      </c>
      <c r="B220" s="121" t="s">
        <v>513</v>
      </c>
      <c r="C220" s="125"/>
      <c r="D220" s="311"/>
      <c r="E220" s="311"/>
      <c r="F220" s="311"/>
      <c r="G220" s="311"/>
      <c r="H220" s="311"/>
      <c r="I220" s="311"/>
      <c r="J220" s="311"/>
      <c r="K220" s="330"/>
      <c r="L220" s="311"/>
      <c r="M220" s="312"/>
      <c r="N220" s="216"/>
      <c r="O220" s="203"/>
      <c r="P220" s="203"/>
    </row>
    <row r="221" spans="1:16" ht="12.95" thickBot="1">
      <c r="A221" s="344"/>
      <c r="B221" s="124">
        <v>3.5</v>
      </c>
      <c r="C221" s="126"/>
      <c r="D221" s="313"/>
      <c r="E221" s="313"/>
      <c r="F221" s="313"/>
      <c r="G221" s="313"/>
      <c r="H221" s="313"/>
      <c r="I221" s="313"/>
      <c r="J221" s="313"/>
      <c r="K221" s="331"/>
      <c r="L221" s="313"/>
      <c r="M221" s="314"/>
      <c r="N221" s="115"/>
      <c r="O221" s="203"/>
      <c r="P221" s="203"/>
    </row>
    <row r="222" spans="1:16">
      <c r="B222" s="203"/>
      <c r="C222" s="203"/>
      <c r="D222" s="203"/>
      <c r="E222" s="203"/>
      <c r="F222" s="203"/>
      <c r="G222" s="203"/>
      <c r="H222" s="203"/>
      <c r="I222" s="203"/>
      <c r="J222" s="203"/>
      <c r="K222" s="203"/>
      <c r="L222" s="203"/>
      <c r="M222" s="203"/>
    </row>
    <row r="223" spans="1:16">
      <c r="B223" s="203"/>
      <c r="C223" s="203"/>
      <c r="D223" s="203"/>
      <c r="E223" s="203"/>
      <c r="F223" s="203"/>
      <c r="G223" s="203"/>
      <c r="H223" s="203"/>
      <c r="I223" s="203"/>
      <c r="J223" s="203"/>
      <c r="K223" s="203"/>
      <c r="L223" s="203"/>
      <c r="M223" s="203"/>
    </row>
    <row r="224" spans="1:16">
      <c r="B224" s="203"/>
      <c r="C224" s="203"/>
      <c r="D224" s="203"/>
      <c r="E224" s="203"/>
      <c r="F224" s="203"/>
      <c r="G224" s="203"/>
      <c r="H224" s="203"/>
      <c r="I224" s="203"/>
      <c r="J224" s="203"/>
      <c r="K224" s="203"/>
      <c r="L224" s="203"/>
      <c r="M224" s="203"/>
    </row>
    <row r="225" spans="2:13">
      <c r="B225" s="203"/>
      <c r="C225" s="203"/>
      <c r="D225" s="203"/>
      <c r="E225" s="203"/>
      <c r="F225" s="203"/>
      <c r="G225" s="203"/>
      <c r="H225" s="203"/>
      <c r="I225" s="203"/>
      <c r="J225" s="203"/>
      <c r="K225" s="203"/>
      <c r="L225" s="203"/>
      <c r="M225" s="203"/>
    </row>
    <row r="226" spans="2:13">
      <c r="B226" s="203"/>
      <c r="C226" s="203"/>
      <c r="D226" s="203"/>
      <c r="E226" s="203"/>
      <c r="F226" s="203"/>
      <c r="G226" s="203"/>
      <c r="H226" s="203"/>
      <c r="I226" s="203"/>
      <c r="J226" s="203"/>
      <c r="K226" s="203"/>
      <c r="L226" s="203"/>
      <c r="M226" s="203"/>
    </row>
  </sheetData>
  <mergeCells count="50">
    <mergeCell ref="C139:M139"/>
    <mergeCell ref="D122:M122"/>
    <mergeCell ref="D123:M123"/>
    <mergeCell ref="C166:M166"/>
    <mergeCell ref="C170:M170"/>
    <mergeCell ref="C145:M145"/>
    <mergeCell ref="C146:M146"/>
    <mergeCell ref="C160:M160"/>
    <mergeCell ref="C161:M161"/>
    <mergeCell ref="C165:M165"/>
    <mergeCell ref="C118:M118"/>
    <mergeCell ref="B114:B116"/>
    <mergeCell ref="C133:M133"/>
    <mergeCell ref="C134:M134"/>
    <mergeCell ref="C138:M138"/>
    <mergeCell ref="C105:M105"/>
    <mergeCell ref="C106:M106"/>
    <mergeCell ref="C110:M110"/>
    <mergeCell ref="C111:M111"/>
    <mergeCell ref="C116:M116"/>
    <mergeCell ref="C95:M95"/>
    <mergeCell ref="C96:M96"/>
    <mergeCell ref="B93:B96"/>
    <mergeCell ref="C100:M100"/>
    <mergeCell ref="C101:M101"/>
    <mergeCell ref="C43:M43"/>
    <mergeCell ref="C44:M44"/>
    <mergeCell ref="B2:N2"/>
    <mergeCell ref="B20:B23"/>
    <mergeCell ref="B15:B17"/>
    <mergeCell ref="B9:B11"/>
    <mergeCell ref="D37:M37"/>
    <mergeCell ref="D38:M38"/>
    <mergeCell ref="D7:M7"/>
    <mergeCell ref="D6:M6"/>
    <mergeCell ref="D216:M216"/>
    <mergeCell ref="F144:M144"/>
    <mergeCell ref="B210:M210"/>
    <mergeCell ref="B211:M211"/>
    <mergeCell ref="D194:M194"/>
    <mergeCell ref="D195:M195"/>
    <mergeCell ref="C182:M182"/>
    <mergeCell ref="C183:M183"/>
    <mergeCell ref="C177:M177"/>
    <mergeCell ref="C188:M188"/>
    <mergeCell ref="C189:M189"/>
    <mergeCell ref="B180:B181"/>
    <mergeCell ref="B186:B187"/>
    <mergeCell ref="C171:M171"/>
    <mergeCell ref="B172:M17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0DEC6-C24A-4BA8-A7F3-A1CC888928B9}">
  <dimension ref="A2:T252"/>
  <sheetViews>
    <sheetView tabSelected="1" topLeftCell="F68" zoomScaleNormal="100" workbookViewId="0">
      <selection activeCell="O77" sqref="O77"/>
    </sheetView>
  </sheetViews>
  <sheetFormatPr defaultRowHeight="12.6"/>
  <cols>
    <col min="2" max="2" width="35.85546875" customWidth="1"/>
    <col min="3" max="3" width="34.42578125" customWidth="1"/>
    <col min="4" max="4" width="16.140625" customWidth="1"/>
    <col min="5" max="5" width="27.7109375" customWidth="1"/>
    <col min="6" max="6" width="20.28515625" customWidth="1"/>
    <col min="7" max="7" width="19.85546875" customWidth="1"/>
    <col min="8" max="8" width="21.85546875" customWidth="1"/>
    <col min="9" max="9" width="20.85546875" customWidth="1"/>
    <col min="10" max="10" width="18.42578125" customWidth="1"/>
    <col min="11" max="11" width="19" customWidth="1"/>
    <col min="12" max="12" width="16.28515625" customWidth="1"/>
    <col min="13" max="13" width="21.5703125" customWidth="1"/>
    <col min="14" max="14" width="19.7109375" customWidth="1"/>
    <col min="15" max="15" width="38.5703125" customWidth="1"/>
    <col min="17" max="17" width="50.5703125" customWidth="1"/>
    <col min="18" max="18" width="3.28515625" customWidth="1"/>
    <col min="19" max="19" width="35.5703125" customWidth="1"/>
    <col min="20" max="20" width="37.42578125" customWidth="1"/>
  </cols>
  <sheetData>
    <row r="2" spans="1:20" ht="12.95" thickBot="1"/>
    <row r="3" spans="1:20" ht="15.95" thickBot="1">
      <c r="B3" s="628" t="s">
        <v>0</v>
      </c>
      <c r="C3" s="1115" t="s">
        <v>1</v>
      </c>
      <c r="D3" s="1116"/>
      <c r="E3" s="1116"/>
      <c r="F3" s="1116"/>
      <c r="G3" s="1116"/>
      <c r="H3" s="1116"/>
      <c r="I3" s="1116"/>
      <c r="J3" s="1116"/>
      <c r="K3" s="1116"/>
      <c r="L3" s="1116"/>
      <c r="M3" s="1116"/>
      <c r="N3" s="1116"/>
      <c r="O3" s="1117"/>
      <c r="P3" s="602"/>
      <c r="Q3" s="626"/>
      <c r="R3" s="508"/>
      <c r="S3" s="508"/>
      <c r="T3" s="507"/>
    </row>
    <row r="4" spans="1:20" ht="23.45" thickBot="1">
      <c r="B4" s="629" t="s">
        <v>2</v>
      </c>
      <c r="C4" s="630" t="s">
        <v>3</v>
      </c>
      <c r="D4" s="631"/>
      <c r="E4" s="632" t="s">
        <v>4</v>
      </c>
      <c r="F4" s="633" t="s">
        <v>5</v>
      </c>
      <c r="G4" s="611" t="s">
        <v>6</v>
      </c>
      <c r="H4" s="611" t="s">
        <v>7</v>
      </c>
      <c r="I4" s="611" t="s">
        <v>8</v>
      </c>
      <c r="J4" s="611" t="s">
        <v>9</v>
      </c>
      <c r="K4" s="611" t="s">
        <v>10</v>
      </c>
      <c r="L4" s="611" t="s">
        <v>470</v>
      </c>
      <c r="M4" s="611" t="s">
        <v>471</v>
      </c>
      <c r="N4" s="611" t="s">
        <v>472</v>
      </c>
      <c r="O4" s="634" t="s">
        <v>11</v>
      </c>
      <c r="P4" s="584"/>
      <c r="Q4" s="635" t="s">
        <v>580</v>
      </c>
      <c r="S4" s="795" t="s">
        <v>581</v>
      </c>
      <c r="T4" s="795" t="s">
        <v>582</v>
      </c>
    </row>
    <row r="5" spans="1:20" ht="67.5" customHeight="1" thickBot="1">
      <c r="B5" s="580" t="s">
        <v>13</v>
      </c>
      <c r="C5" s="560" t="s">
        <v>14</v>
      </c>
      <c r="D5" s="594" t="s">
        <v>15</v>
      </c>
      <c r="E5" s="614"/>
      <c r="F5" s="592">
        <v>64.41</v>
      </c>
      <c r="G5" s="614"/>
      <c r="H5" s="614"/>
      <c r="I5" s="614"/>
      <c r="J5" s="614"/>
      <c r="K5" s="597" t="s">
        <v>473</v>
      </c>
      <c r="L5" s="636" t="s">
        <v>473</v>
      </c>
      <c r="M5" s="636" t="s">
        <v>474</v>
      </c>
      <c r="N5" s="636" t="s">
        <v>475</v>
      </c>
      <c r="O5" s="560" t="s">
        <v>583</v>
      </c>
      <c r="P5" s="584"/>
      <c r="Q5" s="797" t="s">
        <v>584</v>
      </c>
      <c r="S5" s="583"/>
      <c r="T5" s="583"/>
    </row>
    <row r="6" spans="1:20" ht="27.6" customHeight="1" thickBot="1">
      <c r="B6" s="581"/>
      <c r="C6" s="451"/>
      <c r="D6" s="620" t="s">
        <v>18</v>
      </c>
      <c r="E6" s="608"/>
      <c r="F6" s="608"/>
      <c r="G6" s="608"/>
      <c r="H6" s="608"/>
      <c r="I6" s="608"/>
      <c r="J6" s="608"/>
      <c r="K6" s="591"/>
      <c r="L6" s="583"/>
      <c r="M6" s="583"/>
      <c r="N6" s="583"/>
      <c r="O6" s="560"/>
      <c r="P6" s="602"/>
      <c r="Q6" s="583"/>
      <c r="S6" s="583"/>
      <c r="T6" s="583"/>
    </row>
    <row r="7" spans="1:20" ht="12.95" thickBot="1">
      <c r="B7" s="581"/>
      <c r="C7" s="451"/>
      <c r="D7" s="583"/>
      <c r="E7" s="610" t="s">
        <v>19</v>
      </c>
      <c r="F7" s="610"/>
      <c r="G7" s="610"/>
      <c r="H7" s="610"/>
      <c r="I7" s="610"/>
      <c r="J7" s="610"/>
      <c r="K7" s="611"/>
      <c r="L7" s="637"/>
      <c r="M7" s="637"/>
      <c r="N7" s="637"/>
      <c r="O7" s="560"/>
      <c r="P7" s="602"/>
      <c r="Q7" s="583"/>
      <c r="S7" s="583"/>
      <c r="T7" s="583"/>
    </row>
    <row r="8" spans="1:20" ht="36.950000000000003" customHeight="1" thickBot="1">
      <c r="B8" s="581"/>
      <c r="C8" s="561"/>
      <c r="D8" s="599"/>
      <c r="E8" s="1019" t="s">
        <v>20</v>
      </c>
      <c r="F8" s="1020"/>
      <c r="G8" s="1020"/>
      <c r="H8" s="1020"/>
      <c r="I8" s="1020"/>
      <c r="J8" s="1020"/>
      <c r="K8" s="1020"/>
      <c r="L8" s="1020"/>
      <c r="M8" s="1020"/>
      <c r="N8" s="1021"/>
      <c r="O8" s="560"/>
      <c r="P8" s="602"/>
      <c r="Q8" s="583"/>
      <c r="S8" s="583"/>
      <c r="T8" s="583"/>
    </row>
    <row r="9" spans="1:20" ht="23.45" thickBot="1">
      <c r="B9" s="581"/>
      <c r="C9" s="926" t="s">
        <v>21</v>
      </c>
      <c r="D9" s="927"/>
      <c r="E9" s="928" t="s">
        <v>4</v>
      </c>
      <c r="F9" s="927" t="s">
        <v>5</v>
      </c>
      <c r="G9" s="929" t="s">
        <v>6</v>
      </c>
      <c r="H9" s="929" t="s">
        <v>7</v>
      </c>
      <c r="I9" s="929" t="s">
        <v>8</v>
      </c>
      <c r="J9" s="929" t="s">
        <v>9</v>
      </c>
      <c r="K9" s="929" t="s">
        <v>10</v>
      </c>
      <c r="L9" s="929" t="s">
        <v>470</v>
      </c>
      <c r="M9" s="929" t="s">
        <v>471</v>
      </c>
      <c r="N9" s="929" t="s">
        <v>472</v>
      </c>
      <c r="O9" s="930"/>
      <c r="P9" s="602"/>
      <c r="Q9" s="635" t="s">
        <v>580</v>
      </c>
      <c r="S9" s="635" t="s">
        <v>581</v>
      </c>
      <c r="T9" s="635" t="s">
        <v>582</v>
      </c>
    </row>
    <row r="10" spans="1:20" ht="65.45" customHeight="1" thickBot="1">
      <c r="B10" s="581"/>
      <c r="C10" s="1118" t="s">
        <v>22</v>
      </c>
      <c r="D10" s="931" t="s">
        <v>15</v>
      </c>
      <c r="E10" s="932"/>
      <c r="F10" s="933" t="s">
        <v>23</v>
      </c>
      <c r="G10" s="934" t="s">
        <v>24</v>
      </c>
      <c r="H10" s="934" t="s">
        <v>24</v>
      </c>
      <c r="I10" s="934" t="s">
        <v>24</v>
      </c>
      <c r="J10" s="934" t="s">
        <v>24</v>
      </c>
      <c r="K10" s="934" t="s">
        <v>24</v>
      </c>
      <c r="L10" s="934" t="s">
        <v>24</v>
      </c>
      <c r="M10" s="934" t="s">
        <v>24</v>
      </c>
      <c r="N10" s="934" t="s">
        <v>24</v>
      </c>
      <c r="O10" s="930"/>
      <c r="P10" s="602"/>
      <c r="Q10" s="796" t="s">
        <v>585</v>
      </c>
      <c r="S10" s="583"/>
      <c r="T10" s="583"/>
    </row>
    <row r="11" spans="1:20" ht="59.1" customHeight="1" thickBot="1">
      <c r="B11" s="581"/>
      <c r="C11" s="1119"/>
      <c r="D11" s="926" t="s">
        <v>18</v>
      </c>
      <c r="E11" s="932"/>
      <c r="F11" s="935"/>
      <c r="G11" s="935">
        <v>-0.19</v>
      </c>
      <c r="H11" s="936">
        <v>-0.19</v>
      </c>
      <c r="I11" s="937">
        <v>-11.67</v>
      </c>
      <c r="J11" s="938">
        <v>-0.84</v>
      </c>
      <c r="K11" s="935" t="s">
        <v>477</v>
      </c>
      <c r="L11" s="939">
        <v>-0.28199999999999997</v>
      </c>
      <c r="M11" s="930"/>
      <c r="N11" s="930"/>
      <c r="O11" s="930"/>
      <c r="P11" s="602"/>
      <c r="Q11" s="583"/>
      <c r="S11" s="583"/>
      <c r="T11" s="583"/>
    </row>
    <row r="12" spans="1:20" ht="12.95" thickBot="1">
      <c r="B12" s="581"/>
      <c r="C12" s="1119"/>
      <c r="D12" s="930"/>
      <c r="E12" s="1126" t="s">
        <v>19</v>
      </c>
      <c r="F12" s="1127"/>
      <c r="G12" s="1127"/>
      <c r="H12" s="1127"/>
      <c r="I12" s="1127"/>
      <c r="J12" s="1127"/>
      <c r="K12" s="1127"/>
      <c r="L12" s="1127"/>
      <c r="M12" s="1127"/>
      <c r="N12" s="1128"/>
      <c r="O12" s="930"/>
      <c r="P12" s="602"/>
      <c r="Q12" s="583"/>
      <c r="S12" s="583"/>
      <c r="T12" s="583"/>
    </row>
    <row r="13" spans="1:20" ht="23.45" customHeight="1" thickBot="1">
      <c r="B13" s="582"/>
      <c r="C13" s="940"/>
      <c r="D13" s="940"/>
      <c r="E13" s="1129" t="s">
        <v>26</v>
      </c>
      <c r="F13" s="1130"/>
      <c r="G13" s="1130"/>
      <c r="H13" s="1130"/>
      <c r="I13" s="1130"/>
      <c r="J13" s="1130"/>
      <c r="K13" s="1130"/>
      <c r="L13" s="1130"/>
      <c r="M13" s="1130"/>
      <c r="N13" s="1131"/>
      <c r="O13" s="935"/>
      <c r="P13" s="602"/>
      <c r="Q13" s="591"/>
      <c r="S13" s="591"/>
      <c r="T13" s="591"/>
    </row>
    <row r="14" spans="1:20" ht="12.95" thickBot="1">
      <c r="A14" s="525"/>
      <c r="B14" s="639"/>
      <c r="C14" s="941"/>
      <c r="D14" s="942"/>
      <c r="E14" s="942"/>
      <c r="F14" s="942"/>
      <c r="G14" s="942"/>
      <c r="H14" s="942"/>
      <c r="I14" s="942"/>
      <c r="J14" s="942"/>
      <c r="K14" s="942"/>
      <c r="L14" s="942"/>
      <c r="M14" s="942"/>
      <c r="N14" s="942"/>
      <c r="O14" s="943"/>
      <c r="P14" s="602"/>
      <c r="Q14" s="602"/>
      <c r="S14" s="602"/>
      <c r="T14" s="602"/>
    </row>
    <row r="15" spans="1:20" ht="23.45" thickBot="1">
      <c r="B15" s="640" t="s">
        <v>27</v>
      </c>
      <c r="C15" s="641" t="s">
        <v>586</v>
      </c>
      <c r="D15" s="641"/>
      <c r="E15" s="651" t="s">
        <v>4</v>
      </c>
      <c r="F15" s="642" t="s">
        <v>5</v>
      </c>
      <c r="G15" s="611" t="s">
        <v>6</v>
      </c>
      <c r="H15" s="611" t="s">
        <v>7</v>
      </c>
      <c r="I15" s="611" t="s">
        <v>8</v>
      </c>
      <c r="J15" s="611" t="s">
        <v>9</v>
      </c>
      <c r="K15" s="611" t="s">
        <v>10</v>
      </c>
      <c r="L15" s="611" t="s">
        <v>470</v>
      </c>
      <c r="M15" s="611" t="s">
        <v>471</v>
      </c>
      <c r="N15" s="611" t="s">
        <v>472</v>
      </c>
      <c r="O15" s="634" t="s">
        <v>11</v>
      </c>
      <c r="P15" s="584"/>
      <c r="Q15" s="635" t="s">
        <v>580</v>
      </c>
      <c r="S15" s="635" t="s">
        <v>581</v>
      </c>
      <c r="T15" s="635" t="s">
        <v>582</v>
      </c>
    </row>
    <row r="16" spans="1:20" ht="70.5" customHeight="1" thickBot="1">
      <c r="B16" s="580" t="s">
        <v>29</v>
      </c>
      <c r="C16" s="1041" t="s">
        <v>587</v>
      </c>
      <c r="D16" s="594" t="s">
        <v>15</v>
      </c>
      <c r="E16" s="592">
        <v>0</v>
      </c>
      <c r="F16" s="643" t="s">
        <v>31</v>
      </c>
      <c r="G16" s="644" t="s">
        <v>32</v>
      </c>
      <c r="H16" s="645" t="s">
        <v>33</v>
      </c>
      <c r="I16" s="646" t="s">
        <v>34</v>
      </c>
      <c r="J16" s="647" t="s">
        <v>35</v>
      </c>
      <c r="K16" s="593" t="s">
        <v>36</v>
      </c>
      <c r="L16" s="648" t="s">
        <v>479</v>
      </c>
      <c r="M16" s="956">
        <v>0.9</v>
      </c>
      <c r="N16" s="956">
        <v>1</v>
      </c>
      <c r="P16" s="584"/>
      <c r="Q16" s="797" t="s">
        <v>588</v>
      </c>
      <c r="S16" s="583"/>
      <c r="T16" s="583"/>
    </row>
    <row r="17" spans="2:20" ht="69.599999999999994" customHeight="1" thickBot="1">
      <c r="B17" s="581"/>
      <c r="C17" s="1042"/>
      <c r="D17" s="620" t="s">
        <v>18</v>
      </c>
      <c r="E17" s="591">
        <v>0</v>
      </c>
      <c r="F17" s="608"/>
      <c r="G17" s="644" t="s">
        <v>32</v>
      </c>
      <c r="H17" s="645" t="s">
        <v>39</v>
      </c>
      <c r="I17" s="596">
        <v>0.25</v>
      </c>
      <c r="J17" s="650">
        <v>0.25</v>
      </c>
      <c r="K17" s="597" t="s">
        <v>480</v>
      </c>
      <c r="L17" s="681" t="s">
        <v>481</v>
      </c>
      <c r="M17" s="957"/>
      <c r="N17" s="957"/>
      <c r="O17" s="584"/>
      <c r="P17" s="602"/>
      <c r="Q17" s="583"/>
      <c r="S17" s="583"/>
      <c r="T17" s="583"/>
    </row>
    <row r="18" spans="2:20" ht="20.45" customHeight="1" thickBot="1">
      <c r="B18" s="581"/>
      <c r="C18" s="1042"/>
      <c r="D18" s="583"/>
      <c r="E18" s="1086" t="s">
        <v>41</v>
      </c>
      <c r="F18" s="1087"/>
      <c r="G18" s="1087"/>
      <c r="H18" s="1087"/>
      <c r="I18" s="1087"/>
      <c r="J18" s="1087"/>
      <c r="K18" s="1087"/>
      <c r="L18" s="1087"/>
      <c r="M18" s="1087"/>
      <c r="N18" s="1088"/>
      <c r="O18" s="584"/>
      <c r="P18" s="602"/>
      <c r="Q18" s="583"/>
      <c r="S18" s="583"/>
      <c r="T18" s="583"/>
    </row>
    <row r="19" spans="2:20" ht="23.45" customHeight="1" thickBot="1">
      <c r="B19" s="581"/>
      <c r="C19" s="561"/>
      <c r="D19" s="599"/>
      <c r="E19" s="1019" t="s">
        <v>482</v>
      </c>
      <c r="F19" s="1020"/>
      <c r="G19" s="1020"/>
      <c r="H19" s="1020"/>
      <c r="I19" s="1020"/>
      <c r="J19" s="1020"/>
      <c r="K19" s="1020"/>
      <c r="L19" s="1020"/>
      <c r="M19" s="1020"/>
      <c r="N19" s="1021"/>
      <c r="O19" s="584"/>
      <c r="P19" s="602"/>
      <c r="Q19" s="583"/>
      <c r="S19" s="583"/>
      <c r="T19" s="583"/>
    </row>
    <row r="20" spans="2:20" ht="23.45" customHeight="1" thickBot="1">
      <c r="B20" s="451"/>
      <c r="C20" s="692" t="s">
        <v>589</v>
      </c>
      <c r="D20" s="641"/>
      <c r="E20" s="651" t="s">
        <v>4</v>
      </c>
      <c r="F20" s="642" t="s">
        <v>5</v>
      </c>
      <c r="G20" s="611" t="s">
        <v>6</v>
      </c>
      <c r="H20" s="611" t="s">
        <v>7</v>
      </c>
      <c r="I20" s="611" t="s">
        <v>8</v>
      </c>
      <c r="J20" s="611" t="s">
        <v>9</v>
      </c>
      <c r="K20" s="611" t="s">
        <v>10</v>
      </c>
      <c r="L20" s="611" t="s">
        <v>470</v>
      </c>
      <c r="M20" s="611" t="s">
        <v>471</v>
      </c>
      <c r="N20" s="611" t="s">
        <v>590</v>
      </c>
      <c r="O20" s="634" t="s">
        <v>11</v>
      </c>
      <c r="P20" s="602"/>
      <c r="Q20" s="583"/>
      <c r="S20" s="583"/>
      <c r="T20" s="583"/>
    </row>
    <row r="21" spans="2:20" ht="23.45" customHeight="1" thickBot="1">
      <c r="B21" s="451"/>
      <c r="C21" s="1132" t="s">
        <v>591</v>
      </c>
      <c r="D21" s="592" t="s">
        <v>15</v>
      </c>
      <c r="E21" s="898"/>
      <c r="F21" s="899"/>
      <c r="G21" s="898"/>
      <c r="H21" s="899"/>
      <c r="I21" s="898"/>
      <c r="J21" s="899"/>
      <c r="K21" s="898"/>
      <c r="L21" s="899"/>
      <c r="M21" s="900">
        <v>0.3</v>
      </c>
      <c r="N21" s="901">
        <v>0.6</v>
      </c>
      <c r="O21" s="1080" t="s">
        <v>592</v>
      </c>
      <c r="P21" s="602"/>
      <c r="Q21" s="583"/>
      <c r="S21" s="583"/>
      <c r="T21" s="583"/>
    </row>
    <row r="22" spans="2:20" ht="23.45" customHeight="1" thickBot="1">
      <c r="B22" s="451"/>
      <c r="C22" s="1194"/>
      <c r="D22" s="592" t="s">
        <v>18</v>
      </c>
      <c r="E22" s="898"/>
      <c r="F22" s="899"/>
      <c r="G22" s="898"/>
      <c r="H22" s="899"/>
      <c r="I22" s="898"/>
      <c r="J22" s="899"/>
      <c r="K22" s="898"/>
      <c r="L22" s="899"/>
      <c r="M22" s="900">
        <v>0.43</v>
      </c>
      <c r="N22" s="897"/>
      <c r="O22" s="1081"/>
      <c r="P22" s="602"/>
      <c r="Q22" s="583"/>
      <c r="S22" s="583"/>
      <c r="T22" s="583"/>
    </row>
    <row r="23" spans="2:20" ht="23.45" customHeight="1" thickBot="1">
      <c r="B23" s="451"/>
      <c r="C23" s="1194"/>
      <c r="D23" s="1083" t="s">
        <v>41</v>
      </c>
      <c r="E23" s="1029"/>
      <c r="F23" s="1029"/>
      <c r="G23" s="1029"/>
      <c r="H23" s="1029"/>
      <c r="I23" s="1029"/>
      <c r="J23" s="1029"/>
      <c r="K23" s="1029"/>
      <c r="L23" s="1029"/>
      <c r="M23" s="1029"/>
      <c r="N23" s="1084"/>
      <c r="O23" s="1081"/>
      <c r="P23" s="602"/>
      <c r="Q23" s="583"/>
      <c r="S23" s="583"/>
      <c r="T23" s="583"/>
    </row>
    <row r="24" spans="2:20" ht="23.45" customHeight="1" thickBot="1">
      <c r="B24" s="451"/>
      <c r="C24" s="1195"/>
      <c r="D24" s="1019" t="s">
        <v>593</v>
      </c>
      <c r="E24" s="1020"/>
      <c r="F24" s="1020"/>
      <c r="G24" s="1020"/>
      <c r="H24" s="1020"/>
      <c r="I24" s="1020"/>
      <c r="J24" s="1020"/>
      <c r="K24" s="1020"/>
      <c r="L24" s="1020"/>
      <c r="M24" s="1020"/>
      <c r="N24" s="1021"/>
      <c r="O24" s="1081"/>
      <c r="P24" s="602"/>
      <c r="Q24" s="583"/>
      <c r="S24" s="583"/>
      <c r="T24" s="583"/>
    </row>
    <row r="25" spans="2:20" ht="35.1" customHeight="1" thickBot="1">
      <c r="B25" s="451"/>
      <c r="C25" s="631" t="s">
        <v>43</v>
      </c>
      <c r="D25" s="631"/>
      <c r="E25" s="731" t="s">
        <v>4</v>
      </c>
      <c r="F25" s="633" t="s">
        <v>5</v>
      </c>
      <c r="G25" s="906" t="s">
        <v>6</v>
      </c>
      <c r="H25" s="906" t="s">
        <v>7</v>
      </c>
      <c r="I25" s="906" t="s">
        <v>8</v>
      </c>
      <c r="J25" s="906" t="s">
        <v>9</v>
      </c>
      <c r="K25" s="906" t="s">
        <v>10</v>
      </c>
      <c r="L25" s="906" t="s">
        <v>470</v>
      </c>
      <c r="M25" s="906" t="s">
        <v>471</v>
      </c>
      <c r="N25" s="906" t="s">
        <v>594</v>
      </c>
      <c r="O25" s="1082"/>
      <c r="P25" s="602"/>
      <c r="Q25" s="635" t="s">
        <v>580</v>
      </c>
      <c r="S25" s="635" t="s">
        <v>581</v>
      </c>
      <c r="T25" s="635" t="s">
        <v>582</v>
      </c>
    </row>
    <row r="26" spans="2:20" ht="53.1" customHeight="1" thickBot="1">
      <c r="B26" s="581"/>
      <c r="C26" s="560" t="s">
        <v>595</v>
      </c>
      <c r="D26" s="594" t="s">
        <v>15</v>
      </c>
      <c r="E26" s="592">
        <v>0</v>
      </c>
      <c r="F26" s="592" t="s">
        <v>54</v>
      </c>
      <c r="G26" s="644" t="s">
        <v>32</v>
      </c>
      <c r="H26" s="66" t="s">
        <v>55</v>
      </c>
      <c r="I26" s="652">
        <v>0.6</v>
      </c>
      <c r="J26" s="652">
        <v>0.63</v>
      </c>
      <c r="K26" s="652">
        <v>0.66</v>
      </c>
      <c r="L26" s="653">
        <v>0.66</v>
      </c>
      <c r="M26" s="653">
        <v>0.68</v>
      </c>
      <c r="N26" s="653">
        <v>0.7</v>
      </c>
      <c r="O26" s="584"/>
      <c r="P26" s="584"/>
      <c r="Q26" s="798" t="s">
        <v>596</v>
      </c>
      <c r="S26" s="583"/>
      <c r="T26" s="583"/>
    </row>
    <row r="27" spans="2:20" ht="51.95" customHeight="1" thickBot="1">
      <c r="B27" s="581"/>
      <c r="C27" s="451"/>
      <c r="D27" s="620" t="s">
        <v>18</v>
      </c>
      <c r="E27" s="591">
        <v>0</v>
      </c>
      <c r="F27" s="608"/>
      <c r="G27" s="644" t="s">
        <v>32</v>
      </c>
      <c r="H27" s="654" t="s">
        <v>56</v>
      </c>
      <c r="I27" s="591" t="s">
        <v>492</v>
      </c>
      <c r="J27" s="591" t="s">
        <v>493</v>
      </c>
      <c r="K27" s="596" t="s">
        <v>494</v>
      </c>
      <c r="L27" s="654" t="s">
        <v>495</v>
      </c>
      <c r="M27" s="654" t="s">
        <v>597</v>
      </c>
      <c r="N27" s="654"/>
      <c r="O27" s="584"/>
      <c r="P27" s="602"/>
      <c r="Q27" s="583"/>
      <c r="S27" s="583"/>
      <c r="T27" s="583"/>
    </row>
    <row r="28" spans="2:20" ht="21.6" customHeight="1" thickBot="1">
      <c r="B28" s="581"/>
      <c r="C28" s="451"/>
      <c r="D28" s="583"/>
      <c r="E28" s="1120" t="s">
        <v>41</v>
      </c>
      <c r="F28" s="1121"/>
      <c r="G28" s="1121"/>
      <c r="H28" s="1121"/>
      <c r="I28" s="1121"/>
      <c r="J28" s="1121"/>
      <c r="K28" s="1121"/>
      <c r="L28" s="1121"/>
      <c r="M28" s="1121"/>
      <c r="N28" s="1122"/>
      <c r="O28" s="584"/>
      <c r="P28" s="602"/>
      <c r="Q28" s="583"/>
      <c r="S28" s="583"/>
      <c r="T28" s="583"/>
    </row>
    <row r="29" spans="2:20" ht="24.95" customHeight="1" thickBot="1">
      <c r="B29" s="581"/>
      <c r="C29" s="561"/>
      <c r="D29" s="599"/>
      <c r="E29" s="1123"/>
      <c r="F29" s="1124"/>
      <c r="G29" s="1124"/>
      <c r="H29" s="1124"/>
      <c r="I29" s="1124"/>
      <c r="J29" s="1124"/>
      <c r="K29" s="1124"/>
      <c r="L29" s="1124"/>
      <c r="M29" s="1124"/>
      <c r="N29" s="1125"/>
      <c r="O29" s="584"/>
      <c r="P29" s="602"/>
      <c r="Q29" s="591"/>
      <c r="R29" s="508"/>
      <c r="S29" s="591"/>
      <c r="T29" s="591"/>
    </row>
    <row r="30" spans="2:20" ht="23.45" thickBot="1">
      <c r="B30" s="581"/>
      <c r="C30" s="586" t="s">
        <v>52</v>
      </c>
      <c r="D30" s="656"/>
      <c r="E30" s="642" t="s">
        <v>4</v>
      </c>
      <c r="F30" s="642" t="s">
        <v>5</v>
      </c>
      <c r="G30" s="642" t="s">
        <v>6</v>
      </c>
      <c r="H30" s="642" t="s">
        <v>7</v>
      </c>
      <c r="I30" s="642" t="s">
        <v>8</v>
      </c>
      <c r="J30" s="642" t="s">
        <v>9</v>
      </c>
      <c r="K30" s="642" t="s">
        <v>10</v>
      </c>
      <c r="L30" s="611" t="s">
        <v>510</v>
      </c>
      <c r="M30" s="611" t="s">
        <v>471</v>
      </c>
      <c r="N30" s="611" t="s">
        <v>594</v>
      </c>
      <c r="O30" s="738"/>
      <c r="P30" s="602"/>
      <c r="Q30" s="635" t="s">
        <v>580</v>
      </c>
      <c r="S30" s="635" t="s">
        <v>581</v>
      </c>
      <c r="T30" s="635" t="s">
        <v>582</v>
      </c>
    </row>
    <row r="31" spans="2:20" ht="64.5" customHeight="1" thickBot="1">
      <c r="B31" s="581"/>
      <c r="C31" s="587" t="s">
        <v>598</v>
      </c>
      <c r="D31" s="588" t="s">
        <v>15</v>
      </c>
      <c r="E31" s="659"/>
      <c r="F31" s="660">
        <v>51.6</v>
      </c>
      <c r="G31" s="661"/>
      <c r="H31" s="659"/>
      <c r="I31" s="659"/>
      <c r="J31" s="659"/>
      <c r="K31" s="662">
        <v>47.9</v>
      </c>
      <c r="L31" s="660">
        <v>47.9</v>
      </c>
      <c r="M31" s="958" t="s">
        <v>599</v>
      </c>
      <c r="N31" s="662">
        <v>75</v>
      </c>
      <c r="O31" s="585"/>
      <c r="P31" s="584"/>
      <c r="Q31" s="799" t="s">
        <v>600</v>
      </c>
      <c r="S31" s="583"/>
      <c r="T31" s="583"/>
    </row>
    <row r="32" spans="2:20" ht="32.450000000000003" customHeight="1" thickBot="1">
      <c r="B32" s="451"/>
      <c r="C32" s="663"/>
      <c r="D32" s="588" t="s">
        <v>18</v>
      </c>
      <c r="E32" s="659"/>
      <c r="F32" s="660"/>
      <c r="G32" s="659"/>
      <c r="H32" s="659"/>
      <c r="I32" s="659"/>
      <c r="J32" s="659"/>
      <c r="K32" s="660">
        <v>41.9</v>
      </c>
      <c r="L32" s="660">
        <v>65.400000000000006</v>
      </c>
      <c r="M32" s="958" t="s">
        <v>601</v>
      </c>
      <c r="N32" s="660"/>
      <c r="O32" s="585"/>
      <c r="P32" s="584"/>
      <c r="Q32" s="583"/>
      <c r="S32" s="583"/>
      <c r="T32" s="583"/>
    </row>
    <row r="33" spans="1:20" ht="22.5" customHeight="1" thickBot="1">
      <c r="B33" s="561"/>
      <c r="C33" s="663"/>
      <c r="D33" s="1035" t="s">
        <v>41</v>
      </c>
      <c r="E33" s="1036"/>
      <c r="F33" s="1036"/>
      <c r="G33" s="1036"/>
      <c r="H33" s="1036"/>
      <c r="I33" s="1036"/>
      <c r="J33" s="1036"/>
      <c r="K33" s="1036"/>
      <c r="L33" s="1036"/>
      <c r="M33" s="1036"/>
      <c r="N33" s="1037"/>
      <c r="O33" s="585"/>
      <c r="P33" s="584"/>
      <c r="Q33" s="584"/>
      <c r="S33" s="583"/>
      <c r="T33" s="583"/>
    </row>
    <row r="34" spans="1:20" ht="22.5" customHeight="1" thickBot="1">
      <c r="B34" s="451"/>
      <c r="D34" s="1112" t="s">
        <v>593</v>
      </c>
      <c r="E34" s="1113"/>
      <c r="F34" s="1113"/>
      <c r="G34" s="1113"/>
      <c r="H34" s="1113"/>
      <c r="I34" s="1113"/>
      <c r="J34" s="1113"/>
      <c r="K34" s="1113"/>
      <c r="L34" s="1113"/>
      <c r="M34" s="1113"/>
      <c r="N34" s="1114"/>
      <c r="O34" s="1081"/>
      <c r="P34" s="602"/>
      <c r="Q34" s="584"/>
      <c r="S34" s="583"/>
      <c r="T34" s="583"/>
    </row>
    <row r="35" spans="1:20" ht="22.5" customHeight="1" thickBot="1">
      <c r="B35" s="451"/>
      <c r="C35" s="663"/>
      <c r="D35" s="895"/>
      <c r="E35" s="896"/>
      <c r="F35" s="896"/>
      <c r="G35" s="896"/>
      <c r="H35" s="896"/>
      <c r="I35" s="896"/>
      <c r="J35" s="896"/>
      <c r="K35" s="896"/>
      <c r="L35" s="896"/>
      <c r="M35" s="896"/>
      <c r="N35" s="897"/>
      <c r="O35" s="1082"/>
      <c r="P35" s="602"/>
      <c r="Q35" s="584"/>
      <c r="S35" s="583"/>
      <c r="T35" s="583"/>
    </row>
    <row r="36" spans="1:20" ht="26.1" customHeight="1" thickBot="1">
      <c r="B36" s="664" t="s">
        <v>61</v>
      </c>
      <c r="C36" s="663"/>
      <c r="D36" s="1038"/>
      <c r="E36" s="1039"/>
      <c r="F36" s="1039"/>
      <c r="G36" s="1039"/>
      <c r="H36" s="1039"/>
      <c r="I36" s="1039"/>
      <c r="J36" s="1039"/>
      <c r="K36" s="1039"/>
      <c r="L36" s="1039"/>
      <c r="M36" s="1039"/>
      <c r="N36" s="1040"/>
      <c r="O36" s="665"/>
      <c r="P36" s="602"/>
      <c r="Q36" s="599"/>
      <c r="R36" s="508"/>
      <c r="S36" s="591"/>
      <c r="T36" s="591"/>
    </row>
    <row r="37" spans="1:20" ht="12.95" thickBot="1">
      <c r="B37" s="666"/>
      <c r="C37" s="663"/>
      <c r="D37" s="667"/>
      <c r="E37" s="621"/>
      <c r="F37" s="668"/>
      <c r="G37" s="621"/>
      <c r="H37" s="621"/>
      <c r="I37" s="669"/>
      <c r="J37" s="669"/>
      <c r="K37" s="668"/>
      <c r="L37" s="621"/>
      <c r="M37" s="621"/>
      <c r="N37" s="669"/>
      <c r="O37" s="619"/>
      <c r="P37" s="602"/>
      <c r="Q37" s="602"/>
      <c r="S37" s="602"/>
      <c r="T37" s="602"/>
    </row>
    <row r="38" spans="1:20" ht="12.95" thickBot="1">
      <c r="B38" s="670" t="s">
        <v>67</v>
      </c>
      <c r="C38" s="671" t="s">
        <v>513</v>
      </c>
      <c r="D38" s="672"/>
      <c r="E38" s="758"/>
      <c r="F38" s="673"/>
      <c r="G38" s="758"/>
      <c r="H38" s="674"/>
      <c r="I38" s="673"/>
      <c r="J38" s="758"/>
      <c r="K38" s="673"/>
      <c r="L38" s="758"/>
      <c r="M38" s="673"/>
      <c r="N38" s="758"/>
      <c r="O38" s="701"/>
      <c r="P38" s="602"/>
      <c r="Q38" s="602"/>
      <c r="S38" s="602"/>
      <c r="T38" s="602"/>
    </row>
    <row r="39" spans="1:20" ht="12.95" thickBot="1">
      <c r="B39" s="629"/>
      <c r="C39" s="620"/>
      <c r="D39" s="619"/>
      <c r="E39" s="741"/>
      <c r="F39" s="676"/>
      <c r="G39" s="741"/>
      <c r="H39" s="677"/>
      <c r="I39" s="676"/>
      <c r="J39" s="741"/>
      <c r="K39" s="676"/>
      <c r="L39" s="741"/>
      <c r="M39" s="676"/>
      <c r="N39" s="741"/>
      <c r="O39" s="702"/>
      <c r="P39" s="602"/>
      <c r="Q39" s="602"/>
      <c r="S39" s="602"/>
      <c r="T39" s="602"/>
    </row>
    <row r="40" spans="1:20" ht="12.95" thickBot="1">
      <c r="B40" s="755"/>
      <c r="C40" s="756"/>
      <c r="D40" s="702"/>
      <c r="E40" s="627"/>
      <c r="F40" s="751"/>
      <c r="G40" s="756"/>
      <c r="H40" s="627"/>
      <c r="I40" s="757"/>
      <c r="J40" s="756"/>
      <c r="K40" s="757"/>
      <c r="L40" s="756"/>
      <c r="M40" s="757"/>
      <c r="N40" s="756"/>
      <c r="O40" s="702"/>
      <c r="P40" s="602"/>
      <c r="Q40" s="602"/>
      <c r="S40" s="602"/>
      <c r="T40" s="602"/>
    </row>
    <row r="41" spans="1:20" ht="12.95" thickBot="1">
      <c r="A41" s="525"/>
      <c r="B41" s="602"/>
      <c r="C41" s="591"/>
      <c r="D41" s="592"/>
      <c r="E41" s="591"/>
      <c r="F41" s="599"/>
      <c r="G41" s="599"/>
      <c r="H41" s="599"/>
      <c r="I41" s="602"/>
      <c r="J41" s="599"/>
      <c r="K41" s="602"/>
      <c r="L41" s="599"/>
      <c r="M41" s="602"/>
      <c r="N41" s="599"/>
      <c r="O41" s="585"/>
      <c r="P41" s="602"/>
      <c r="Q41" s="602"/>
      <c r="S41" s="602"/>
      <c r="T41" s="602"/>
    </row>
    <row r="42" spans="1:20" ht="24.6" customHeight="1" thickBot="1">
      <c r="A42" s="525"/>
      <c r="B42" s="753" t="s">
        <v>69</v>
      </c>
      <c r="C42" s="641" t="s">
        <v>70</v>
      </c>
      <c r="D42" s="692"/>
      <c r="E42" s="731" t="s">
        <v>4</v>
      </c>
      <c r="F42" s="642" t="s">
        <v>5</v>
      </c>
      <c r="G42" s="611" t="s">
        <v>6</v>
      </c>
      <c r="H42" s="611" t="s">
        <v>7</v>
      </c>
      <c r="I42" s="611" t="s">
        <v>8</v>
      </c>
      <c r="J42" s="611" t="s">
        <v>9</v>
      </c>
      <c r="K42" s="611" t="s">
        <v>10</v>
      </c>
      <c r="L42" s="611" t="s">
        <v>470</v>
      </c>
      <c r="M42" s="611" t="s">
        <v>471</v>
      </c>
      <c r="N42" s="611" t="s">
        <v>472</v>
      </c>
      <c r="O42" s="634" t="s">
        <v>71</v>
      </c>
      <c r="P42" s="584"/>
      <c r="Q42" s="713" t="s">
        <v>580</v>
      </c>
      <c r="R42" s="792"/>
      <c r="S42" s="713" t="s">
        <v>581</v>
      </c>
      <c r="T42" s="635" t="s">
        <v>582</v>
      </c>
    </row>
    <row r="43" spans="1:20" ht="129" customHeight="1" thickBot="1">
      <c r="A43" s="525"/>
      <c r="B43" s="600" t="s">
        <v>602</v>
      </c>
      <c r="C43" s="560" t="s">
        <v>603</v>
      </c>
      <c r="D43" s="594" t="s">
        <v>142</v>
      </c>
      <c r="E43" s="591" t="s">
        <v>74</v>
      </c>
      <c r="F43" s="592">
        <v>0</v>
      </c>
      <c r="G43" s="647">
        <v>313240</v>
      </c>
      <c r="H43" s="647">
        <v>313240</v>
      </c>
      <c r="I43" s="688">
        <v>541930</v>
      </c>
      <c r="J43" s="688">
        <v>541930</v>
      </c>
      <c r="K43" s="688">
        <v>313429</v>
      </c>
      <c r="L43" s="693">
        <v>303838</v>
      </c>
      <c r="M43" s="693">
        <v>334104</v>
      </c>
      <c r="N43" s="693"/>
      <c r="O43" s="583" t="s">
        <v>37</v>
      </c>
      <c r="P43" s="584"/>
      <c r="Q43" s="800"/>
      <c r="R43" s="792"/>
      <c r="S43" s="800" t="s">
        <v>604</v>
      </c>
      <c r="T43" s="800" t="s">
        <v>605</v>
      </c>
    </row>
    <row r="44" spans="1:20" ht="38.450000000000003" customHeight="1" thickBot="1">
      <c r="A44" s="525"/>
      <c r="B44" s="601"/>
      <c r="C44" s="451"/>
      <c r="D44" s="620" t="s">
        <v>145</v>
      </c>
      <c r="E44" s="591" t="s">
        <v>74</v>
      </c>
      <c r="F44" s="592">
        <v>0</v>
      </c>
      <c r="G44" s="647">
        <v>715961</v>
      </c>
      <c r="H44" s="647">
        <v>715961</v>
      </c>
      <c r="I44" s="647">
        <v>507303</v>
      </c>
      <c r="J44" s="647">
        <v>527914</v>
      </c>
      <c r="K44" s="647">
        <v>759852</v>
      </c>
      <c r="L44" s="647">
        <v>759852</v>
      </c>
      <c r="M44" s="647">
        <v>43300</v>
      </c>
      <c r="N44" s="647"/>
      <c r="O44" s="584"/>
      <c r="P44" s="602"/>
      <c r="Q44" s="584"/>
      <c r="S44" s="584"/>
      <c r="T44" s="584"/>
    </row>
    <row r="45" spans="1:20" ht="47.45" customHeight="1" thickBot="1">
      <c r="A45" s="525"/>
      <c r="B45" s="601"/>
      <c r="C45" s="451"/>
      <c r="D45" s="620" t="s">
        <v>146</v>
      </c>
      <c r="E45" s="591" t="s">
        <v>74</v>
      </c>
      <c r="F45" s="608"/>
      <c r="G45" s="688" t="s">
        <v>147</v>
      </c>
      <c r="H45" s="688" t="s">
        <v>147</v>
      </c>
      <c r="I45" s="647" t="s">
        <v>148</v>
      </c>
      <c r="J45" s="688" t="s">
        <v>531</v>
      </c>
      <c r="K45" s="688" t="s">
        <v>532</v>
      </c>
      <c r="L45" s="694" t="s">
        <v>533</v>
      </c>
      <c r="M45" s="694" t="s">
        <v>606</v>
      </c>
      <c r="N45" s="694"/>
      <c r="O45" s="584"/>
      <c r="P45" s="602"/>
      <c r="Q45" s="584"/>
      <c r="S45" s="584"/>
      <c r="T45" s="584"/>
    </row>
    <row r="46" spans="1:20" ht="35.1" thickBot="1">
      <c r="A46" s="525"/>
      <c r="B46" s="601"/>
      <c r="C46" s="451"/>
      <c r="D46" s="620" t="s">
        <v>150</v>
      </c>
      <c r="E46" s="591" t="s">
        <v>74</v>
      </c>
      <c r="F46" s="608"/>
      <c r="G46" s="647" t="s">
        <v>151</v>
      </c>
      <c r="H46" s="647" t="s">
        <v>151</v>
      </c>
      <c r="I46" s="591" t="s">
        <v>152</v>
      </c>
      <c r="J46" s="688" t="s">
        <v>534</v>
      </c>
      <c r="K46" s="688" t="s">
        <v>534</v>
      </c>
      <c r="L46" s="688" t="s">
        <v>534</v>
      </c>
      <c r="M46" s="688" t="s">
        <v>607</v>
      </c>
      <c r="N46" s="688"/>
      <c r="O46" s="584"/>
      <c r="P46" s="602"/>
      <c r="Q46" s="584"/>
      <c r="S46" s="584"/>
      <c r="T46" s="584"/>
    </row>
    <row r="47" spans="1:20" ht="27.6" customHeight="1" thickBot="1">
      <c r="A47" s="525"/>
      <c r="B47" s="601"/>
      <c r="C47" s="451"/>
      <c r="D47" s="1086" t="s">
        <v>41</v>
      </c>
      <c r="E47" s="1087"/>
      <c r="F47" s="1087"/>
      <c r="G47" s="1087"/>
      <c r="H47" s="1087"/>
      <c r="I47" s="1087"/>
      <c r="J47" s="1087"/>
      <c r="K47" s="1087"/>
      <c r="L47" s="1087"/>
      <c r="M47" s="1087"/>
      <c r="N47" s="1088"/>
      <c r="O47" s="584"/>
      <c r="P47" s="602"/>
      <c r="Q47" s="599"/>
      <c r="R47" s="573"/>
      <c r="S47" s="599"/>
      <c r="T47" s="599"/>
    </row>
    <row r="48" spans="1:20" ht="17.100000000000001" customHeight="1" thickBot="1">
      <c r="A48" s="525"/>
      <c r="B48" s="601"/>
      <c r="C48" s="561"/>
      <c r="D48" s="1019" t="s">
        <v>128</v>
      </c>
      <c r="E48" s="1020"/>
      <c r="F48" s="1020"/>
      <c r="G48" s="1020"/>
      <c r="H48" s="1020"/>
      <c r="I48" s="1020"/>
      <c r="J48" s="1020"/>
      <c r="K48" s="1020"/>
      <c r="L48" s="1020"/>
      <c r="M48" s="1020"/>
      <c r="N48" s="1021"/>
      <c r="O48" s="585"/>
      <c r="P48" s="602"/>
      <c r="Q48" s="584"/>
      <c r="S48" s="584"/>
      <c r="T48" s="584"/>
    </row>
    <row r="49" spans="1:20" ht="21.95" customHeight="1" thickBot="1">
      <c r="A49" s="525"/>
      <c r="B49" s="601"/>
      <c r="O49" s="584"/>
      <c r="P49" s="602"/>
      <c r="Q49" s="584"/>
      <c r="S49" s="584"/>
      <c r="T49" s="584"/>
    </row>
    <row r="50" spans="1:20" ht="23.45" thickBot="1">
      <c r="A50" s="525"/>
      <c r="B50" s="601"/>
      <c r="C50" s="641" t="s">
        <v>83</v>
      </c>
      <c r="D50" s="692"/>
      <c r="E50" s="611" t="s">
        <v>4</v>
      </c>
      <c r="F50" s="642" t="s">
        <v>5</v>
      </c>
      <c r="G50" s="611" t="s">
        <v>6</v>
      </c>
      <c r="H50" s="611" t="s">
        <v>7</v>
      </c>
      <c r="I50" s="611" t="s">
        <v>8</v>
      </c>
      <c r="J50" s="611" t="s">
        <v>9</v>
      </c>
      <c r="K50" s="611" t="s">
        <v>10</v>
      </c>
      <c r="L50" s="651" t="s">
        <v>470</v>
      </c>
      <c r="M50" s="611" t="s">
        <v>471</v>
      </c>
      <c r="N50" s="611" t="s">
        <v>472</v>
      </c>
      <c r="O50" s="584"/>
      <c r="P50" s="584"/>
      <c r="Q50" s="713" t="s">
        <v>580</v>
      </c>
      <c r="S50" s="635" t="s">
        <v>581</v>
      </c>
      <c r="T50" s="635" t="s">
        <v>582</v>
      </c>
    </row>
    <row r="51" spans="1:20" ht="101.1" customHeight="1" thickBot="1">
      <c r="A51" s="525"/>
      <c r="B51" s="601"/>
      <c r="C51" s="451" t="s">
        <v>608</v>
      </c>
      <c r="D51" s="590" t="s">
        <v>15</v>
      </c>
      <c r="E51" s="593">
        <v>150000</v>
      </c>
      <c r="F51" s="595"/>
      <c r="G51" s="596" t="s">
        <v>160</v>
      </c>
      <c r="H51" s="596" t="s">
        <v>160</v>
      </c>
      <c r="I51" s="696">
        <v>500000</v>
      </c>
      <c r="J51" s="593">
        <v>409239</v>
      </c>
      <c r="K51" s="593">
        <v>363943</v>
      </c>
      <c r="L51" s="697">
        <v>1</v>
      </c>
      <c r="M51" s="649">
        <v>1</v>
      </c>
      <c r="N51" s="649">
        <v>1</v>
      </c>
      <c r="P51" s="584"/>
      <c r="Q51" s="799" t="s">
        <v>609</v>
      </c>
      <c r="S51" s="583"/>
      <c r="T51" s="583"/>
    </row>
    <row r="52" spans="1:20" ht="24" thickTop="1" thickBot="1">
      <c r="A52" s="525"/>
      <c r="B52" s="601"/>
      <c r="C52" s="451"/>
      <c r="D52" s="594" t="s">
        <v>18</v>
      </c>
      <c r="E52" s="647">
        <v>134400</v>
      </c>
      <c r="F52" s="595"/>
      <c r="G52" s="591" t="s">
        <v>162</v>
      </c>
      <c r="H52" s="591" t="s">
        <v>162</v>
      </c>
      <c r="I52" s="647">
        <v>488340</v>
      </c>
      <c r="J52" s="647" t="s">
        <v>544</v>
      </c>
      <c r="K52" s="591" t="s">
        <v>545</v>
      </c>
      <c r="L52" s="688">
        <v>372274</v>
      </c>
      <c r="M52" s="959">
        <v>129053</v>
      </c>
      <c r="N52" s="591"/>
      <c r="O52" s="584"/>
      <c r="P52" s="602"/>
      <c r="Q52" s="584"/>
      <c r="S52" s="584"/>
      <c r="T52" s="584"/>
    </row>
    <row r="53" spans="1:20" ht="24.6" customHeight="1" thickBot="1">
      <c r="A53" s="525"/>
      <c r="B53" s="601"/>
      <c r="C53" s="451"/>
      <c r="D53" s="1086" t="s">
        <v>41</v>
      </c>
      <c r="E53" s="1087"/>
      <c r="F53" s="1087"/>
      <c r="G53" s="1087"/>
      <c r="H53" s="1087"/>
      <c r="I53" s="1087"/>
      <c r="J53" s="1087"/>
      <c r="K53" s="1087"/>
      <c r="L53" s="1087"/>
      <c r="M53" s="1087"/>
      <c r="N53" s="1088"/>
      <c r="O53" s="584"/>
      <c r="P53" s="602"/>
      <c r="Q53" s="583"/>
      <c r="R53" s="790"/>
      <c r="S53" s="638"/>
      <c r="T53" s="583"/>
    </row>
    <row r="54" spans="1:20" ht="30.6" customHeight="1" thickBot="1">
      <c r="A54" s="525"/>
      <c r="B54" s="601"/>
      <c r="C54" s="561"/>
      <c r="D54" s="1019" t="s">
        <v>163</v>
      </c>
      <c r="E54" s="1020"/>
      <c r="F54" s="1020"/>
      <c r="G54" s="1020"/>
      <c r="H54" s="1020"/>
      <c r="I54" s="1020"/>
      <c r="J54" s="1020"/>
      <c r="K54" s="1020"/>
      <c r="L54" s="1020"/>
      <c r="M54" s="1020"/>
      <c r="N54" s="1021"/>
      <c r="O54" s="585"/>
      <c r="P54" s="584"/>
      <c r="Q54" s="599"/>
      <c r="R54" s="791"/>
      <c r="S54" s="592"/>
      <c r="T54" s="592"/>
    </row>
    <row r="55" spans="1:20" ht="23.45" thickBot="1">
      <c r="A55" s="525"/>
      <c r="B55" s="601"/>
      <c r="C55" s="630" t="s">
        <v>91</v>
      </c>
      <c r="D55" s="631"/>
      <c r="E55" s="632" t="s">
        <v>4</v>
      </c>
      <c r="F55" s="642" t="s">
        <v>5</v>
      </c>
      <c r="G55" s="611" t="s">
        <v>6</v>
      </c>
      <c r="H55" s="611" t="s">
        <v>7</v>
      </c>
      <c r="I55" s="611" t="s">
        <v>8</v>
      </c>
      <c r="J55" s="611" t="s">
        <v>9</v>
      </c>
      <c r="K55" s="611" t="s">
        <v>10</v>
      </c>
      <c r="L55" s="611" t="s">
        <v>470</v>
      </c>
      <c r="M55" s="611" t="s">
        <v>471</v>
      </c>
      <c r="N55" s="611" t="s">
        <v>472</v>
      </c>
      <c r="O55" s="738"/>
      <c r="P55" s="584"/>
      <c r="Q55" s="635" t="s">
        <v>580</v>
      </c>
      <c r="S55" s="635" t="s">
        <v>581</v>
      </c>
      <c r="T55" s="635" t="s">
        <v>582</v>
      </c>
    </row>
    <row r="56" spans="1:20" ht="57.6" customHeight="1" thickBot="1">
      <c r="A56" s="525"/>
      <c r="B56" s="601"/>
      <c r="C56" s="560" t="s">
        <v>165</v>
      </c>
      <c r="D56" s="590" t="s">
        <v>15</v>
      </c>
      <c r="E56" s="591" t="s">
        <v>74</v>
      </c>
      <c r="F56" s="592">
        <v>0</v>
      </c>
      <c r="G56" s="655">
        <v>0.2</v>
      </c>
      <c r="H56" s="655">
        <v>0.2</v>
      </c>
      <c r="I56" s="655">
        <v>0.3</v>
      </c>
      <c r="J56" s="650">
        <v>0.4</v>
      </c>
      <c r="K56" s="650">
        <v>0.5</v>
      </c>
      <c r="L56" s="658">
        <v>0.5</v>
      </c>
      <c r="M56" s="653">
        <v>0.95</v>
      </c>
      <c r="N56" s="653">
        <v>1</v>
      </c>
      <c r="O56" s="585"/>
      <c r="P56" s="584"/>
      <c r="Q56" s="798" t="s">
        <v>609</v>
      </c>
      <c r="S56" s="583"/>
      <c r="T56" s="583"/>
    </row>
    <row r="57" spans="1:20" ht="24.95" customHeight="1" thickBot="1">
      <c r="A57" s="525"/>
      <c r="B57" s="1085"/>
      <c r="C57" s="451"/>
      <c r="D57" s="594" t="s">
        <v>18</v>
      </c>
      <c r="E57" s="591" t="s">
        <v>74</v>
      </c>
      <c r="F57" s="595"/>
      <c r="G57" s="597">
        <v>0.35089999999999999</v>
      </c>
      <c r="H57" s="597">
        <v>0.35089999999999999</v>
      </c>
      <c r="I57" s="597">
        <v>0.4501</v>
      </c>
      <c r="J57" s="596">
        <v>0.27</v>
      </c>
      <c r="K57" s="596">
        <v>0.9</v>
      </c>
      <c r="L57" s="654">
        <v>0.92</v>
      </c>
      <c r="M57" s="654">
        <v>0.62</v>
      </c>
      <c r="N57" s="654"/>
      <c r="O57" s="599"/>
      <c r="P57" s="584"/>
      <c r="Q57" s="584"/>
      <c r="S57" s="584"/>
      <c r="T57" s="584"/>
    </row>
    <row r="58" spans="1:20" ht="12.95" thickBot="1">
      <c r="A58" s="525"/>
      <c r="B58" s="1085"/>
      <c r="C58" s="451"/>
      <c r="D58" s="1086" t="s">
        <v>41</v>
      </c>
      <c r="E58" s="1087"/>
      <c r="F58" s="1087"/>
      <c r="G58" s="1087"/>
      <c r="H58" s="1087"/>
      <c r="I58" s="1087"/>
      <c r="J58" s="1087"/>
      <c r="K58" s="1087"/>
      <c r="L58" s="1087"/>
      <c r="M58" s="1087"/>
      <c r="N58" s="1088"/>
      <c r="O58" s="584"/>
      <c r="P58" s="584"/>
      <c r="Q58" s="583"/>
      <c r="R58" s="790"/>
      <c r="S58" s="638"/>
      <c r="T58" s="583"/>
    </row>
    <row r="59" spans="1:20" ht="12.95" customHeight="1" thickBot="1">
      <c r="A59" s="525"/>
      <c r="B59" s="1085"/>
      <c r="C59" s="582"/>
      <c r="D59" s="1019" t="s">
        <v>166</v>
      </c>
      <c r="E59" s="1020"/>
      <c r="F59" s="1020"/>
      <c r="G59" s="1020"/>
      <c r="H59" s="1020"/>
      <c r="I59" s="1020"/>
      <c r="J59" s="1020"/>
      <c r="K59" s="1020"/>
      <c r="L59" s="1020"/>
      <c r="M59" s="1020"/>
      <c r="N59" s="1021"/>
      <c r="O59" s="599"/>
      <c r="P59" s="584"/>
      <c r="Q59" s="599"/>
      <c r="R59" s="791"/>
      <c r="S59" s="592"/>
      <c r="T59" s="592"/>
    </row>
    <row r="60" spans="1:20" ht="12.95" thickBot="1">
      <c r="A60" s="525"/>
      <c r="B60" s="1085"/>
      <c r="C60" s="582"/>
      <c r="D60" s="626"/>
      <c r="E60" s="583"/>
      <c r="F60" s="591"/>
      <c r="G60" s="591"/>
      <c r="H60" s="609"/>
      <c r="I60" s="602"/>
      <c r="J60" s="591"/>
      <c r="K60" s="609"/>
      <c r="L60" s="609"/>
      <c r="M60" s="609"/>
      <c r="N60" s="609"/>
      <c r="O60" s="594"/>
      <c r="P60" s="584"/>
      <c r="Q60" s="602"/>
      <c r="S60" s="602"/>
      <c r="T60" s="602"/>
    </row>
    <row r="61" spans="1:20" ht="23.45" thickBot="1">
      <c r="A61" s="525"/>
      <c r="B61" s="1085"/>
      <c r="C61" s="603" t="s">
        <v>610</v>
      </c>
      <c r="D61" s="679"/>
      <c r="E61" s="695" t="s">
        <v>4</v>
      </c>
      <c r="F61" s="642" t="s">
        <v>546</v>
      </c>
      <c r="G61" s="642" t="s">
        <v>547</v>
      </c>
      <c r="H61" s="622" t="s">
        <v>7</v>
      </c>
      <c r="I61" s="695" t="s">
        <v>8</v>
      </c>
      <c r="J61" s="642" t="s">
        <v>9</v>
      </c>
      <c r="K61" s="622" t="s">
        <v>10</v>
      </c>
      <c r="L61" s="611" t="s">
        <v>470</v>
      </c>
      <c r="M61" s="611" t="s">
        <v>471</v>
      </c>
      <c r="N61" s="611" t="s">
        <v>472</v>
      </c>
      <c r="O61" s="738"/>
      <c r="P61" s="584"/>
      <c r="Q61" s="635" t="s">
        <v>580</v>
      </c>
      <c r="S61" s="635" t="s">
        <v>581</v>
      </c>
      <c r="T61" s="635" t="s">
        <v>582</v>
      </c>
    </row>
    <row r="62" spans="1:20" ht="42.6" customHeight="1" thickBot="1">
      <c r="A62" s="525"/>
      <c r="B62" s="1085"/>
      <c r="C62" s="66" t="s">
        <v>611</v>
      </c>
      <c r="D62" s="594" t="s">
        <v>15</v>
      </c>
      <c r="E62" s="704"/>
      <c r="F62" s="705">
        <v>122682</v>
      </c>
      <c r="G62" s="618"/>
      <c r="H62" s="594"/>
      <c r="I62" s="618"/>
      <c r="J62" s="706">
        <v>126000</v>
      </c>
      <c r="K62" s="706">
        <v>258000</v>
      </c>
      <c r="L62" s="706">
        <v>1724873</v>
      </c>
      <c r="M62" s="706">
        <v>1000000</v>
      </c>
      <c r="N62" s="707">
        <v>1183691</v>
      </c>
      <c r="O62" s="619"/>
      <c r="P62" s="584"/>
      <c r="Q62" s="801" t="s">
        <v>612</v>
      </c>
      <c r="S62" s="583"/>
      <c r="T62" s="583"/>
    </row>
    <row r="63" spans="1:20" ht="12.95" thickBot="1">
      <c r="A63" s="525"/>
      <c r="B63" s="1085"/>
      <c r="C63" s="66"/>
      <c r="D63" s="594" t="s">
        <v>18</v>
      </c>
      <c r="E63" s="704"/>
      <c r="F63" s="594"/>
      <c r="G63" s="618"/>
      <c r="H63" s="594"/>
      <c r="I63" s="618"/>
      <c r="J63" s="708"/>
      <c r="K63" s="706">
        <v>128451</v>
      </c>
      <c r="L63" s="706">
        <v>1371914</v>
      </c>
      <c r="M63" s="732" t="s">
        <v>613</v>
      </c>
      <c r="N63" s="710"/>
      <c r="O63" s="619"/>
      <c r="P63" s="584"/>
      <c r="Q63" s="584"/>
      <c r="S63" s="584"/>
      <c r="T63" s="584"/>
    </row>
    <row r="64" spans="1:20" ht="38.1" customHeight="1" thickBot="1">
      <c r="A64" s="525"/>
      <c r="B64" s="1085"/>
      <c r="C64" s="66"/>
      <c r="D64" s="594"/>
      <c r="E64" s="1016" t="s">
        <v>41</v>
      </c>
      <c r="F64" s="1017"/>
      <c r="G64" s="1017"/>
      <c r="H64" s="1017"/>
      <c r="I64" s="1017"/>
      <c r="J64" s="1017"/>
      <c r="K64" s="1017"/>
      <c r="L64" s="1017"/>
      <c r="M64" s="1017"/>
      <c r="N64" s="1018"/>
      <c r="O64" s="619"/>
      <c r="P64" s="584"/>
      <c r="Q64" s="583"/>
      <c r="R64" s="790"/>
      <c r="S64" s="638"/>
      <c r="T64" s="583"/>
    </row>
    <row r="65" spans="1:20" ht="24.95" customHeight="1" thickBot="1">
      <c r="A65" s="525"/>
      <c r="B65" s="1085"/>
      <c r="C65" s="66"/>
      <c r="D65" s="594"/>
      <c r="E65" s="1026" t="s">
        <v>552</v>
      </c>
      <c r="F65" s="1026"/>
      <c r="G65" s="1026"/>
      <c r="H65" s="1026"/>
      <c r="I65" s="1026"/>
      <c r="J65" s="1026"/>
      <c r="K65" s="1026"/>
      <c r="L65" s="1026"/>
      <c r="M65" s="1026"/>
      <c r="N65" s="1027"/>
      <c r="O65" s="619"/>
      <c r="P65" s="584"/>
      <c r="Q65" s="599"/>
      <c r="R65" s="791"/>
      <c r="S65" s="592"/>
      <c r="T65" s="592"/>
    </row>
    <row r="66" spans="1:20" ht="24.95" customHeight="1" thickBot="1">
      <c r="A66" s="525"/>
      <c r="B66" s="1085"/>
      <c r="C66" s="603" t="s">
        <v>614</v>
      </c>
      <c r="D66" s="679"/>
      <c r="E66" s="695" t="s">
        <v>4</v>
      </c>
      <c r="F66" s="642" t="s">
        <v>546</v>
      </c>
      <c r="G66" s="642" t="s">
        <v>547</v>
      </c>
      <c r="H66" s="622" t="s">
        <v>7</v>
      </c>
      <c r="I66" s="695" t="s">
        <v>8</v>
      </c>
      <c r="J66" s="642" t="s">
        <v>9</v>
      </c>
      <c r="K66" s="622" t="s">
        <v>10</v>
      </c>
      <c r="L66" s="611" t="s">
        <v>470</v>
      </c>
      <c r="M66" s="611" t="s">
        <v>471</v>
      </c>
      <c r="N66" s="611" t="s">
        <v>472</v>
      </c>
      <c r="O66" s="738"/>
      <c r="P66" s="584"/>
      <c r="Q66" s="599"/>
      <c r="S66" s="592"/>
      <c r="T66" s="592"/>
    </row>
    <row r="67" spans="1:20" ht="39.950000000000003" customHeight="1" thickBot="1">
      <c r="A67" s="525"/>
      <c r="B67" s="1085"/>
      <c r="C67" s="689" t="s">
        <v>615</v>
      </c>
      <c r="D67" s="594" t="s">
        <v>15</v>
      </c>
      <c r="E67" s="780"/>
      <c r="F67" s="782"/>
      <c r="G67" s="781"/>
      <c r="H67" s="782"/>
      <c r="I67" s="780"/>
      <c r="J67" s="782"/>
      <c r="K67" s="781"/>
      <c r="L67" s="781"/>
      <c r="M67" s="945">
        <v>3400000</v>
      </c>
      <c r="N67" s="946">
        <v>3690000</v>
      </c>
      <c r="O67" s="619"/>
      <c r="P67" s="584"/>
      <c r="Q67" s="599"/>
      <c r="S67" s="592"/>
      <c r="T67" s="592"/>
    </row>
    <row r="68" spans="1:20" ht="51.6" customHeight="1" thickBot="1">
      <c r="A68" s="525"/>
      <c r="B68" s="1085"/>
      <c r="C68" s="66"/>
      <c r="D68" s="594" t="s">
        <v>18</v>
      </c>
      <c r="E68" s="781"/>
      <c r="F68" s="782"/>
      <c r="G68" s="781"/>
      <c r="H68" s="782"/>
      <c r="I68" s="781"/>
      <c r="J68" s="782"/>
      <c r="K68" s="781"/>
      <c r="L68" s="781"/>
      <c r="M68" s="947" t="s">
        <v>616</v>
      </c>
      <c r="N68" s="948"/>
      <c r="O68" s="619"/>
      <c r="P68" s="584"/>
      <c r="Q68" s="599"/>
      <c r="S68" s="592"/>
      <c r="T68" s="592"/>
    </row>
    <row r="69" spans="1:20" ht="24.95" customHeight="1" thickBot="1">
      <c r="A69" s="525"/>
      <c r="B69" s="1085"/>
      <c r="C69" s="66"/>
      <c r="D69" s="594"/>
      <c r="E69" s="1025" t="s">
        <v>41</v>
      </c>
      <c r="F69" s="1026"/>
      <c r="G69" s="1026"/>
      <c r="H69" s="1026"/>
      <c r="I69" s="1026"/>
      <c r="J69" s="1026"/>
      <c r="K69" s="1026"/>
      <c r="L69" s="1026"/>
      <c r="M69" s="1026"/>
      <c r="N69" s="1027"/>
      <c r="O69" s="619"/>
      <c r="P69" s="584"/>
      <c r="Q69" s="599"/>
      <c r="S69" s="592"/>
      <c r="T69" s="592"/>
    </row>
    <row r="70" spans="1:20" ht="24.95" customHeight="1" thickBot="1">
      <c r="A70" s="525"/>
      <c r="B70" s="1085"/>
      <c r="C70" s="66"/>
      <c r="D70" s="594"/>
      <c r="E70" s="1025" t="s">
        <v>617</v>
      </c>
      <c r="F70" s="1026"/>
      <c r="G70" s="1026"/>
      <c r="H70" s="1026"/>
      <c r="I70" s="1026"/>
      <c r="J70" s="1026"/>
      <c r="K70" s="1026"/>
      <c r="L70" s="1026"/>
      <c r="M70" s="1026"/>
      <c r="N70" s="1027"/>
      <c r="O70" s="619"/>
      <c r="P70" s="584"/>
      <c r="Q70" s="599"/>
      <c r="S70" s="592"/>
      <c r="T70" s="592"/>
    </row>
    <row r="71" spans="1:20" ht="24.6" customHeight="1" thickBot="1">
      <c r="A71" s="525"/>
      <c r="B71" s="1085"/>
      <c r="C71" s="603" t="s">
        <v>106</v>
      </c>
      <c r="D71" s="679"/>
      <c r="E71" s="695" t="s">
        <v>4</v>
      </c>
      <c r="F71" s="642" t="s">
        <v>546</v>
      </c>
      <c r="G71" s="642" t="s">
        <v>547</v>
      </c>
      <c r="H71" s="622" t="s">
        <v>7</v>
      </c>
      <c r="I71" s="695" t="s">
        <v>8</v>
      </c>
      <c r="J71" s="642" t="s">
        <v>9</v>
      </c>
      <c r="K71" s="622" t="s">
        <v>10</v>
      </c>
      <c r="L71" s="611" t="s">
        <v>470</v>
      </c>
      <c r="M71" s="611" t="s">
        <v>471</v>
      </c>
      <c r="N71" s="611" t="s">
        <v>472</v>
      </c>
      <c r="O71" s="738"/>
      <c r="P71" s="584"/>
      <c r="Q71" s="635" t="s">
        <v>580</v>
      </c>
      <c r="S71" s="635" t="s">
        <v>581</v>
      </c>
      <c r="T71" s="635" t="s">
        <v>582</v>
      </c>
    </row>
    <row r="72" spans="1:20" ht="33.6" customHeight="1" thickBot="1">
      <c r="A72" s="525"/>
      <c r="B72" s="1085"/>
      <c r="C72" s="66" t="s">
        <v>618</v>
      </c>
      <c r="D72" s="594" t="s">
        <v>15</v>
      </c>
      <c r="E72" s="780"/>
      <c r="F72" s="781"/>
      <c r="G72" s="782"/>
      <c r="H72" s="781"/>
      <c r="I72" s="782"/>
      <c r="J72" s="781"/>
      <c r="K72" s="782"/>
      <c r="L72" s="781"/>
      <c r="M72" s="445">
        <v>57000</v>
      </c>
      <c r="N72" s="446">
        <v>58773</v>
      </c>
      <c r="O72" s="619"/>
      <c r="P72" s="584"/>
      <c r="Q72" s="583"/>
      <c r="S72" s="583"/>
      <c r="T72" s="583"/>
    </row>
    <row r="73" spans="1:20" ht="32.1" customHeight="1" thickBot="1">
      <c r="A73" s="525"/>
      <c r="B73" s="703"/>
      <c r="C73" s="66"/>
      <c r="D73" s="594" t="s">
        <v>18</v>
      </c>
      <c r="E73" s="780"/>
      <c r="F73" s="781"/>
      <c r="G73" s="782"/>
      <c r="H73" s="781"/>
      <c r="I73" s="782"/>
      <c r="J73" s="781"/>
      <c r="K73" s="782"/>
      <c r="L73" s="781"/>
      <c r="M73" s="524" t="s">
        <v>619</v>
      </c>
      <c r="N73" s="949"/>
      <c r="O73" s="619"/>
      <c r="P73" s="584"/>
      <c r="Q73" s="584"/>
      <c r="S73" s="584"/>
      <c r="T73" s="584"/>
    </row>
    <row r="74" spans="1:20" ht="21.6" customHeight="1" thickBot="1">
      <c r="A74" s="525"/>
      <c r="B74" s="703"/>
      <c r="C74" s="66"/>
      <c r="D74" s="1016" t="s">
        <v>41</v>
      </c>
      <c r="E74" s="1017"/>
      <c r="F74" s="1017"/>
      <c r="G74" s="1017"/>
      <c r="H74" s="1017"/>
      <c r="I74" s="1017"/>
      <c r="J74" s="1017"/>
      <c r="K74" s="1017"/>
      <c r="L74" s="1017"/>
      <c r="M74" s="1017"/>
      <c r="N74" s="1018"/>
      <c r="O74" s="619"/>
      <c r="P74" s="584"/>
      <c r="Q74" s="583"/>
      <c r="R74" s="790"/>
      <c r="S74" s="638"/>
      <c r="T74" s="583"/>
    </row>
    <row r="75" spans="1:20" ht="26.1" customHeight="1" thickBot="1">
      <c r="A75" s="525"/>
      <c r="B75" s="703"/>
      <c r="C75" s="66"/>
      <c r="D75" s="1025" t="s">
        <v>620</v>
      </c>
      <c r="E75" s="1026"/>
      <c r="F75" s="1026"/>
      <c r="G75" s="1026"/>
      <c r="H75" s="1026"/>
      <c r="I75" s="1026"/>
      <c r="J75" s="1026"/>
      <c r="K75" s="1026"/>
      <c r="L75" s="1026"/>
      <c r="M75" s="1026"/>
      <c r="N75" s="1027"/>
      <c r="O75" s="619"/>
      <c r="P75" s="584"/>
      <c r="Q75" s="599"/>
      <c r="R75" s="791"/>
      <c r="S75" s="592"/>
      <c r="T75" s="592"/>
    </row>
    <row r="76" spans="1:20" ht="26.1" customHeight="1" thickBot="1">
      <c r="A76" s="525"/>
      <c r="B76" s="703"/>
      <c r="C76" s="603" t="s">
        <v>114</v>
      </c>
      <c r="D76" s="679"/>
      <c r="E76" s="695" t="s">
        <v>4</v>
      </c>
      <c r="F76" s="622" t="s">
        <v>546</v>
      </c>
      <c r="G76" s="642" t="s">
        <v>547</v>
      </c>
      <c r="H76" s="622" t="s">
        <v>7</v>
      </c>
      <c r="I76" s="695" t="s">
        <v>8</v>
      </c>
      <c r="J76" s="642" t="s">
        <v>9</v>
      </c>
      <c r="K76" s="622" t="s">
        <v>10</v>
      </c>
      <c r="L76" s="611" t="s">
        <v>470</v>
      </c>
      <c r="M76" s="611" t="s">
        <v>471</v>
      </c>
      <c r="N76" s="611" t="s">
        <v>472</v>
      </c>
      <c r="O76" s="738"/>
      <c r="P76" s="584"/>
      <c r="Q76" s="584"/>
      <c r="R76" s="792"/>
      <c r="S76" s="602"/>
      <c r="T76" s="585"/>
    </row>
    <row r="77" spans="1:20" ht="26.1" customHeight="1" thickBot="1">
      <c r="A77" s="525"/>
      <c r="B77" s="703"/>
      <c r="C77" s="66" t="s">
        <v>621</v>
      </c>
      <c r="D77" s="5" t="s">
        <v>15</v>
      </c>
      <c r="E77" s="807"/>
      <c r="F77" s="805"/>
      <c r="G77" s="808"/>
      <c r="H77" s="805"/>
      <c r="I77" s="808"/>
      <c r="J77" s="805"/>
      <c r="K77" s="808"/>
      <c r="L77" s="805"/>
      <c r="M77" s="445">
        <v>15000</v>
      </c>
      <c r="N77" s="919"/>
      <c r="O77" s="619"/>
      <c r="P77" s="584"/>
      <c r="Q77" s="584"/>
      <c r="R77" s="792"/>
      <c r="S77" s="602"/>
      <c r="T77" s="585"/>
    </row>
    <row r="78" spans="1:20" ht="26.1" customHeight="1" thickBot="1">
      <c r="A78" s="525"/>
      <c r="B78" s="703"/>
      <c r="C78" s="66"/>
      <c r="D78" s="5" t="s">
        <v>18</v>
      </c>
      <c r="E78" s="808"/>
      <c r="F78" s="805"/>
      <c r="G78" s="808"/>
      <c r="H78" s="805"/>
      <c r="I78" s="808"/>
      <c r="J78" s="805"/>
      <c r="K78" s="808"/>
      <c r="L78" s="805"/>
      <c r="M78" s="445">
        <v>15000</v>
      </c>
      <c r="N78" s="920"/>
      <c r="O78" s="619"/>
      <c r="P78" s="584"/>
      <c r="Q78" s="584"/>
      <c r="R78" s="792"/>
      <c r="S78" s="602"/>
      <c r="T78" s="585"/>
    </row>
    <row r="79" spans="1:20" ht="26.1" customHeight="1" thickBot="1">
      <c r="A79" s="525"/>
      <c r="B79" s="703"/>
      <c r="C79" s="66"/>
      <c r="D79" s="1016" t="s">
        <v>41</v>
      </c>
      <c r="E79" s="1017"/>
      <c r="F79" s="1017"/>
      <c r="G79" s="1017"/>
      <c r="H79" s="1017"/>
      <c r="I79" s="1017"/>
      <c r="J79" s="1017"/>
      <c r="K79" s="1017"/>
      <c r="L79" s="1017"/>
      <c r="M79" s="1017"/>
      <c r="N79" s="1018"/>
      <c r="O79" s="619"/>
      <c r="P79" s="584"/>
      <c r="Q79" s="584"/>
      <c r="R79" s="792"/>
      <c r="S79" s="602"/>
      <c r="T79" s="585"/>
    </row>
    <row r="80" spans="1:20" ht="26.1" customHeight="1" thickBot="1">
      <c r="A80" s="525"/>
      <c r="B80" s="703"/>
      <c r="C80" s="66"/>
      <c r="D80" s="1025" t="s">
        <v>622</v>
      </c>
      <c r="E80" s="1026"/>
      <c r="F80" s="1026"/>
      <c r="G80" s="1026"/>
      <c r="H80" s="1026"/>
      <c r="I80" s="1026"/>
      <c r="J80" s="1026"/>
      <c r="K80" s="1026"/>
      <c r="L80" s="1026"/>
      <c r="M80" s="1026"/>
      <c r="N80" s="1027"/>
      <c r="O80" s="619"/>
      <c r="P80" s="584"/>
      <c r="Q80" s="584"/>
      <c r="R80" s="792"/>
      <c r="S80" s="602"/>
      <c r="T80" s="585"/>
    </row>
    <row r="81" spans="1:20" ht="26.1" customHeight="1" thickBot="1">
      <c r="A81" s="525"/>
      <c r="B81" s="703"/>
      <c r="C81" s="603" t="s">
        <v>395</v>
      </c>
      <c r="D81" s="679"/>
      <c r="E81" s="695" t="s">
        <v>4</v>
      </c>
      <c r="F81" s="642" t="s">
        <v>546</v>
      </c>
      <c r="G81" s="642" t="s">
        <v>547</v>
      </c>
      <c r="H81" s="622" t="s">
        <v>7</v>
      </c>
      <c r="I81" s="695" t="s">
        <v>8</v>
      </c>
      <c r="J81" s="642" t="s">
        <v>9</v>
      </c>
      <c r="K81" s="622" t="s">
        <v>10</v>
      </c>
      <c r="L81" s="611" t="s">
        <v>470</v>
      </c>
      <c r="M81" s="611" t="s">
        <v>471</v>
      </c>
      <c r="N81" s="699" t="s">
        <v>472</v>
      </c>
      <c r="O81" s="738"/>
      <c r="P81" s="584"/>
      <c r="Q81" s="584"/>
      <c r="R81" s="792"/>
      <c r="S81" s="602"/>
      <c r="T81" s="585"/>
    </row>
    <row r="82" spans="1:20" ht="44.1" customHeight="1" thickBot="1">
      <c r="A82" s="525"/>
      <c r="B82" s="703"/>
      <c r="C82" s="66" t="s">
        <v>623</v>
      </c>
      <c r="D82" s="568" t="s">
        <v>15</v>
      </c>
      <c r="E82" s="809"/>
      <c r="F82" s="806"/>
      <c r="G82" s="810"/>
      <c r="H82" s="806"/>
      <c r="I82" s="810"/>
      <c r="J82" s="806"/>
      <c r="K82" s="810"/>
      <c r="L82" s="810"/>
      <c r="M82" s="916">
        <v>30</v>
      </c>
      <c r="N82" s="810"/>
      <c r="O82" s="619"/>
      <c r="P82" s="584"/>
      <c r="Q82" s="584"/>
      <c r="R82" s="792"/>
      <c r="S82" s="602"/>
      <c r="T82" s="585"/>
    </row>
    <row r="83" spans="1:20" ht="26.1" customHeight="1" thickBot="1">
      <c r="A83" s="525"/>
      <c r="B83" s="703"/>
      <c r="C83" s="66"/>
      <c r="D83" s="568" t="s">
        <v>18</v>
      </c>
      <c r="E83" s="810"/>
      <c r="F83" s="806"/>
      <c r="G83" s="810"/>
      <c r="H83" s="806"/>
      <c r="I83" s="810"/>
      <c r="J83" s="806"/>
      <c r="K83" s="810"/>
      <c r="L83" s="810"/>
      <c r="M83" s="916" t="s">
        <v>624</v>
      </c>
      <c r="N83" s="810"/>
      <c r="O83" s="619"/>
      <c r="P83" s="584"/>
      <c r="Q83" s="584"/>
      <c r="R83" s="792"/>
      <c r="S83" s="602"/>
      <c r="T83" s="585"/>
    </row>
    <row r="84" spans="1:20" ht="26.1" customHeight="1" thickBot="1">
      <c r="A84" s="525"/>
      <c r="B84" s="703"/>
      <c r="C84" s="66"/>
      <c r="D84" s="1016" t="s">
        <v>41</v>
      </c>
      <c r="E84" s="1017"/>
      <c r="F84" s="1017"/>
      <c r="G84" s="1017"/>
      <c r="H84" s="1017"/>
      <c r="I84" s="1017"/>
      <c r="J84" s="1017"/>
      <c r="K84" s="1017"/>
      <c r="L84" s="1017"/>
      <c r="M84" s="1017"/>
      <c r="N84" s="1018"/>
      <c r="O84" s="619"/>
      <c r="P84" s="584"/>
      <c r="Q84" s="584"/>
      <c r="R84" s="792"/>
      <c r="S84" s="602"/>
      <c r="T84" s="585"/>
    </row>
    <row r="85" spans="1:20" ht="26.1" customHeight="1" thickBot="1">
      <c r="A85" s="525"/>
      <c r="B85" s="703"/>
      <c r="C85" s="66"/>
      <c r="D85" s="1025" t="s">
        <v>622</v>
      </c>
      <c r="E85" s="1026"/>
      <c r="F85" s="1026"/>
      <c r="G85" s="1026"/>
      <c r="H85" s="1026"/>
      <c r="I85" s="1026"/>
      <c r="J85" s="1026"/>
      <c r="K85" s="1026"/>
      <c r="L85" s="1026"/>
      <c r="M85" s="1026"/>
      <c r="N85" s="1027"/>
      <c r="O85" s="619"/>
      <c r="P85" s="584"/>
      <c r="Q85" s="584"/>
      <c r="R85" s="792"/>
      <c r="S85" s="602"/>
      <c r="T85" s="585"/>
    </row>
    <row r="86" spans="1:20" ht="26.1" customHeight="1" thickBot="1">
      <c r="A86" s="525"/>
      <c r="B86" s="703"/>
      <c r="C86" s="603" t="s">
        <v>435</v>
      </c>
      <c r="D86" s="679"/>
      <c r="E86" s="695" t="s">
        <v>4</v>
      </c>
      <c r="F86" s="642" t="s">
        <v>546</v>
      </c>
      <c r="G86" s="642" t="s">
        <v>547</v>
      </c>
      <c r="H86" s="622" t="s">
        <v>7</v>
      </c>
      <c r="I86" s="695" t="s">
        <v>8</v>
      </c>
      <c r="J86" s="642" t="s">
        <v>9</v>
      </c>
      <c r="K86" s="622" t="s">
        <v>10</v>
      </c>
      <c r="L86" s="611" t="s">
        <v>470</v>
      </c>
      <c r="M86" s="611" t="s">
        <v>471</v>
      </c>
      <c r="N86" s="611" t="s">
        <v>472</v>
      </c>
      <c r="O86" s="738"/>
      <c r="P86" s="584"/>
      <c r="Q86" s="584"/>
      <c r="R86" s="792"/>
      <c r="S86" s="602"/>
      <c r="T86" s="585"/>
    </row>
    <row r="87" spans="1:20" ht="26.1" customHeight="1" thickBot="1">
      <c r="A87" s="525"/>
      <c r="B87" s="703"/>
      <c r="C87" s="66" t="s">
        <v>625</v>
      </c>
      <c r="D87" s="568" t="s">
        <v>15</v>
      </c>
      <c r="E87" s="809"/>
      <c r="F87" s="810"/>
      <c r="G87" s="806"/>
      <c r="H87" s="810"/>
      <c r="I87" s="806"/>
      <c r="J87" s="810"/>
      <c r="K87" s="810"/>
      <c r="L87" s="806"/>
      <c r="M87" s="151">
        <v>10</v>
      </c>
      <c r="N87" s="920"/>
      <c r="O87" s="619"/>
      <c r="P87" s="584"/>
      <c r="Q87" s="584"/>
      <c r="R87" s="792"/>
      <c r="S87" s="602"/>
      <c r="T87" s="585"/>
    </row>
    <row r="88" spans="1:20" ht="26.1" customHeight="1" thickBot="1">
      <c r="A88" s="525"/>
      <c r="B88" s="703"/>
      <c r="C88" s="66"/>
      <c r="D88" s="568" t="s">
        <v>18</v>
      </c>
      <c r="E88" s="810"/>
      <c r="F88" s="810"/>
      <c r="G88" s="806"/>
      <c r="H88" s="810"/>
      <c r="I88" s="806"/>
      <c r="J88" s="810"/>
      <c r="K88" s="810"/>
      <c r="L88" s="806"/>
      <c r="M88" s="5">
        <v>4</v>
      </c>
      <c r="N88" s="920"/>
      <c r="O88" s="619"/>
      <c r="P88" s="584"/>
      <c r="Q88" s="584"/>
      <c r="R88" s="792"/>
      <c r="S88" s="602"/>
      <c r="T88" s="585"/>
    </row>
    <row r="89" spans="1:20" ht="26.1" customHeight="1" thickBot="1">
      <c r="A89" s="525"/>
      <c r="B89" s="703"/>
      <c r="C89" s="66"/>
      <c r="D89" s="1016" t="s">
        <v>41</v>
      </c>
      <c r="E89" s="1017"/>
      <c r="F89" s="1017"/>
      <c r="G89" s="1017"/>
      <c r="H89" s="1017"/>
      <c r="I89" s="1017"/>
      <c r="J89" s="1017"/>
      <c r="K89" s="1017"/>
      <c r="L89" s="1017"/>
      <c r="M89" s="1017"/>
      <c r="N89" s="1018"/>
      <c r="O89" s="619"/>
      <c r="P89" s="584"/>
      <c r="Q89" s="584"/>
      <c r="R89" s="792"/>
      <c r="S89" s="602"/>
      <c r="T89" s="585"/>
    </row>
    <row r="90" spans="1:20" ht="26.1" customHeight="1" thickBot="1">
      <c r="A90" s="525"/>
      <c r="B90" s="703"/>
      <c r="C90" s="66"/>
      <c r="D90" s="1025" t="s">
        <v>622</v>
      </c>
      <c r="E90" s="1026"/>
      <c r="F90" s="1026"/>
      <c r="G90" s="1026"/>
      <c r="H90" s="1026"/>
      <c r="I90" s="1026"/>
      <c r="J90" s="1026"/>
      <c r="K90" s="1026"/>
      <c r="L90" s="1026"/>
      <c r="M90" s="1026"/>
      <c r="N90" s="1027"/>
      <c r="O90" s="619"/>
      <c r="P90" s="584"/>
      <c r="Q90" s="584"/>
      <c r="R90" s="792"/>
      <c r="S90" s="602"/>
      <c r="T90" s="585"/>
    </row>
    <row r="91" spans="1:20" ht="26.1" customHeight="1" thickBot="1">
      <c r="A91" s="525"/>
      <c r="B91" s="703"/>
      <c r="C91" s="605" t="s">
        <v>437</v>
      </c>
      <c r="D91" s="714"/>
      <c r="E91" s="779" t="s">
        <v>4</v>
      </c>
      <c r="F91" s="714" t="s">
        <v>546</v>
      </c>
      <c r="G91" s="714" t="s">
        <v>547</v>
      </c>
      <c r="H91" s="699" t="s">
        <v>7</v>
      </c>
      <c r="I91" s="779" t="s">
        <v>8</v>
      </c>
      <c r="J91" s="714" t="s">
        <v>9</v>
      </c>
      <c r="K91" s="699" t="s">
        <v>10</v>
      </c>
      <c r="L91" s="699" t="s">
        <v>470</v>
      </c>
      <c r="M91" s="699" t="s">
        <v>471</v>
      </c>
      <c r="N91" s="699" t="s">
        <v>472</v>
      </c>
      <c r="O91" s="699"/>
      <c r="P91" s="584"/>
      <c r="Q91" s="584"/>
      <c r="R91" s="792"/>
      <c r="S91" s="602"/>
      <c r="T91" s="585"/>
    </row>
    <row r="92" spans="1:20" ht="42" customHeight="1" thickBot="1">
      <c r="A92" s="525"/>
      <c r="B92" s="703"/>
      <c r="C92" s="614" t="s">
        <v>626</v>
      </c>
      <c r="D92" s="917" t="s">
        <v>15</v>
      </c>
      <c r="E92" s="809"/>
      <c r="F92" s="806"/>
      <c r="G92" s="810"/>
      <c r="H92" s="806"/>
      <c r="I92" s="810"/>
      <c r="J92" s="806"/>
      <c r="K92" s="810"/>
      <c r="L92" s="806"/>
      <c r="M92" s="810">
        <v>95</v>
      </c>
      <c r="N92" s="918"/>
      <c r="O92" s="699"/>
      <c r="P92" s="584"/>
      <c r="Q92" s="584"/>
      <c r="R92" s="792"/>
      <c r="S92" s="602"/>
      <c r="T92" s="585"/>
    </row>
    <row r="93" spans="1:20" ht="26.1" customHeight="1" thickBot="1">
      <c r="A93" s="525"/>
      <c r="B93" s="703"/>
      <c r="C93" s="614"/>
      <c r="D93" s="917" t="s">
        <v>18</v>
      </c>
      <c r="E93" s="810"/>
      <c r="F93" s="806"/>
      <c r="G93" s="810"/>
      <c r="H93" s="806"/>
      <c r="I93" s="810"/>
      <c r="J93" s="806"/>
      <c r="K93" s="810"/>
      <c r="L93" s="806"/>
      <c r="M93" s="810"/>
      <c r="N93" s="918"/>
      <c r="O93" s="699"/>
      <c r="P93" s="584"/>
      <c r="Q93" s="584"/>
      <c r="R93" s="792"/>
      <c r="S93" s="602"/>
      <c r="T93" s="585"/>
    </row>
    <row r="94" spans="1:20" ht="26.1" customHeight="1" thickBot="1">
      <c r="A94" s="525"/>
      <c r="B94" s="703"/>
      <c r="C94" s="614"/>
      <c r="D94" s="1093" t="s">
        <v>41</v>
      </c>
      <c r="E94" s="1094"/>
      <c r="F94" s="1094"/>
      <c r="G94" s="1094"/>
      <c r="H94" s="1094"/>
      <c r="I94" s="1094"/>
      <c r="J94" s="1094"/>
      <c r="K94" s="1094"/>
      <c r="L94" s="1094"/>
      <c r="M94" s="1094"/>
      <c r="N94" s="1108"/>
      <c r="O94" s="699"/>
      <c r="P94" s="584"/>
      <c r="Q94" s="584"/>
      <c r="R94" s="792"/>
      <c r="S94" s="602"/>
      <c r="T94" s="585"/>
    </row>
    <row r="95" spans="1:20" ht="26.1" customHeight="1" thickBot="1">
      <c r="A95" s="525"/>
      <c r="B95" s="703"/>
      <c r="C95" s="66"/>
      <c r="D95" s="1052" t="s">
        <v>622</v>
      </c>
      <c r="E95" s="1053"/>
      <c r="F95" s="1053"/>
      <c r="G95" s="1053"/>
      <c r="H95" s="1053"/>
      <c r="I95" s="1053"/>
      <c r="J95" s="1053"/>
      <c r="K95" s="1053"/>
      <c r="L95" s="1053"/>
      <c r="M95" s="1053"/>
      <c r="N95" s="1054"/>
      <c r="O95" s="619"/>
      <c r="P95" s="584"/>
      <c r="Q95" s="584"/>
      <c r="R95" s="792"/>
      <c r="S95" s="602"/>
      <c r="T95" s="585"/>
    </row>
    <row r="96" spans="1:20" ht="26.1" customHeight="1" thickBot="1">
      <c r="A96" s="525"/>
      <c r="B96" s="703"/>
      <c r="C96" s="603" t="s">
        <v>439</v>
      </c>
      <c r="D96" s="679"/>
      <c r="E96" s="695" t="s">
        <v>4</v>
      </c>
      <c r="F96" s="642" t="s">
        <v>546</v>
      </c>
      <c r="G96" s="642" t="s">
        <v>547</v>
      </c>
      <c r="H96" s="622" t="s">
        <v>7</v>
      </c>
      <c r="I96" s="695" t="s">
        <v>8</v>
      </c>
      <c r="J96" s="642" t="s">
        <v>9</v>
      </c>
      <c r="K96" s="622" t="s">
        <v>10</v>
      </c>
      <c r="L96" s="611" t="s">
        <v>470</v>
      </c>
      <c r="M96" s="611" t="s">
        <v>471</v>
      </c>
      <c r="N96" s="611" t="s">
        <v>590</v>
      </c>
      <c r="O96" s="738"/>
      <c r="P96" s="584"/>
      <c r="Q96" s="922" t="s">
        <v>627</v>
      </c>
      <c r="R96" s="792"/>
      <c r="S96" s="602"/>
      <c r="T96" s="585"/>
    </row>
    <row r="97" spans="1:20" ht="55.5" customHeight="1" thickBot="1">
      <c r="A97" s="525"/>
      <c r="B97" s="703"/>
      <c r="C97" s="66" t="s">
        <v>628</v>
      </c>
      <c r="D97" s="568" t="s">
        <v>15</v>
      </c>
      <c r="E97" s="809"/>
      <c r="F97" s="806"/>
      <c r="G97" s="810"/>
      <c r="H97" s="806"/>
      <c r="I97" s="810"/>
      <c r="J97" s="806"/>
      <c r="K97" s="810"/>
      <c r="L97" s="806"/>
      <c r="M97" s="783">
        <v>465000</v>
      </c>
      <c r="N97" s="784">
        <v>846781</v>
      </c>
      <c r="O97" s="619"/>
      <c r="P97" s="584"/>
      <c r="Q97" s="584" t="s">
        <v>629</v>
      </c>
      <c r="R97" s="792"/>
      <c r="S97" s="602"/>
      <c r="T97" s="585"/>
    </row>
    <row r="98" spans="1:20" ht="26.1" customHeight="1" thickBot="1">
      <c r="A98" s="525"/>
      <c r="B98" s="703"/>
      <c r="C98" s="66"/>
      <c r="D98" s="568" t="s">
        <v>18</v>
      </c>
      <c r="E98" s="810"/>
      <c r="F98" s="806"/>
      <c r="G98" s="810"/>
      <c r="H98" s="806"/>
      <c r="I98" s="810"/>
      <c r="J98" s="806"/>
      <c r="K98" s="810"/>
      <c r="L98" s="806"/>
      <c r="M98" s="783">
        <v>465000</v>
      </c>
      <c r="N98" s="559"/>
      <c r="O98" s="619"/>
      <c r="P98" s="584"/>
      <c r="Q98" s="584"/>
      <c r="R98" s="792"/>
      <c r="S98" s="602"/>
      <c r="T98" s="585"/>
    </row>
    <row r="99" spans="1:20" ht="26.1" customHeight="1" thickBot="1">
      <c r="A99" s="525"/>
      <c r="B99" s="703"/>
      <c r="C99" s="66"/>
      <c r="D99" s="1016" t="s">
        <v>41</v>
      </c>
      <c r="E99" s="1017"/>
      <c r="F99" s="1017"/>
      <c r="G99" s="1017"/>
      <c r="H99" s="1017"/>
      <c r="I99" s="1017"/>
      <c r="J99" s="1017"/>
      <c r="K99" s="1017"/>
      <c r="L99" s="1017"/>
      <c r="M99" s="1017"/>
      <c r="N99" s="1018"/>
      <c r="O99" s="619"/>
      <c r="P99" s="584"/>
      <c r="Q99" s="584"/>
      <c r="R99" s="792"/>
      <c r="S99" s="602"/>
      <c r="T99" s="585"/>
    </row>
    <row r="100" spans="1:20" ht="26.1" customHeight="1" thickBot="1">
      <c r="A100" s="525"/>
      <c r="B100" s="703"/>
      <c r="C100" s="66"/>
      <c r="D100" s="1025" t="s">
        <v>622</v>
      </c>
      <c r="E100" s="1026"/>
      <c r="F100" s="1026"/>
      <c r="G100" s="1026"/>
      <c r="H100" s="1026"/>
      <c r="I100" s="1026"/>
      <c r="J100" s="1026"/>
      <c r="K100" s="1026"/>
      <c r="L100" s="1026"/>
      <c r="M100" s="1026"/>
      <c r="N100" s="1027"/>
      <c r="O100" s="619"/>
      <c r="P100" s="584"/>
      <c r="Q100" s="584"/>
      <c r="R100" s="792"/>
      <c r="S100" s="602"/>
      <c r="T100" s="585"/>
    </row>
    <row r="101" spans="1:20" ht="12.95" customHeight="1" thickBot="1">
      <c r="A101" s="525"/>
      <c r="B101" s="703"/>
      <c r="C101" s="603" t="s">
        <v>630</v>
      </c>
      <c r="D101" s="679"/>
      <c r="E101" s="695" t="s">
        <v>4</v>
      </c>
      <c r="F101" s="642" t="s">
        <v>546</v>
      </c>
      <c r="G101" s="642" t="s">
        <v>547</v>
      </c>
      <c r="H101" s="622" t="s">
        <v>7</v>
      </c>
      <c r="I101" s="695" t="s">
        <v>8</v>
      </c>
      <c r="J101" s="642" t="s">
        <v>9</v>
      </c>
      <c r="K101" s="622" t="s">
        <v>10</v>
      </c>
      <c r="L101" s="611" t="s">
        <v>470</v>
      </c>
      <c r="M101" s="611" t="s">
        <v>471</v>
      </c>
      <c r="N101" s="611" t="s">
        <v>594</v>
      </c>
      <c r="O101" s="738"/>
      <c r="P101" s="584"/>
      <c r="Q101" s="584"/>
      <c r="R101" s="792"/>
      <c r="S101" s="602"/>
      <c r="T101" s="585"/>
    </row>
    <row r="102" spans="1:20" ht="36.950000000000003" customHeight="1" thickBot="1">
      <c r="A102" s="525"/>
      <c r="B102" s="703"/>
      <c r="C102" s="66" t="s">
        <v>631</v>
      </c>
      <c r="D102" s="594" t="s">
        <v>15</v>
      </c>
      <c r="E102" s="809"/>
      <c r="F102" s="810"/>
      <c r="G102" s="806"/>
      <c r="H102" s="810"/>
      <c r="I102" s="806"/>
      <c r="J102" s="732">
        <v>435000</v>
      </c>
      <c r="K102" s="709">
        <v>520000</v>
      </c>
      <c r="L102" s="732">
        <v>2340000</v>
      </c>
      <c r="M102" s="733">
        <v>2400000</v>
      </c>
      <c r="N102" s="732">
        <v>2400000</v>
      </c>
      <c r="O102" s="769"/>
      <c r="P102" s="584"/>
      <c r="Q102" s="584"/>
      <c r="R102" s="792"/>
      <c r="S102" s="602"/>
      <c r="T102" s="585"/>
    </row>
    <row r="103" spans="1:20" ht="30.6" customHeight="1" thickBot="1">
      <c r="A103" s="525"/>
      <c r="B103" s="703"/>
      <c r="C103" s="66"/>
      <c r="D103" s="594" t="s">
        <v>18</v>
      </c>
      <c r="E103" s="809"/>
      <c r="F103" s="810"/>
      <c r="G103" s="806"/>
      <c r="H103" s="810"/>
      <c r="I103" s="806"/>
      <c r="J103" s="660"/>
      <c r="K103" s="706">
        <v>362450</v>
      </c>
      <c r="L103" s="706">
        <v>2270920</v>
      </c>
      <c r="M103" s="950" t="s">
        <v>632</v>
      </c>
      <c r="N103" s="660"/>
      <c r="O103" s="769"/>
      <c r="P103" s="584"/>
      <c r="Q103" s="584"/>
      <c r="R103" s="792"/>
      <c r="S103" s="602"/>
      <c r="T103" s="585"/>
    </row>
    <row r="104" spans="1:20" ht="18.95" customHeight="1" thickBot="1">
      <c r="A104" s="525"/>
      <c r="B104" s="703"/>
      <c r="C104" s="66"/>
      <c r="D104" s="594" t="s">
        <v>41</v>
      </c>
      <c r="E104" s="25"/>
      <c r="F104" s="5"/>
      <c r="G104" s="558"/>
      <c r="H104" s="5"/>
      <c r="I104" s="558"/>
      <c r="J104" s="5"/>
      <c r="K104" s="558"/>
      <c r="L104" s="5"/>
      <c r="M104" s="5"/>
      <c r="N104" s="559"/>
      <c r="O104" s="769"/>
      <c r="P104" s="584"/>
      <c r="Q104" s="584"/>
      <c r="R104" s="792"/>
      <c r="S104" s="602"/>
      <c r="T104" s="585"/>
    </row>
    <row r="105" spans="1:20" ht="12.95" customHeight="1" thickBot="1">
      <c r="A105" s="525"/>
      <c r="B105" s="703"/>
      <c r="C105" s="66"/>
      <c r="D105" s="594"/>
      <c r="E105" s="25"/>
      <c r="F105" s="5"/>
      <c r="G105" s="558"/>
      <c r="H105" s="5"/>
      <c r="I105" s="558"/>
      <c r="J105" s="5"/>
      <c r="K105" s="558"/>
      <c r="L105" s="5"/>
      <c r="M105" s="5"/>
      <c r="N105" s="559"/>
      <c r="O105" s="769"/>
      <c r="P105" s="584"/>
      <c r="Q105" s="584"/>
      <c r="R105" s="792"/>
      <c r="S105" s="602"/>
      <c r="T105" s="585"/>
    </row>
    <row r="106" spans="1:20" ht="12.95" customHeight="1" thickBot="1">
      <c r="A106" s="525"/>
      <c r="B106" s="914"/>
      <c r="C106" s="893" t="s">
        <v>633</v>
      </c>
      <c r="D106" s="679"/>
      <c r="E106" s="611" t="s">
        <v>4</v>
      </c>
      <c r="F106" s="642" t="s">
        <v>5</v>
      </c>
      <c r="G106" s="637" t="s">
        <v>6</v>
      </c>
      <c r="H106" s="637" t="s">
        <v>7</v>
      </c>
      <c r="I106" s="611" t="s">
        <v>8</v>
      </c>
      <c r="J106" s="735" t="s">
        <v>9</v>
      </c>
      <c r="K106" s="735" t="s">
        <v>10</v>
      </c>
      <c r="L106" s="611" t="s">
        <v>470</v>
      </c>
      <c r="M106" s="611" t="s">
        <v>471</v>
      </c>
      <c r="N106" s="611" t="s">
        <v>590</v>
      </c>
      <c r="O106" s="871"/>
      <c r="P106" s="584"/>
      <c r="Q106" s="584"/>
      <c r="R106" s="792"/>
      <c r="S106" s="602"/>
      <c r="T106" s="585"/>
    </row>
    <row r="107" spans="1:20" ht="12.95" customHeight="1" thickBot="1">
      <c r="A107" s="525"/>
      <c r="B107" s="1055"/>
      <c r="C107" s="1056" t="s">
        <v>634</v>
      </c>
      <c r="D107" s="756" t="s">
        <v>15</v>
      </c>
      <c r="E107" s="894"/>
      <c r="F107" s="745"/>
      <c r="G107" s="746"/>
      <c r="H107" s="746"/>
      <c r="I107" s="746"/>
      <c r="J107" s="745"/>
      <c r="K107" s="746"/>
      <c r="L107" s="745"/>
      <c r="M107" s="892">
        <v>0.85</v>
      </c>
      <c r="N107" s="653">
        <v>0.9</v>
      </c>
      <c r="O107" s="1058" t="s">
        <v>635</v>
      </c>
      <c r="P107" s="584"/>
      <c r="Q107" s="584"/>
      <c r="R107" s="792"/>
      <c r="S107" s="602"/>
      <c r="T107" s="585"/>
    </row>
    <row r="108" spans="1:20" ht="12.95" customHeight="1" thickBot="1">
      <c r="B108" s="1196"/>
      <c r="C108" s="1057"/>
      <c r="D108" s="627" t="s">
        <v>18</v>
      </c>
      <c r="E108" s="744"/>
      <c r="F108" s="747"/>
      <c r="G108" s="748"/>
      <c r="H108" s="748"/>
      <c r="I108" s="748"/>
      <c r="J108" s="749"/>
      <c r="K108" s="748"/>
      <c r="L108" s="749"/>
      <c r="M108" s="960">
        <v>0.71199999999999997</v>
      </c>
      <c r="N108" s="738"/>
      <c r="O108" s="1059"/>
      <c r="P108" s="584"/>
      <c r="Q108" s="584"/>
      <c r="R108" s="792"/>
      <c r="S108" s="602"/>
      <c r="T108" s="585"/>
    </row>
    <row r="109" spans="1:20" ht="12.95" customHeight="1" thickBot="1">
      <c r="A109" s="525"/>
      <c r="B109" s="1196"/>
      <c r="C109" s="1057"/>
      <c r="D109" s="1062" t="s">
        <v>41</v>
      </c>
      <c r="E109" s="1063"/>
      <c r="F109" s="1063"/>
      <c r="G109" s="1063"/>
      <c r="H109" s="1063"/>
      <c r="I109" s="1063"/>
      <c r="J109" s="1063"/>
      <c r="K109" s="1063"/>
      <c r="L109" s="1063"/>
      <c r="M109" s="1063"/>
      <c r="N109" s="1064"/>
      <c r="O109" s="1059"/>
      <c r="P109" s="584"/>
      <c r="Q109" s="584"/>
      <c r="R109" s="792"/>
      <c r="S109" s="602"/>
      <c r="T109" s="585"/>
    </row>
    <row r="110" spans="1:20" ht="63" customHeight="1" thickBot="1">
      <c r="A110" s="525"/>
      <c r="B110" s="1196"/>
      <c r="C110" s="1057"/>
      <c r="D110" s="1065" t="s">
        <v>636</v>
      </c>
      <c r="E110" s="1063"/>
      <c r="F110" s="1063"/>
      <c r="G110" s="1063"/>
      <c r="H110" s="1063"/>
      <c r="I110" s="1063"/>
      <c r="J110" s="1063"/>
      <c r="K110" s="1063"/>
      <c r="L110" s="1063"/>
      <c r="M110" s="1063"/>
      <c r="N110" s="1066"/>
      <c r="O110" s="1060"/>
      <c r="P110" s="584"/>
      <c r="Q110" s="584"/>
      <c r="R110" s="792"/>
      <c r="S110" s="602"/>
      <c r="T110" s="585"/>
    </row>
    <row r="111" spans="1:20" ht="12.95" customHeight="1" thickBot="1">
      <c r="A111" s="525"/>
      <c r="B111" s="1196"/>
      <c r="C111" s="864"/>
      <c r="O111" s="1059"/>
      <c r="P111" s="584"/>
      <c r="Q111" s="584"/>
      <c r="R111" s="792"/>
      <c r="S111" s="602"/>
      <c r="T111" s="585"/>
    </row>
    <row r="112" spans="1:20" ht="12.95" customHeight="1" thickBot="1">
      <c r="A112" s="525"/>
      <c r="B112" s="1196"/>
      <c r="C112" s="868" t="s">
        <v>637</v>
      </c>
      <c r="D112" s="679"/>
      <c r="E112" s="870" t="s">
        <v>4</v>
      </c>
      <c r="F112" s="642" t="s">
        <v>5</v>
      </c>
      <c r="G112" s="872" t="s">
        <v>6</v>
      </c>
      <c r="H112" s="637" t="s">
        <v>7</v>
      </c>
      <c r="I112" s="637" t="s">
        <v>8</v>
      </c>
      <c r="J112" s="735" t="s">
        <v>9</v>
      </c>
      <c r="K112" s="749" t="s">
        <v>10</v>
      </c>
      <c r="L112" s="651" t="s">
        <v>470</v>
      </c>
      <c r="M112" s="611" t="s">
        <v>471</v>
      </c>
      <c r="N112" s="611" t="s">
        <v>590</v>
      </c>
      <c r="O112" s="1059"/>
      <c r="P112" s="584"/>
      <c r="Q112" s="584"/>
      <c r="R112" s="792"/>
      <c r="S112" s="602"/>
      <c r="T112" s="585"/>
    </row>
    <row r="113" spans="1:20" ht="12.95" customHeight="1" thickBot="1">
      <c r="A113" s="525"/>
      <c r="B113" s="1196"/>
      <c r="C113" s="1067" t="s">
        <v>638</v>
      </c>
      <c r="D113" s="877" t="s">
        <v>15</v>
      </c>
      <c r="E113" s="882"/>
      <c r="F113" s="884"/>
      <c r="G113" s="882"/>
      <c r="H113" s="882"/>
      <c r="I113" s="882"/>
      <c r="J113" s="882"/>
      <c r="K113" s="885"/>
      <c r="L113" s="886"/>
      <c r="M113" s="890">
        <v>7</v>
      </c>
      <c r="N113" s="891">
        <v>11</v>
      </c>
      <c r="O113" s="1059"/>
      <c r="P113" s="584"/>
      <c r="Q113" s="584"/>
      <c r="R113" s="792"/>
      <c r="S113" s="602"/>
      <c r="T113" s="585"/>
    </row>
    <row r="114" spans="1:20" ht="12.95" customHeight="1" thickBot="1">
      <c r="A114" s="525"/>
      <c r="B114" s="1196"/>
      <c r="C114" s="1197"/>
      <c r="D114" s="878" t="s">
        <v>18</v>
      </c>
      <c r="E114" s="879"/>
      <c r="F114" s="887"/>
      <c r="G114" s="879"/>
      <c r="H114" s="879"/>
      <c r="I114" s="879"/>
      <c r="J114" s="879"/>
      <c r="K114" s="880"/>
      <c r="L114" s="879"/>
      <c r="M114" s="888">
        <v>6</v>
      </c>
      <c r="N114" s="889"/>
      <c r="O114" s="1059"/>
      <c r="P114" s="584"/>
      <c r="Q114" s="584"/>
      <c r="R114" s="792"/>
      <c r="S114" s="602"/>
      <c r="T114" s="585"/>
    </row>
    <row r="115" spans="1:20" ht="12.95" customHeight="1" thickBot="1">
      <c r="A115" s="525"/>
      <c r="B115" s="1196"/>
      <c r="C115" s="1197"/>
      <c r="D115" s="1068" t="s">
        <v>41</v>
      </c>
      <c r="E115" s="1069"/>
      <c r="F115" s="1069"/>
      <c r="G115" s="1069"/>
      <c r="H115" s="1069"/>
      <c r="I115" s="1069"/>
      <c r="J115" s="1069"/>
      <c r="K115" s="1069"/>
      <c r="L115" s="1069"/>
      <c r="M115" s="1069"/>
      <c r="N115" s="1070"/>
      <c r="O115" s="1060"/>
      <c r="P115" s="584"/>
      <c r="Q115" s="584"/>
      <c r="R115" s="792"/>
      <c r="S115" s="602"/>
      <c r="T115" s="585"/>
    </row>
    <row r="116" spans="1:20" ht="12.95" customHeight="1" thickBot="1">
      <c r="A116" s="525"/>
      <c r="B116" s="1198"/>
      <c r="C116" s="1199"/>
      <c r="D116" s="1071" t="s">
        <v>639</v>
      </c>
      <c r="E116" s="1072"/>
      <c r="F116" s="1072"/>
      <c r="G116" s="1072"/>
      <c r="H116" s="1072"/>
      <c r="I116" s="1072"/>
      <c r="J116" s="1072"/>
      <c r="K116" s="1072"/>
      <c r="L116" s="1072"/>
      <c r="M116" s="1072"/>
      <c r="N116" s="1073"/>
      <c r="O116" s="1059"/>
      <c r="P116" s="584"/>
      <c r="Q116" s="584"/>
      <c r="R116" s="792"/>
      <c r="S116" s="602"/>
      <c r="T116" s="585"/>
    </row>
    <row r="117" spans="1:20" ht="12.95" customHeight="1" thickBot="1">
      <c r="A117" s="525"/>
      <c r="B117" s="866"/>
      <c r="C117" s="864"/>
      <c r="D117" s="873"/>
      <c r="E117" s="867"/>
      <c r="F117" s="867"/>
      <c r="G117" s="867"/>
      <c r="H117" s="867"/>
      <c r="O117" s="1059"/>
      <c r="P117" s="584"/>
      <c r="Q117" s="584"/>
      <c r="R117" s="792"/>
      <c r="S117" s="602"/>
      <c r="T117" s="585"/>
    </row>
    <row r="118" spans="1:20" ht="12.95" customHeight="1" thickBot="1">
      <c r="A118" s="525"/>
      <c r="B118" s="915"/>
      <c r="C118" s="865" t="s">
        <v>640</v>
      </c>
      <c r="D118" s="869"/>
      <c r="E118" s="651" t="s">
        <v>4</v>
      </c>
      <c r="F118" s="622" t="s">
        <v>5</v>
      </c>
      <c r="G118" s="651" t="s">
        <v>6</v>
      </c>
      <c r="H118" s="611" t="s">
        <v>7</v>
      </c>
      <c r="I118" s="611" t="s">
        <v>8</v>
      </c>
      <c r="J118" s="735" t="s">
        <v>9</v>
      </c>
      <c r="K118" s="749" t="s">
        <v>10</v>
      </c>
      <c r="L118" s="874" t="s">
        <v>470</v>
      </c>
      <c r="M118" s="651" t="s">
        <v>471</v>
      </c>
      <c r="N118" s="611" t="s">
        <v>590</v>
      </c>
      <c r="O118" s="1059"/>
      <c r="P118" s="584"/>
      <c r="Q118" s="584"/>
      <c r="R118" s="792"/>
      <c r="S118" s="602"/>
      <c r="T118" s="585"/>
    </row>
    <row r="119" spans="1:20" ht="12.95" customHeight="1" thickBot="1">
      <c r="A119" s="525"/>
      <c r="B119" s="1074"/>
      <c r="C119" s="1075" t="s">
        <v>641</v>
      </c>
      <c r="D119" s="875" t="s">
        <v>15</v>
      </c>
      <c r="E119" s="879"/>
      <c r="F119" s="880"/>
      <c r="G119" s="881"/>
      <c r="H119" s="880"/>
      <c r="I119" s="881"/>
      <c r="J119" s="880"/>
      <c r="K119" s="881"/>
      <c r="L119" s="880"/>
      <c r="M119" s="888">
        <v>4</v>
      </c>
      <c r="N119" s="889">
        <v>12</v>
      </c>
      <c r="O119" s="1059"/>
      <c r="P119" s="584"/>
      <c r="Q119" s="584"/>
      <c r="R119" s="792"/>
      <c r="S119" s="602"/>
      <c r="T119" s="585"/>
    </row>
    <row r="120" spans="1:20" ht="12.95" customHeight="1" thickBot="1">
      <c r="A120" s="525"/>
      <c r="B120" s="1196"/>
      <c r="C120" s="1197"/>
      <c r="D120" s="876" t="s">
        <v>18</v>
      </c>
      <c r="E120" s="882"/>
      <c r="F120" s="883"/>
      <c r="G120" s="882"/>
      <c r="H120" s="883"/>
      <c r="I120" s="882"/>
      <c r="J120" s="883"/>
      <c r="K120" s="882"/>
      <c r="L120" s="883"/>
      <c r="M120" s="961">
        <v>5</v>
      </c>
      <c r="N120" s="507"/>
      <c r="O120" s="1060"/>
      <c r="P120" s="584"/>
      <c r="Q120" s="584"/>
      <c r="R120" s="792"/>
      <c r="S120" s="602"/>
      <c r="T120" s="585"/>
    </row>
    <row r="121" spans="1:20" ht="12.95" customHeight="1" thickBot="1">
      <c r="A121" s="525"/>
      <c r="B121" s="1196"/>
      <c r="C121" s="1197"/>
      <c r="D121" s="1076" t="s">
        <v>41</v>
      </c>
      <c r="E121" s="1077"/>
      <c r="F121" s="1077"/>
      <c r="G121" s="1077"/>
      <c r="H121" s="1077"/>
      <c r="I121" s="1077"/>
      <c r="J121" s="1077"/>
      <c r="K121" s="1077"/>
      <c r="L121" s="1077"/>
      <c r="M121" s="1077"/>
      <c r="N121" s="1078"/>
      <c r="O121" s="1060"/>
      <c r="P121" s="584"/>
      <c r="Q121" s="584"/>
      <c r="R121" s="792"/>
      <c r="S121" s="602"/>
      <c r="T121" s="585"/>
    </row>
    <row r="122" spans="1:20" ht="23.45" customHeight="1" thickBot="1">
      <c r="A122" s="525"/>
      <c r="B122" s="1198"/>
      <c r="C122" s="1195"/>
      <c r="D122" s="1065" t="s">
        <v>642</v>
      </c>
      <c r="E122" s="1063"/>
      <c r="F122" s="1063"/>
      <c r="G122" s="1063"/>
      <c r="H122" s="1063"/>
      <c r="I122" s="1063"/>
      <c r="J122" s="1063"/>
      <c r="K122" s="1063"/>
      <c r="L122" s="1063"/>
      <c r="M122" s="1063"/>
      <c r="N122" s="1066"/>
      <c r="O122" s="1061"/>
      <c r="P122" s="584"/>
      <c r="Q122" s="584"/>
      <c r="R122" s="792"/>
      <c r="S122" s="602"/>
      <c r="T122" s="585"/>
    </row>
    <row r="123" spans="1:20" ht="12.95" customHeight="1" thickBot="1">
      <c r="A123" s="525"/>
      <c r="B123" s="703"/>
      <c r="C123" s="66"/>
      <c r="D123" s="594"/>
      <c r="E123" s="25"/>
      <c r="F123" s="5"/>
      <c r="G123" s="558"/>
      <c r="H123" s="5"/>
      <c r="I123" s="558"/>
      <c r="J123" s="5"/>
      <c r="K123" s="558"/>
      <c r="L123" s="5"/>
      <c r="M123" s="5"/>
      <c r="N123" s="559"/>
      <c r="O123" s="769"/>
      <c r="P123" s="584"/>
      <c r="Q123" s="584"/>
      <c r="R123" s="792"/>
      <c r="S123" s="602"/>
      <c r="T123" s="585"/>
    </row>
    <row r="124" spans="1:20" ht="27.95" customHeight="1" thickBot="1">
      <c r="A124" s="525"/>
      <c r="B124" s="703"/>
      <c r="C124" s="66"/>
      <c r="D124" s="594"/>
      <c r="E124" s="25"/>
      <c r="F124" s="5"/>
      <c r="G124" s="558"/>
      <c r="H124" s="5"/>
      <c r="I124" s="558"/>
      <c r="J124" s="5"/>
      <c r="K124" s="558"/>
      <c r="L124" s="5"/>
      <c r="M124" s="5"/>
      <c r="N124" s="559"/>
      <c r="O124" s="769"/>
      <c r="P124" s="584"/>
      <c r="Q124" s="792"/>
      <c r="R124" s="792"/>
      <c r="T124" s="525"/>
    </row>
    <row r="125" spans="1:20" ht="27.6" customHeight="1" thickBot="1">
      <c r="A125" s="525"/>
      <c r="B125" s="604" t="s">
        <v>61</v>
      </c>
      <c r="C125" s="605" t="s">
        <v>523</v>
      </c>
      <c r="D125" s="714"/>
      <c r="E125" s="779" t="s">
        <v>63</v>
      </c>
      <c r="F125" s="714" t="s">
        <v>64</v>
      </c>
      <c r="G125" s="711"/>
      <c r="H125" s="714"/>
      <c r="I125" s="711"/>
      <c r="J125" s="714" t="s">
        <v>65</v>
      </c>
      <c r="K125" s="711" t="s">
        <v>524</v>
      </c>
      <c r="L125" s="714"/>
      <c r="M125" s="714"/>
      <c r="N125" s="699"/>
      <c r="O125" s="769"/>
      <c r="P125" s="599"/>
      <c r="Q125" s="791"/>
      <c r="R125" s="792"/>
      <c r="T125" s="526"/>
    </row>
    <row r="126" spans="1:20" ht="24.95" customHeight="1" thickBot="1">
      <c r="A126" s="525"/>
      <c r="B126" s="606"/>
      <c r="C126" s="66"/>
      <c r="D126" s="618"/>
      <c r="E126" s="594">
        <v>0</v>
      </c>
      <c r="F126" s="594">
        <v>0</v>
      </c>
      <c r="G126" s="618"/>
      <c r="H126" s="594"/>
      <c r="I126" s="618"/>
      <c r="J126" s="617"/>
      <c r="K126" s="826">
        <v>1</v>
      </c>
      <c r="L126" s="827"/>
      <c r="M126" s="827"/>
      <c r="N126" s="712"/>
      <c r="O126" s="258"/>
      <c r="P126" s="583"/>
      <c r="Q126" s="713" t="s">
        <v>580</v>
      </c>
      <c r="S126" s="635" t="s">
        <v>581</v>
      </c>
      <c r="T126" s="635" t="s">
        <v>582</v>
      </c>
    </row>
    <row r="127" spans="1:20" ht="65.099999999999994" customHeight="1" thickBot="1">
      <c r="A127" s="525"/>
      <c r="B127" s="606" t="s">
        <v>67</v>
      </c>
      <c r="C127" s="605" t="s">
        <v>513</v>
      </c>
      <c r="D127" s="714"/>
      <c r="E127" s="825"/>
      <c r="F127" s="824"/>
      <c r="G127" s="824"/>
      <c r="H127" s="824"/>
      <c r="I127" s="824"/>
      <c r="J127" s="824"/>
      <c r="K127" s="824"/>
      <c r="L127" s="824"/>
      <c r="M127" s="824"/>
      <c r="N127" s="605"/>
      <c r="O127" s="794"/>
      <c r="P127" s="584"/>
      <c r="Q127" s="802" t="s">
        <v>643</v>
      </c>
      <c r="S127" s="583"/>
      <c r="T127" s="583"/>
    </row>
    <row r="128" spans="1:20" ht="30.95" customHeight="1" thickBot="1">
      <c r="A128" s="525"/>
      <c r="B128" s="607"/>
      <c r="C128" s="66"/>
      <c r="D128" s="620"/>
      <c r="E128" s="757"/>
      <c r="F128" s="757"/>
      <c r="G128" s="757"/>
      <c r="H128" s="757"/>
      <c r="I128" s="757"/>
      <c r="J128" s="757"/>
      <c r="K128" s="757"/>
      <c r="L128" s="757"/>
      <c r="M128" s="757"/>
      <c r="N128" s="702"/>
      <c r="O128" s="589"/>
      <c r="P128" s="602"/>
      <c r="Q128" s="584"/>
      <c r="S128" s="584"/>
      <c r="T128" s="584"/>
    </row>
    <row r="129" spans="1:20" ht="35.1" customHeight="1" thickBot="1">
      <c r="A129" s="525"/>
      <c r="B129" s="295" t="s">
        <v>113</v>
      </c>
      <c r="C129" s="66"/>
      <c r="D129" s="594"/>
      <c r="E129" s="594"/>
      <c r="F129" s="594"/>
      <c r="G129" s="618"/>
      <c r="H129" s="617"/>
      <c r="I129" s="617"/>
      <c r="J129" s="594"/>
      <c r="K129" s="619"/>
      <c r="L129" s="590"/>
      <c r="M129" s="590"/>
      <c r="N129" s="590"/>
      <c r="O129" s="589"/>
      <c r="P129" s="602"/>
      <c r="Q129" s="584"/>
      <c r="S129" s="584"/>
      <c r="T129" s="584"/>
    </row>
    <row r="130" spans="1:20" ht="12.95" thickBot="1">
      <c r="A130" s="525"/>
      <c r="B130" s="778">
        <v>90</v>
      </c>
      <c r="C130" s="66"/>
      <c r="D130" s="618"/>
      <c r="E130" s="715"/>
      <c r="F130" s="617"/>
      <c r="G130" s="617"/>
      <c r="H130" s="594"/>
      <c r="I130" s="594"/>
      <c r="J130" s="618"/>
      <c r="K130" s="594"/>
      <c r="L130" s="594"/>
      <c r="M130" s="594"/>
      <c r="N130" s="594"/>
      <c r="P130" s="602"/>
      <c r="Q130" s="584"/>
      <c r="S130" s="584"/>
      <c r="T130" s="584"/>
    </row>
    <row r="131" spans="1:20" ht="12.95" thickBot="1">
      <c r="A131" s="525"/>
      <c r="B131" s="754" t="s">
        <v>122</v>
      </c>
      <c r="C131" s="680" t="s">
        <v>123</v>
      </c>
      <c r="D131" s="692"/>
      <c r="E131" s="651" t="s">
        <v>4</v>
      </c>
      <c r="F131" s="642" t="s">
        <v>5</v>
      </c>
      <c r="G131" s="611" t="s">
        <v>6</v>
      </c>
      <c r="H131" s="611" t="s">
        <v>7</v>
      </c>
      <c r="I131" s="611" t="s">
        <v>8</v>
      </c>
      <c r="J131" s="611" t="s">
        <v>9</v>
      </c>
      <c r="K131" s="611" t="s">
        <v>10</v>
      </c>
      <c r="L131" s="611" t="s">
        <v>470</v>
      </c>
      <c r="M131" s="611" t="s">
        <v>471</v>
      </c>
      <c r="N131" s="611" t="s">
        <v>590</v>
      </c>
      <c r="O131" s="634" t="s">
        <v>11</v>
      </c>
      <c r="P131" s="602"/>
      <c r="Q131" s="584"/>
      <c r="S131" s="584"/>
      <c r="T131" s="584"/>
    </row>
    <row r="132" spans="1:20" ht="63" customHeight="1" thickBot="1">
      <c r="A132" s="525"/>
      <c r="B132" s="1041" t="s">
        <v>174</v>
      </c>
      <c r="C132" s="1079" t="s">
        <v>644</v>
      </c>
      <c r="D132" s="594" t="s">
        <v>15</v>
      </c>
      <c r="E132" s="613" t="s">
        <v>74</v>
      </c>
      <c r="F132" s="608"/>
      <c r="G132" s="720"/>
      <c r="H132" s="721"/>
      <c r="I132" s="720"/>
      <c r="J132" s="722"/>
      <c r="K132" s="720"/>
      <c r="L132" s="723"/>
      <c r="M132" s="647">
        <v>5</v>
      </c>
      <c r="N132" s="700">
        <v>10</v>
      </c>
      <c r="O132" s="583"/>
      <c r="P132" s="602"/>
      <c r="Q132" s="584"/>
      <c r="S132" s="584"/>
      <c r="T132" s="584"/>
    </row>
    <row r="133" spans="1:20" ht="33.6" customHeight="1" thickBot="1">
      <c r="A133" s="525"/>
      <c r="B133" s="1042"/>
      <c r="C133" s="1200"/>
      <c r="D133" s="716" t="s">
        <v>18</v>
      </c>
      <c r="E133" s="598"/>
      <c r="F133" s="598"/>
      <c r="G133" s="598"/>
      <c r="H133" s="598"/>
      <c r="I133" s="598"/>
      <c r="J133" s="598"/>
      <c r="K133" s="598"/>
      <c r="L133" s="718"/>
      <c r="M133" s="451">
        <v>0</v>
      </c>
      <c r="N133" s="451"/>
      <c r="O133" s="584"/>
      <c r="P133" s="602"/>
      <c r="Q133" s="584"/>
      <c r="S133" s="584"/>
      <c r="T133" s="584"/>
    </row>
    <row r="134" spans="1:20" ht="12.95" thickBot="1">
      <c r="A134" s="525"/>
      <c r="B134" s="1042"/>
      <c r="C134" s="1200"/>
      <c r="D134" s="1086" t="s">
        <v>41</v>
      </c>
      <c r="E134" s="1087"/>
      <c r="F134" s="1087"/>
      <c r="G134" s="1087"/>
      <c r="H134" s="1087"/>
      <c r="I134" s="1087"/>
      <c r="J134" s="1087"/>
      <c r="K134" s="1087"/>
      <c r="L134" s="1087"/>
      <c r="M134" s="1087"/>
      <c r="N134" s="1088"/>
      <c r="O134" s="451"/>
      <c r="P134" s="602"/>
      <c r="Q134" s="584"/>
      <c r="S134" s="584"/>
      <c r="T134" s="584"/>
    </row>
    <row r="135" spans="1:20" ht="23.45" customHeight="1" thickBot="1">
      <c r="A135" s="525"/>
      <c r="B135" s="1042"/>
      <c r="C135" s="1201"/>
      <c r="D135" s="1019" t="s">
        <v>645</v>
      </c>
      <c r="E135" s="1020"/>
      <c r="F135" s="1020"/>
      <c r="G135" s="1020"/>
      <c r="H135" s="1020"/>
      <c r="I135" s="1020"/>
      <c r="J135" s="1020"/>
      <c r="K135" s="1020"/>
      <c r="L135" s="1020"/>
      <c r="M135" s="1020"/>
      <c r="N135" s="1021"/>
      <c r="O135" s="451"/>
      <c r="P135" s="602"/>
      <c r="Q135" s="584"/>
      <c r="S135" s="584"/>
      <c r="T135" s="584"/>
    </row>
    <row r="136" spans="1:20" ht="12.95" thickBot="1">
      <c r="B136" s="1042"/>
      <c r="C136" s="680" t="s">
        <v>129</v>
      </c>
      <c r="D136" s="692"/>
      <c r="E136" s="651" t="s">
        <v>4</v>
      </c>
      <c r="F136" s="642" t="s">
        <v>5</v>
      </c>
      <c r="G136" s="611" t="s">
        <v>6</v>
      </c>
      <c r="H136" s="611" t="s">
        <v>7</v>
      </c>
      <c r="I136" s="611" t="s">
        <v>8</v>
      </c>
      <c r="J136" s="611" t="s">
        <v>9</v>
      </c>
      <c r="K136" s="611" t="s">
        <v>10</v>
      </c>
      <c r="L136" s="611" t="s">
        <v>470</v>
      </c>
      <c r="M136" s="611" t="s">
        <v>471</v>
      </c>
      <c r="N136" s="611" t="s">
        <v>590</v>
      </c>
      <c r="O136" s="634" t="s">
        <v>11</v>
      </c>
      <c r="P136" s="602"/>
      <c r="Q136" s="584"/>
      <c r="S136" s="584"/>
      <c r="T136" s="584"/>
    </row>
    <row r="137" spans="1:20" ht="57.6" customHeight="1" thickBot="1">
      <c r="B137" s="1042"/>
      <c r="C137" s="907" t="s">
        <v>646</v>
      </c>
      <c r="D137" s="620" t="s">
        <v>15</v>
      </c>
      <c r="E137" s="809"/>
      <c r="F137" s="806"/>
      <c r="G137" s="810"/>
      <c r="H137" s="806"/>
      <c r="I137" s="810"/>
      <c r="J137" s="806"/>
      <c r="K137" s="810"/>
      <c r="L137" s="806"/>
      <c r="M137" s="591">
        <v>2</v>
      </c>
      <c r="N137" s="609">
        <v>4</v>
      </c>
      <c r="O137" s="740"/>
      <c r="P137" s="602"/>
      <c r="Q137" s="584"/>
      <c r="S137" s="584"/>
      <c r="T137" s="584"/>
    </row>
    <row r="138" spans="1:20" ht="21.95" customHeight="1" thickBot="1">
      <c r="B138" s="1042"/>
      <c r="C138" s="451"/>
      <c r="D138" s="620" t="s">
        <v>18</v>
      </c>
      <c r="E138" s="609"/>
      <c r="F138" s="613"/>
      <c r="G138" s="591"/>
      <c r="H138" s="724"/>
      <c r="I138" s="591"/>
      <c r="J138" s="613"/>
      <c r="K138" s="591"/>
      <c r="L138" s="613"/>
      <c r="M138" s="591">
        <v>9</v>
      </c>
      <c r="N138" s="609"/>
      <c r="O138" s="740"/>
      <c r="P138" s="725"/>
      <c r="Q138" s="584"/>
      <c r="S138" s="584"/>
      <c r="T138" s="584"/>
    </row>
    <row r="139" spans="1:20" ht="12.95" thickBot="1">
      <c r="B139" s="1042"/>
      <c r="C139" s="451"/>
      <c r="D139" s="1025" t="s">
        <v>41</v>
      </c>
      <c r="E139" s="1026"/>
      <c r="F139" s="1026"/>
      <c r="G139" s="1026"/>
      <c r="H139" s="1026"/>
      <c r="I139" s="1026"/>
      <c r="J139" s="1026"/>
      <c r="K139" s="1026"/>
      <c r="L139" s="1026"/>
      <c r="M139" s="1026"/>
      <c r="N139" s="1027"/>
      <c r="O139" s="740"/>
      <c r="P139" s="602"/>
      <c r="Q139" s="584"/>
      <c r="S139" s="584"/>
      <c r="T139" s="584"/>
    </row>
    <row r="140" spans="1:20" ht="32.450000000000003" customHeight="1" thickBot="1">
      <c r="B140" s="1042"/>
      <c r="C140" s="451"/>
      <c r="D140" s="1025" t="s">
        <v>647</v>
      </c>
      <c r="E140" s="1026"/>
      <c r="F140" s="1026"/>
      <c r="G140" s="1026"/>
      <c r="H140" s="1026"/>
      <c r="I140" s="1026"/>
      <c r="J140" s="1026"/>
      <c r="K140" s="1026"/>
      <c r="L140" s="1026"/>
      <c r="M140" s="1026"/>
      <c r="N140" s="1027"/>
      <c r="O140" s="740"/>
      <c r="P140" s="602"/>
      <c r="Q140" s="584"/>
      <c r="S140" s="584"/>
      <c r="T140" s="584"/>
    </row>
    <row r="141" spans="1:20" ht="12.95" thickBot="1">
      <c r="B141" s="1043"/>
      <c r="C141" s="451"/>
      <c r="D141" s="620"/>
      <c r="E141" s="609"/>
      <c r="F141" s="613"/>
      <c r="G141" s="591"/>
      <c r="H141" s="724"/>
      <c r="I141" s="591"/>
      <c r="J141" s="613"/>
      <c r="K141" s="591"/>
      <c r="L141" s="613"/>
      <c r="M141" s="591"/>
      <c r="N141" s="609"/>
      <c r="O141" s="740"/>
      <c r="P141" s="602"/>
      <c r="Q141" s="584"/>
      <c r="S141" s="584"/>
      <c r="T141" s="584"/>
    </row>
    <row r="142" spans="1:20" ht="12.95" thickBot="1">
      <c r="B142" s="561"/>
      <c r="C142" s="451"/>
      <c r="D142" s="620"/>
      <c r="E142" s="609"/>
      <c r="F142" s="613"/>
      <c r="G142" s="591"/>
      <c r="H142" s="724"/>
      <c r="I142" s="591"/>
      <c r="J142" s="613"/>
      <c r="K142" s="591"/>
      <c r="L142" s="613"/>
      <c r="M142" s="591"/>
      <c r="N142" s="609"/>
      <c r="O142" s="740"/>
      <c r="P142" s="602"/>
      <c r="Q142" s="584"/>
      <c r="S142" s="584"/>
      <c r="T142" s="584"/>
    </row>
    <row r="143" spans="1:20" ht="12.95" thickBot="1">
      <c r="B143" s="561"/>
      <c r="C143" s="451"/>
      <c r="D143" s="620"/>
      <c r="E143" s="609"/>
      <c r="F143" s="613"/>
      <c r="G143" s="591"/>
      <c r="H143" s="724"/>
      <c r="I143" s="591"/>
      <c r="J143" s="613"/>
      <c r="K143" s="591"/>
      <c r="L143" s="613"/>
      <c r="M143" s="591"/>
      <c r="N143" s="609"/>
      <c r="O143" s="740"/>
      <c r="P143" s="602"/>
      <c r="Q143" s="584"/>
      <c r="S143" s="584"/>
      <c r="T143" s="584"/>
    </row>
    <row r="144" spans="1:20" ht="12.95" thickBot="1">
      <c r="B144" s="561"/>
      <c r="C144" s="451"/>
      <c r="D144" s="620"/>
      <c r="E144" s="609"/>
      <c r="F144" s="613"/>
      <c r="G144" s="591"/>
      <c r="H144" s="724"/>
      <c r="I144" s="591"/>
      <c r="J144" s="613"/>
      <c r="K144" s="591"/>
      <c r="L144" s="613"/>
      <c r="M144" s="591"/>
      <c r="N144" s="609"/>
      <c r="O144" s="740"/>
      <c r="P144" s="602"/>
      <c r="Q144" s="584"/>
      <c r="S144" s="584"/>
      <c r="T144" s="584"/>
    </row>
    <row r="145" spans="2:20" ht="12.95" thickBot="1">
      <c r="B145" s="561"/>
      <c r="C145" s="451"/>
      <c r="D145" s="620"/>
      <c r="E145" s="609"/>
      <c r="F145" s="613"/>
      <c r="G145" s="591"/>
      <c r="H145" s="724"/>
      <c r="I145" s="591"/>
      <c r="J145" s="613"/>
      <c r="K145" s="591"/>
      <c r="L145" s="613"/>
      <c r="M145" s="591"/>
      <c r="N145" s="609"/>
      <c r="O145" s="740"/>
      <c r="P145" s="602"/>
      <c r="Q145" s="584"/>
      <c r="S145" s="584"/>
      <c r="T145" s="584"/>
    </row>
    <row r="146" spans="2:20" ht="12.95" thickBot="1">
      <c r="B146" s="561"/>
      <c r="C146" s="451"/>
      <c r="D146" s="620"/>
      <c r="E146" s="609"/>
      <c r="F146" s="613"/>
      <c r="G146" s="591"/>
      <c r="H146" s="724"/>
      <c r="I146" s="591"/>
      <c r="J146" s="613"/>
      <c r="K146" s="591"/>
      <c r="L146" s="613"/>
      <c r="M146" s="591"/>
      <c r="N146" s="609"/>
      <c r="O146" s="740"/>
      <c r="P146" s="602"/>
      <c r="Q146" s="584"/>
      <c r="S146" s="584"/>
      <c r="T146" s="584"/>
    </row>
    <row r="147" spans="2:20" ht="12.95" thickBot="1">
      <c r="B147" s="561"/>
      <c r="C147" s="451"/>
      <c r="D147" s="620"/>
      <c r="E147" s="609"/>
      <c r="F147" s="613"/>
      <c r="G147" s="591"/>
      <c r="H147" s="724"/>
      <c r="I147" s="591"/>
      <c r="J147" s="613"/>
      <c r="K147" s="591"/>
      <c r="L147" s="613"/>
      <c r="M147" s="591"/>
      <c r="N147" s="609"/>
      <c r="O147" s="740"/>
      <c r="P147" s="602"/>
      <c r="Q147" s="584"/>
      <c r="S147" s="584"/>
      <c r="T147" s="584"/>
    </row>
    <row r="148" spans="2:20" ht="12.95" thickBot="1">
      <c r="B148" s="561"/>
      <c r="C148" s="451"/>
      <c r="D148" s="620"/>
      <c r="E148" s="609"/>
      <c r="F148" s="613"/>
      <c r="G148" s="591"/>
      <c r="H148" s="724"/>
      <c r="I148" s="591"/>
      <c r="J148" s="613"/>
      <c r="K148" s="591"/>
      <c r="L148" s="613"/>
      <c r="M148" s="591"/>
      <c r="N148" s="609"/>
      <c r="O148" s="740"/>
      <c r="P148" s="602"/>
      <c r="Q148" s="584"/>
      <c r="S148" s="584"/>
      <c r="T148" s="584"/>
    </row>
    <row r="149" spans="2:20" ht="12.95" thickBot="1">
      <c r="B149" s="561"/>
      <c r="C149" s="451"/>
      <c r="D149" s="620"/>
      <c r="E149" s="609"/>
      <c r="F149" s="613"/>
      <c r="G149" s="591"/>
      <c r="H149" s="724"/>
      <c r="I149" s="591"/>
      <c r="J149" s="613"/>
      <c r="K149" s="591"/>
      <c r="L149" s="613"/>
      <c r="M149" s="591"/>
      <c r="N149" s="609"/>
      <c r="O149" s="740"/>
      <c r="P149" s="602"/>
      <c r="Q149" s="584"/>
      <c r="S149" s="584"/>
      <c r="T149" s="584"/>
    </row>
    <row r="150" spans="2:20" ht="30.95" customHeight="1" thickBot="1">
      <c r="B150" s="785" t="s">
        <v>113</v>
      </c>
      <c r="C150" s="451"/>
      <c r="D150" s="762"/>
      <c r="E150" s="760"/>
      <c r="F150" s="759"/>
      <c r="G150" s="766"/>
      <c r="H150" s="759"/>
      <c r="I150" s="766"/>
      <c r="J150" s="759"/>
      <c r="K150" s="766"/>
      <c r="L150" s="759"/>
      <c r="M150" s="766"/>
      <c r="N150" s="760"/>
      <c r="O150" s="627"/>
      <c r="P150" s="602"/>
      <c r="Q150" s="599"/>
      <c r="S150" s="599"/>
      <c r="T150" s="599"/>
    </row>
    <row r="151" spans="2:20" ht="12.95" thickBot="1">
      <c r="B151" s="579">
        <v>5</v>
      </c>
      <c r="C151" s="689"/>
      <c r="D151" s="763"/>
      <c r="E151" s="764"/>
      <c r="F151" s="761"/>
      <c r="G151" s="763"/>
      <c r="H151" s="761"/>
      <c r="I151" s="763"/>
      <c r="J151" s="761"/>
      <c r="K151" s="763"/>
      <c r="L151" s="761"/>
      <c r="M151" s="763"/>
      <c r="N151" s="764"/>
      <c r="O151" s="451"/>
      <c r="P151" s="602"/>
      <c r="Q151" s="602"/>
      <c r="S151" s="602"/>
      <c r="T151" s="602"/>
    </row>
    <row r="152" spans="2:20" ht="12.95" thickBot="1">
      <c r="B152" s="664" t="s">
        <v>61</v>
      </c>
      <c r="C152" s="683" t="s">
        <v>523</v>
      </c>
      <c r="D152" s="682"/>
      <c r="E152" s="683" t="s">
        <v>63</v>
      </c>
      <c r="F152" s="765" t="s">
        <v>64</v>
      </c>
      <c r="G152" s="682"/>
      <c r="H152" s="765"/>
      <c r="I152" s="682"/>
      <c r="J152" s="765" t="s">
        <v>65</v>
      </c>
      <c r="K152" s="672" t="s">
        <v>524</v>
      </c>
      <c r="L152" s="685"/>
      <c r="M152" s="672"/>
      <c r="N152" s="719"/>
      <c r="O152" s="627"/>
      <c r="P152" s="602"/>
    </row>
    <row r="153" spans="2:20" ht="12.95" thickBot="1">
      <c r="B153" s="666"/>
      <c r="C153" s="726"/>
      <c r="D153" s="657"/>
      <c r="E153" s="657">
        <v>0</v>
      </c>
      <c r="F153" s="657">
        <v>0</v>
      </c>
      <c r="G153" s="657"/>
      <c r="H153" s="657"/>
      <c r="I153" s="657"/>
      <c r="J153" s="767"/>
      <c r="K153" s="594"/>
      <c r="L153" s="618"/>
      <c r="M153" s="594"/>
      <c r="N153" s="619"/>
      <c r="O153" s="627"/>
      <c r="P153" s="602"/>
    </row>
    <row r="154" spans="2:20" ht="12.95" thickBot="1">
      <c r="B154" s="664" t="s">
        <v>67</v>
      </c>
      <c r="C154" s="683" t="s">
        <v>513</v>
      </c>
      <c r="D154" s="672"/>
      <c r="E154" s="674"/>
      <c r="F154" s="673"/>
      <c r="G154" s="758"/>
      <c r="H154" s="673"/>
      <c r="I154" s="758"/>
      <c r="J154" s="673"/>
      <c r="K154" s="758"/>
      <c r="L154" s="673"/>
      <c r="M154" s="758"/>
      <c r="N154" s="674"/>
      <c r="O154" s="739"/>
      <c r="P154" s="602"/>
    </row>
    <row r="155" spans="2:20" ht="12.95" thickBot="1">
      <c r="B155" s="666"/>
      <c r="C155" s="657"/>
      <c r="D155" s="678"/>
      <c r="E155" s="770"/>
      <c r="F155" s="771"/>
      <c r="G155" s="770"/>
      <c r="H155" s="771"/>
      <c r="I155" s="770"/>
      <c r="J155" s="770"/>
      <c r="K155" s="771"/>
      <c r="L155" s="770"/>
      <c r="M155" s="770"/>
      <c r="N155" s="772"/>
      <c r="O155" s="756"/>
      <c r="P155" s="602"/>
    </row>
    <row r="156" spans="2:20" ht="12.95" thickBot="1">
      <c r="B156" s="581"/>
      <c r="C156" s="725"/>
      <c r="D156" s="725"/>
      <c r="E156" s="582"/>
      <c r="F156" s="773"/>
      <c r="G156" s="773"/>
      <c r="H156" s="773"/>
      <c r="I156" s="561"/>
      <c r="J156" s="561"/>
      <c r="K156" s="773"/>
      <c r="L156" s="561"/>
      <c r="M156" s="561"/>
      <c r="N156" s="66"/>
      <c r="O156" s="627"/>
      <c r="P156" s="602"/>
    </row>
    <row r="157" spans="2:20" ht="23.45" thickBot="1">
      <c r="B157" s="664" t="s">
        <v>61</v>
      </c>
      <c r="C157" s="671" t="s">
        <v>523</v>
      </c>
      <c r="D157" s="665"/>
      <c r="E157" s="665" t="s">
        <v>63</v>
      </c>
      <c r="F157" s="665" t="s">
        <v>64</v>
      </c>
      <c r="G157" s="665" t="s">
        <v>63</v>
      </c>
      <c r="H157" s="768"/>
      <c r="I157" s="671"/>
      <c r="J157" s="671" t="s">
        <v>65</v>
      </c>
      <c r="K157" s="685" t="s">
        <v>524</v>
      </c>
      <c r="L157" s="672"/>
      <c r="M157" s="672"/>
      <c r="N157" s="719"/>
      <c r="O157" s="793"/>
      <c r="P157" s="584"/>
      <c r="Q157" s="635" t="s">
        <v>580</v>
      </c>
      <c r="S157" s="635" t="s">
        <v>581</v>
      </c>
      <c r="T157" s="635" t="s">
        <v>582</v>
      </c>
    </row>
    <row r="158" spans="2:20" ht="90" customHeight="1" thickBot="1">
      <c r="B158" s="666"/>
      <c r="C158" s="686"/>
      <c r="D158" s="657"/>
      <c r="E158" s="657"/>
      <c r="F158" s="657">
        <v>0</v>
      </c>
      <c r="G158" s="657"/>
      <c r="H158" s="675"/>
      <c r="I158" s="620"/>
      <c r="J158" s="686"/>
      <c r="K158" s="618"/>
      <c r="L158" s="594"/>
      <c r="M158" s="594"/>
      <c r="N158" s="619"/>
      <c r="O158" s="789"/>
      <c r="P158" s="602"/>
      <c r="Q158" s="583"/>
      <c r="S158" s="583"/>
      <c r="T158" s="583"/>
    </row>
    <row r="159" spans="2:20" ht="12.95" thickBot="1">
      <c r="B159" s="664" t="s">
        <v>67</v>
      </c>
      <c r="C159" s="683" t="s">
        <v>513</v>
      </c>
      <c r="D159" s="672"/>
      <c r="E159" s="673"/>
      <c r="F159" s="673"/>
      <c r="G159" s="673"/>
      <c r="H159" s="673"/>
      <c r="I159" s="673"/>
      <c r="J159" s="673"/>
      <c r="K159" s="673"/>
      <c r="L159" s="727"/>
      <c r="M159" s="727"/>
      <c r="N159" s="727"/>
      <c r="O159" s="584"/>
      <c r="P159" s="602"/>
      <c r="Q159" s="591"/>
      <c r="R159" s="508"/>
      <c r="S159" s="591"/>
      <c r="T159" s="591"/>
    </row>
    <row r="160" spans="2:20" ht="12.95" thickBot="1">
      <c r="B160" s="666"/>
      <c r="C160" s="657"/>
      <c r="D160" s="675"/>
      <c r="E160" s="676"/>
      <c r="F160" s="676"/>
      <c r="G160" s="676"/>
      <c r="H160" s="676"/>
      <c r="I160" s="676"/>
      <c r="J160" s="676"/>
      <c r="K160" s="676"/>
      <c r="L160" s="727"/>
      <c r="M160" s="727"/>
      <c r="N160" s="727"/>
      <c r="O160" s="584"/>
      <c r="P160" s="602"/>
      <c r="Q160" s="584"/>
      <c r="S160" s="584"/>
      <c r="T160" s="584"/>
    </row>
    <row r="161" spans="2:20" ht="12.95" thickBot="1">
      <c r="B161" s="698"/>
      <c r="C161" s="639"/>
      <c r="D161" s="639"/>
      <c r="E161" s="639"/>
      <c r="F161" s="639"/>
      <c r="G161" s="639"/>
      <c r="H161" s="639"/>
      <c r="I161" s="639"/>
      <c r="J161" s="639"/>
      <c r="K161" s="639"/>
      <c r="L161" s="639"/>
      <c r="M161" s="639"/>
      <c r="N161" s="639"/>
      <c r="O161" s="584"/>
      <c r="P161" s="602"/>
      <c r="Q161" s="584"/>
      <c r="S161" s="584"/>
      <c r="T161" s="584"/>
    </row>
    <row r="162" spans="2:20" ht="23.45" thickBot="1">
      <c r="B162" s="717" t="s">
        <v>138</v>
      </c>
      <c r="C162" s="680" t="s">
        <v>139</v>
      </c>
      <c r="D162" s="692"/>
      <c r="E162" s="642" t="s">
        <v>4</v>
      </c>
      <c r="F162" s="642" t="s">
        <v>5</v>
      </c>
      <c r="G162" s="611" t="s">
        <v>6</v>
      </c>
      <c r="H162" s="611" t="s">
        <v>7</v>
      </c>
      <c r="I162" s="611" t="s">
        <v>8</v>
      </c>
      <c r="J162" s="611" t="s">
        <v>9</v>
      </c>
      <c r="K162" s="611" t="s">
        <v>10</v>
      </c>
      <c r="L162" s="611" t="s">
        <v>470</v>
      </c>
      <c r="M162" s="611" t="s">
        <v>471</v>
      </c>
      <c r="N162" s="611" t="s">
        <v>472</v>
      </c>
      <c r="O162" s="634" t="s">
        <v>11</v>
      </c>
      <c r="P162" s="602"/>
      <c r="Q162" s="635" t="s">
        <v>580</v>
      </c>
      <c r="S162" s="635" t="s">
        <v>581</v>
      </c>
      <c r="T162" s="635" t="s">
        <v>582</v>
      </c>
    </row>
    <row r="163" spans="2:20" ht="57.95" customHeight="1" thickBot="1">
      <c r="B163" s="1089" t="s">
        <v>222</v>
      </c>
      <c r="C163" s="616" t="s">
        <v>554</v>
      </c>
      <c r="D163" s="714" t="s">
        <v>15</v>
      </c>
      <c r="E163" s="598" t="s">
        <v>74</v>
      </c>
      <c r="F163" s="614">
        <v>0</v>
      </c>
      <c r="G163" s="828" t="s">
        <v>224</v>
      </c>
      <c r="H163" s="829" t="s">
        <v>225</v>
      </c>
      <c r="I163" s="828">
        <v>5000</v>
      </c>
      <c r="J163" s="829">
        <v>15000</v>
      </c>
      <c r="K163" s="829">
        <v>96000</v>
      </c>
      <c r="L163" s="830">
        <v>30000</v>
      </c>
      <c r="M163" s="830">
        <v>29000</v>
      </c>
      <c r="N163" s="830">
        <v>16000</v>
      </c>
      <c r="O163" s="584"/>
      <c r="P163" s="602"/>
      <c r="Q163" s="584"/>
      <c r="S163" s="584"/>
      <c r="T163" s="584"/>
    </row>
    <row r="164" spans="2:20" ht="23.45" thickBot="1">
      <c r="B164" s="1085"/>
      <c r="C164" s="718"/>
      <c r="D164" s="831" t="s">
        <v>18</v>
      </c>
      <c r="E164" s="598" t="s">
        <v>74</v>
      </c>
      <c r="F164" s="598"/>
      <c r="G164" s="598" t="s">
        <v>89</v>
      </c>
      <c r="H164" s="598" t="s">
        <v>209</v>
      </c>
      <c r="I164" s="598">
        <v>1802</v>
      </c>
      <c r="J164" s="832">
        <v>29950</v>
      </c>
      <c r="K164" s="832" t="s">
        <v>555</v>
      </c>
      <c r="L164" s="832" t="s">
        <v>556</v>
      </c>
      <c r="M164" s="832"/>
      <c r="N164" s="832"/>
      <c r="O164" s="584"/>
      <c r="P164" s="602"/>
      <c r="Q164" s="584"/>
      <c r="S164" s="584"/>
      <c r="T164" s="584"/>
    </row>
    <row r="165" spans="2:20" ht="12.95" thickBot="1">
      <c r="B165" s="1085"/>
      <c r="C165" s="718"/>
      <c r="D165" s="1104" t="s">
        <v>41</v>
      </c>
      <c r="E165" s="1105"/>
      <c r="F165" s="1105"/>
      <c r="G165" s="1105"/>
      <c r="H165" s="1105"/>
      <c r="I165" s="1105"/>
      <c r="J165" s="1105"/>
      <c r="K165" s="1105"/>
      <c r="L165" s="1105"/>
      <c r="M165" s="1105"/>
      <c r="N165" s="1106"/>
      <c r="O165" s="584"/>
      <c r="P165" s="602"/>
      <c r="Q165" s="584"/>
      <c r="S165" s="584"/>
      <c r="T165" s="584"/>
    </row>
    <row r="166" spans="2:20" ht="12.95" thickBot="1">
      <c r="B166" s="1085"/>
      <c r="C166" s="624"/>
      <c r="D166" s="1099" t="s">
        <v>128</v>
      </c>
      <c r="E166" s="1100"/>
      <c r="F166" s="1100"/>
      <c r="G166" s="1100"/>
      <c r="H166" s="1100"/>
      <c r="I166" s="1100"/>
      <c r="J166" s="1100"/>
      <c r="K166" s="1100"/>
      <c r="L166" s="1100"/>
      <c r="M166" s="1100"/>
      <c r="N166" s="1101"/>
      <c r="O166" s="584"/>
      <c r="P166" s="602"/>
      <c r="Q166" s="584"/>
      <c r="S166" s="584"/>
      <c r="T166" s="584"/>
    </row>
    <row r="167" spans="2:20" ht="23.45" thickBot="1">
      <c r="B167" s="1085"/>
      <c r="C167" s="699" t="s">
        <v>153</v>
      </c>
      <c r="D167" s="605"/>
      <c r="E167" s="834" t="s">
        <v>4</v>
      </c>
      <c r="F167" s="714" t="s">
        <v>5</v>
      </c>
      <c r="G167" s="699" t="s">
        <v>6</v>
      </c>
      <c r="H167" s="699" t="s">
        <v>7</v>
      </c>
      <c r="I167" s="699" t="s">
        <v>8</v>
      </c>
      <c r="J167" s="699" t="s">
        <v>9</v>
      </c>
      <c r="K167" s="699" t="s">
        <v>10</v>
      </c>
      <c r="L167" s="699" t="s">
        <v>470</v>
      </c>
      <c r="M167" s="699" t="s">
        <v>471</v>
      </c>
      <c r="N167" s="699" t="s">
        <v>472</v>
      </c>
      <c r="O167" s="738"/>
      <c r="P167" s="602"/>
      <c r="Q167" s="635" t="s">
        <v>580</v>
      </c>
      <c r="S167" s="635" t="s">
        <v>581</v>
      </c>
      <c r="T167" s="635" t="s">
        <v>582</v>
      </c>
    </row>
    <row r="168" spans="2:20" ht="43.5" customHeight="1" thickBot="1">
      <c r="B168" s="1085"/>
      <c r="C168" s="616" t="s">
        <v>228</v>
      </c>
      <c r="D168" s="835" t="s">
        <v>15</v>
      </c>
      <c r="E168" s="598" t="s">
        <v>74</v>
      </c>
      <c r="F168" s="614">
        <v>0</v>
      </c>
      <c r="G168" s="828">
        <v>0</v>
      </c>
      <c r="H168" s="829" t="s">
        <v>229</v>
      </c>
      <c r="I168" s="828">
        <v>0</v>
      </c>
      <c r="J168" s="829">
        <v>3500</v>
      </c>
      <c r="K168" s="836">
        <v>10000</v>
      </c>
      <c r="L168" s="837">
        <v>7500</v>
      </c>
      <c r="M168" s="837">
        <v>3000</v>
      </c>
      <c r="N168" s="837">
        <v>2000</v>
      </c>
      <c r="O168" s="584"/>
      <c r="P168" s="602"/>
      <c r="Q168" s="599"/>
      <c r="S168" s="599"/>
      <c r="T168" s="599"/>
    </row>
    <row r="169" spans="2:20" ht="23.45" thickBot="1">
      <c r="B169" s="1085"/>
      <c r="C169" s="718"/>
      <c r="D169" s="714" t="s">
        <v>18</v>
      </c>
      <c r="E169" s="598" t="s">
        <v>74</v>
      </c>
      <c r="F169" s="623"/>
      <c r="G169" s="598">
        <v>0</v>
      </c>
      <c r="H169" s="598" t="s">
        <v>89</v>
      </c>
      <c r="I169" s="598" t="s">
        <v>557</v>
      </c>
      <c r="J169" s="832">
        <v>9026</v>
      </c>
      <c r="K169" s="832">
        <v>14720</v>
      </c>
      <c r="L169" s="832">
        <v>9845</v>
      </c>
      <c r="M169" s="832"/>
      <c r="N169" s="832"/>
      <c r="O169" s="584"/>
      <c r="P169" s="602"/>
    </row>
    <row r="170" spans="2:20" ht="12.95" thickBot="1">
      <c r="B170" s="1085"/>
      <c r="C170" s="718"/>
      <c r="D170" s="1104" t="s">
        <v>41</v>
      </c>
      <c r="E170" s="1105"/>
      <c r="F170" s="1105"/>
      <c r="G170" s="1105"/>
      <c r="H170" s="1105"/>
      <c r="I170" s="1105"/>
      <c r="J170" s="1105"/>
      <c r="K170" s="1105"/>
      <c r="L170" s="1105"/>
      <c r="M170" s="1105"/>
      <c r="N170" s="1106"/>
      <c r="O170" s="584"/>
      <c r="P170" s="602"/>
    </row>
    <row r="171" spans="2:20" ht="12.95" thickBot="1">
      <c r="B171" s="1085"/>
      <c r="C171" s="624"/>
      <c r="D171" s="1109" t="s">
        <v>128</v>
      </c>
      <c r="E171" s="1110"/>
      <c r="F171" s="1110"/>
      <c r="G171" s="1110"/>
      <c r="H171" s="1110"/>
      <c r="I171" s="1110"/>
      <c r="J171" s="1110"/>
      <c r="K171" s="1110"/>
      <c r="L171" s="1110"/>
      <c r="M171" s="1110"/>
      <c r="N171" s="1111"/>
      <c r="O171" s="584"/>
      <c r="P171" s="602"/>
    </row>
    <row r="172" spans="2:20" ht="12.95" thickBot="1">
      <c r="B172" s="1085"/>
      <c r="C172" s="699" t="s">
        <v>158</v>
      </c>
      <c r="D172" s="605"/>
      <c r="E172" s="834" t="s">
        <v>4</v>
      </c>
      <c r="F172" s="714" t="s">
        <v>5</v>
      </c>
      <c r="G172" s="699" t="s">
        <v>6</v>
      </c>
      <c r="H172" s="699" t="s">
        <v>7</v>
      </c>
      <c r="I172" s="699" t="s">
        <v>8</v>
      </c>
      <c r="J172" s="699" t="s">
        <v>9</v>
      </c>
      <c r="K172" s="699" t="s">
        <v>10</v>
      </c>
      <c r="L172" s="699" t="s">
        <v>470</v>
      </c>
      <c r="M172" s="699" t="s">
        <v>471</v>
      </c>
      <c r="N172" s="699" t="s">
        <v>472</v>
      </c>
      <c r="O172" s="738"/>
      <c r="P172" s="602"/>
    </row>
    <row r="173" spans="2:20" ht="23.45" thickBot="1">
      <c r="B173" s="1085"/>
      <c r="C173" s="616" t="s">
        <v>232</v>
      </c>
      <c r="D173" s="835" t="s">
        <v>15</v>
      </c>
      <c r="E173" s="598" t="s">
        <v>74</v>
      </c>
      <c r="F173" s="614">
        <v>0</v>
      </c>
      <c r="G173" s="828">
        <v>0</v>
      </c>
      <c r="H173" s="829" t="s">
        <v>233</v>
      </c>
      <c r="I173" s="828">
        <v>0</v>
      </c>
      <c r="J173" s="828">
        <v>0</v>
      </c>
      <c r="K173" s="836">
        <v>4000</v>
      </c>
      <c r="L173" s="837">
        <v>1000</v>
      </c>
      <c r="M173" s="837">
        <v>700</v>
      </c>
      <c r="N173" s="837">
        <v>500</v>
      </c>
      <c r="O173" s="584"/>
      <c r="P173" s="585"/>
      <c r="Q173" s="635" t="s">
        <v>580</v>
      </c>
      <c r="S173" s="635" t="s">
        <v>581</v>
      </c>
      <c r="T173" s="635" t="s">
        <v>582</v>
      </c>
    </row>
    <row r="174" spans="2:20" ht="81.95" customHeight="1" thickBot="1">
      <c r="B174" s="1085"/>
      <c r="C174" s="718"/>
      <c r="D174" s="714" t="s">
        <v>18</v>
      </c>
      <c r="E174" s="598" t="s">
        <v>74</v>
      </c>
      <c r="F174" s="623"/>
      <c r="G174" s="598">
        <v>0</v>
      </c>
      <c r="H174" s="598" t="s">
        <v>209</v>
      </c>
      <c r="I174" s="598" t="s">
        <v>557</v>
      </c>
      <c r="J174" s="832">
        <v>1500</v>
      </c>
      <c r="K174" s="598" t="s">
        <v>558</v>
      </c>
      <c r="L174" s="598" t="s">
        <v>559</v>
      </c>
      <c r="M174" s="598"/>
      <c r="N174" s="598"/>
      <c r="O174" s="599"/>
      <c r="P174" s="585"/>
      <c r="Q174" s="585"/>
      <c r="S174" s="584"/>
      <c r="T174" s="584"/>
    </row>
    <row r="175" spans="2:20" ht="12.95" thickBot="1">
      <c r="B175" s="1085"/>
      <c r="C175" s="718"/>
      <c r="D175" s="1104" t="s">
        <v>41</v>
      </c>
      <c r="E175" s="1105"/>
      <c r="F175" s="1105"/>
      <c r="G175" s="1105"/>
      <c r="H175" s="1105"/>
      <c r="I175" s="1105"/>
      <c r="J175" s="1105"/>
      <c r="K175" s="1105"/>
      <c r="L175" s="1105"/>
      <c r="M175" s="1105"/>
      <c r="N175" s="1106"/>
      <c r="O175" s="690" t="s">
        <v>118</v>
      </c>
      <c r="P175" s="585"/>
      <c r="Q175" s="585"/>
      <c r="S175" s="584"/>
      <c r="T175" s="584"/>
    </row>
    <row r="176" spans="2:20" ht="12.95" thickBot="1">
      <c r="B176" s="1085"/>
      <c r="C176" s="624"/>
      <c r="D176" s="1109" t="s">
        <v>128</v>
      </c>
      <c r="E176" s="1110"/>
      <c r="F176" s="1110"/>
      <c r="G176" s="1110"/>
      <c r="H176" s="1110"/>
      <c r="I176" s="1110"/>
      <c r="J176" s="1110"/>
      <c r="K176" s="1110"/>
      <c r="L176" s="1110"/>
      <c r="M176" s="1110"/>
      <c r="N176" s="1111"/>
      <c r="O176" s="592" t="s">
        <v>137</v>
      </c>
      <c r="P176" s="585"/>
      <c r="Q176" s="585"/>
      <c r="S176" s="584"/>
      <c r="T176" s="584"/>
    </row>
    <row r="177" spans="2:20" ht="12.95" thickBot="1">
      <c r="B177" s="1085"/>
      <c r="C177" s="1109"/>
      <c r="D177" s="1110"/>
      <c r="E177" s="1110"/>
      <c r="F177" s="1110"/>
      <c r="G177" s="1110"/>
      <c r="H177" s="1110"/>
      <c r="I177" s="1110"/>
      <c r="J177" s="1110"/>
      <c r="K177" s="1110"/>
      <c r="L177" s="1110"/>
      <c r="M177" s="1110"/>
      <c r="N177" s="1111"/>
      <c r="O177" s="592"/>
      <c r="P177" s="602"/>
      <c r="Q177" s="609"/>
      <c r="R177" s="508"/>
      <c r="S177" s="591"/>
      <c r="T177" s="591"/>
    </row>
    <row r="178" spans="2:20" ht="12.95" thickBot="1">
      <c r="B178" s="1085"/>
      <c r="C178" s="605" t="s">
        <v>164</v>
      </c>
      <c r="D178" s="605"/>
      <c r="E178" s="839" t="s">
        <v>4</v>
      </c>
      <c r="F178" s="840" t="s">
        <v>5</v>
      </c>
      <c r="G178" s="605" t="s">
        <v>6</v>
      </c>
      <c r="H178" s="605" t="s">
        <v>7</v>
      </c>
      <c r="I178" s="605" t="s">
        <v>8</v>
      </c>
      <c r="J178" s="605" t="s">
        <v>9</v>
      </c>
      <c r="K178" s="605" t="s">
        <v>10</v>
      </c>
      <c r="L178" s="840" t="s">
        <v>470</v>
      </c>
      <c r="M178" s="840" t="s">
        <v>471</v>
      </c>
      <c r="N178" s="605" t="s">
        <v>472</v>
      </c>
      <c r="O178" s="738"/>
      <c r="P178" s="585"/>
      <c r="Q178" s="602"/>
      <c r="S178" s="602"/>
      <c r="T178" s="602"/>
    </row>
    <row r="179" spans="2:20" ht="57.95" thickBot="1">
      <c r="B179" s="1085"/>
      <c r="C179" s="616" t="s">
        <v>235</v>
      </c>
      <c r="D179" s="779" t="s">
        <v>15</v>
      </c>
      <c r="E179" s="598" t="s">
        <v>74</v>
      </c>
      <c r="F179" s="614">
        <v>0</v>
      </c>
      <c r="G179" s="829">
        <v>0</v>
      </c>
      <c r="H179" s="829" t="s">
        <v>236</v>
      </c>
      <c r="I179" s="828">
        <v>0</v>
      </c>
      <c r="J179" s="828" t="s">
        <v>238</v>
      </c>
      <c r="K179" s="832" t="s">
        <v>560</v>
      </c>
      <c r="L179" s="841" t="s">
        <v>561</v>
      </c>
      <c r="M179" s="841" t="s">
        <v>562</v>
      </c>
      <c r="N179" s="842" t="s">
        <v>563</v>
      </c>
      <c r="O179" s="560"/>
      <c r="P179" s="585"/>
      <c r="Q179" s="635" t="s">
        <v>580</v>
      </c>
      <c r="S179" s="635" t="s">
        <v>581</v>
      </c>
      <c r="T179" s="635" t="s">
        <v>582</v>
      </c>
    </row>
    <row r="180" spans="2:20" ht="35.1" customHeight="1" thickBot="1">
      <c r="B180" s="1085"/>
      <c r="C180" s="718"/>
      <c r="D180" s="714" t="s">
        <v>18</v>
      </c>
      <c r="E180" s="598" t="s">
        <v>74</v>
      </c>
      <c r="F180" s="598"/>
      <c r="G180" s="598">
        <v>0</v>
      </c>
      <c r="H180" s="598" t="s">
        <v>89</v>
      </c>
      <c r="I180" s="598" t="s">
        <v>557</v>
      </c>
      <c r="J180" s="598" t="s">
        <v>564</v>
      </c>
      <c r="K180" s="598" t="s">
        <v>565</v>
      </c>
      <c r="L180" s="598" t="s">
        <v>566</v>
      </c>
      <c r="M180" s="615"/>
      <c r="N180" s="615"/>
      <c r="O180" s="451"/>
      <c r="P180" s="585"/>
      <c r="Q180" s="803" t="s">
        <v>648</v>
      </c>
      <c r="S180" s="584"/>
      <c r="T180" s="584"/>
    </row>
    <row r="181" spans="2:20" ht="38.1" customHeight="1" thickBot="1">
      <c r="B181" s="1085"/>
      <c r="C181" s="718"/>
      <c r="D181" s="833" t="s">
        <v>41</v>
      </c>
      <c r="E181" s="711"/>
      <c r="F181" s="711"/>
      <c r="G181" s="711"/>
      <c r="H181" s="711"/>
      <c r="I181" s="711"/>
      <c r="J181" s="711"/>
      <c r="K181" s="699"/>
      <c r="L181" s="605"/>
      <c r="M181" s="605"/>
      <c r="N181" s="605"/>
      <c r="O181" s="451"/>
      <c r="P181" s="585"/>
      <c r="Q181" s="585"/>
      <c r="S181" s="584"/>
      <c r="T181" s="584"/>
    </row>
    <row r="182" spans="2:20" ht="12.95" thickBot="1">
      <c r="B182" s="1085"/>
      <c r="C182" s="624"/>
      <c r="D182" s="1102" t="s">
        <v>128</v>
      </c>
      <c r="E182" s="1103"/>
      <c r="F182" s="1103"/>
      <c r="G182" s="1103"/>
      <c r="H182" s="1103"/>
      <c r="I182" s="1103"/>
      <c r="J182" s="1103"/>
      <c r="K182" s="1103"/>
      <c r="L182" s="1103"/>
      <c r="M182" s="1103"/>
      <c r="N182" s="1103"/>
      <c r="O182" s="734" t="s">
        <v>118</v>
      </c>
      <c r="P182" s="585"/>
      <c r="Q182" s="585"/>
      <c r="S182" s="584"/>
      <c r="T182" s="584"/>
    </row>
    <row r="183" spans="2:20" ht="12.95" customHeight="1" thickBot="1">
      <c r="B183" s="1085"/>
      <c r="C183" s="614"/>
      <c r="D183" s="623"/>
      <c r="E183" s="623"/>
      <c r="F183" s="623"/>
      <c r="G183" s="623"/>
      <c r="H183" s="623"/>
      <c r="I183" s="623"/>
      <c r="J183" s="623"/>
      <c r="K183" s="838"/>
      <c r="L183" s="843"/>
      <c r="M183" s="843"/>
      <c r="N183" s="843"/>
      <c r="O183" s="689" t="s">
        <v>217</v>
      </c>
      <c r="P183" s="585"/>
      <c r="Q183" s="609"/>
      <c r="R183" s="508"/>
      <c r="S183" s="591"/>
      <c r="T183" s="591"/>
    </row>
    <row r="184" spans="2:20" ht="12.95" thickBot="1">
      <c r="B184" s="1085"/>
      <c r="C184" s="605" t="s">
        <v>167</v>
      </c>
      <c r="D184" s="714"/>
      <c r="E184" s="844" t="s">
        <v>4</v>
      </c>
      <c r="F184" s="699" t="s">
        <v>5</v>
      </c>
      <c r="G184" s="699" t="s">
        <v>6</v>
      </c>
      <c r="H184" s="699" t="s">
        <v>7</v>
      </c>
      <c r="I184" s="699" t="s">
        <v>8</v>
      </c>
      <c r="J184" s="699" t="s">
        <v>9</v>
      </c>
      <c r="K184" s="699" t="s">
        <v>10</v>
      </c>
      <c r="L184" s="699" t="s">
        <v>470</v>
      </c>
      <c r="M184" s="699" t="s">
        <v>471</v>
      </c>
      <c r="N184" s="714" t="s">
        <v>472</v>
      </c>
      <c r="O184" s="738"/>
      <c r="P184" s="585"/>
      <c r="Q184" s="602"/>
      <c r="S184" s="602"/>
      <c r="T184" s="602"/>
    </row>
    <row r="185" spans="2:20" ht="23.45" thickBot="1">
      <c r="B185" s="1085"/>
      <c r="C185" s="1097" t="s">
        <v>568</v>
      </c>
      <c r="D185" s="840" t="s">
        <v>15</v>
      </c>
      <c r="E185" s="614"/>
      <c r="F185" s="614"/>
      <c r="G185" s="614"/>
      <c r="H185" s="614"/>
      <c r="I185" s="614"/>
      <c r="J185" s="615"/>
      <c r="K185" s="615"/>
      <c r="L185" s="598"/>
      <c r="M185" s="846">
        <v>13372</v>
      </c>
      <c r="N185" s="847">
        <v>4011</v>
      </c>
      <c r="O185" s="584"/>
      <c r="P185" s="584"/>
      <c r="Q185" s="635" t="s">
        <v>580</v>
      </c>
      <c r="S185" s="635" t="s">
        <v>581</v>
      </c>
      <c r="T185" s="635" t="s">
        <v>582</v>
      </c>
    </row>
    <row r="186" spans="2:20" ht="29.1" customHeight="1" thickBot="1">
      <c r="B186" s="1085"/>
      <c r="C186" s="1098"/>
      <c r="D186" s="840" t="s">
        <v>18</v>
      </c>
      <c r="E186" s="614"/>
      <c r="F186" s="614"/>
      <c r="G186" s="614"/>
      <c r="H186" s="614"/>
      <c r="I186" s="614"/>
      <c r="J186" s="614"/>
      <c r="K186" s="598"/>
      <c r="L186" s="616"/>
      <c r="M186" s="848"/>
      <c r="N186" s="848"/>
      <c r="O186" s="584"/>
      <c r="P186" s="584"/>
      <c r="Q186" s="804"/>
      <c r="S186" s="584"/>
      <c r="T186" s="584"/>
    </row>
    <row r="187" spans="2:20" ht="45.6" customHeight="1" thickBot="1">
      <c r="B187" s="1085"/>
      <c r="C187" s="614"/>
      <c r="D187" s="1093" t="s">
        <v>41</v>
      </c>
      <c r="E187" s="1094"/>
      <c r="F187" s="1094"/>
      <c r="G187" s="1094"/>
      <c r="H187" s="1094"/>
      <c r="I187" s="1094"/>
      <c r="J187" s="1094"/>
      <c r="K187" s="1094"/>
      <c r="L187" s="1094"/>
      <c r="M187" s="1094"/>
      <c r="N187" s="1108"/>
      <c r="O187" s="584"/>
      <c r="P187" s="584"/>
      <c r="Q187" s="585"/>
      <c r="S187" s="584"/>
      <c r="T187" s="584"/>
    </row>
    <row r="188" spans="2:20" ht="12.95" thickBot="1">
      <c r="B188" s="1085"/>
      <c r="C188" s="614"/>
      <c r="D188" s="1093" t="s">
        <v>569</v>
      </c>
      <c r="E188" s="1094"/>
      <c r="F188" s="1094"/>
      <c r="G188" s="1094"/>
      <c r="H188" s="1094"/>
      <c r="I188" s="1094"/>
      <c r="J188" s="1094"/>
      <c r="K188" s="1094"/>
      <c r="L188" s="1094"/>
      <c r="M188" s="1094"/>
      <c r="N188" s="1108"/>
      <c r="O188" s="584"/>
      <c r="P188" s="584"/>
      <c r="Q188" s="585"/>
      <c r="S188" s="584"/>
      <c r="T188" s="584"/>
    </row>
    <row r="189" spans="2:20" ht="12.95" customHeight="1" thickBot="1">
      <c r="B189" s="1085"/>
      <c r="C189" s="614"/>
      <c r="D189" s="624"/>
      <c r="E189" s="614"/>
      <c r="F189" s="614"/>
      <c r="G189" s="614"/>
      <c r="H189" s="614"/>
      <c r="I189" s="614"/>
      <c r="J189" s="614"/>
      <c r="K189" s="598"/>
      <c r="L189" s="624"/>
      <c r="M189" s="624"/>
      <c r="N189" s="614"/>
      <c r="O189" s="584"/>
      <c r="P189" s="584"/>
      <c r="Q189" s="609"/>
      <c r="R189" s="508"/>
      <c r="S189" s="591"/>
      <c r="T189" s="591"/>
    </row>
    <row r="190" spans="2:20" ht="12.95" thickBot="1">
      <c r="B190" s="1085"/>
      <c r="C190" s="605" t="s">
        <v>424</v>
      </c>
      <c r="D190" s="840"/>
      <c r="E190" s="714" t="s">
        <v>4</v>
      </c>
      <c r="F190" s="714" t="s">
        <v>5</v>
      </c>
      <c r="G190" s="699" t="s">
        <v>6</v>
      </c>
      <c r="H190" s="699" t="s">
        <v>7</v>
      </c>
      <c r="I190" s="699" t="s">
        <v>8</v>
      </c>
      <c r="J190" s="699" t="s">
        <v>9</v>
      </c>
      <c r="K190" s="699" t="s">
        <v>10</v>
      </c>
      <c r="L190" s="699" t="s">
        <v>470</v>
      </c>
      <c r="M190" s="699" t="s">
        <v>471</v>
      </c>
      <c r="N190" s="699" t="s">
        <v>472</v>
      </c>
      <c r="O190" s="738"/>
      <c r="P190" s="602"/>
      <c r="Q190" s="602"/>
      <c r="S190" s="602"/>
      <c r="T190" s="602"/>
    </row>
    <row r="191" spans="2:20" ht="23.45" thickBot="1">
      <c r="B191" s="1085"/>
      <c r="C191" s="1097" t="s">
        <v>571</v>
      </c>
      <c r="D191" s="840" t="s">
        <v>15</v>
      </c>
      <c r="E191" s="623"/>
      <c r="F191" s="598"/>
      <c r="G191" s="623"/>
      <c r="H191" s="598"/>
      <c r="I191" s="623"/>
      <c r="J191" s="849">
        <v>18087.77</v>
      </c>
      <c r="K191" s="850">
        <v>25881.68</v>
      </c>
      <c r="L191" s="851">
        <v>29060</v>
      </c>
      <c r="M191" s="852">
        <v>1800</v>
      </c>
      <c r="N191" s="853">
        <v>1200</v>
      </c>
      <c r="O191" s="584"/>
      <c r="P191" s="584"/>
      <c r="Q191" s="635" t="s">
        <v>580</v>
      </c>
      <c r="S191" s="635" t="s">
        <v>581</v>
      </c>
      <c r="T191" s="635" t="s">
        <v>582</v>
      </c>
    </row>
    <row r="192" spans="2:20" ht="39" customHeight="1" thickBot="1">
      <c r="B192" s="1085"/>
      <c r="C192" s="1098"/>
      <c r="D192" s="714" t="s">
        <v>18</v>
      </c>
      <c r="E192" s="623"/>
      <c r="F192" s="598"/>
      <c r="G192" s="615"/>
      <c r="H192" s="614"/>
      <c r="I192" s="615"/>
      <c r="J192" s="854">
        <v>29518</v>
      </c>
      <c r="K192" s="853">
        <v>31192</v>
      </c>
      <c r="L192" s="854">
        <v>28745</v>
      </c>
      <c r="M192" s="845"/>
      <c r="N192" s="855"/>
      <c r="O192" s="584"/>
      <c r="P192" s="584"/>
      <c r="Q192" s="804" t="s">
        <v>648</v>
      </c>
      <c r="S192" s="584"/>
      <c r="T192" s="584"/>
    </row>
    <row r="193" spans="2:20" ht="12.95" thickBot="1">
      <c r="B193" s="1085"/>
      <c r="C193" s="614"/>
      <c r="D193" s="1093" t="s">
        <v>41</v>
      </c>
      <c r="E193" s="1094"/>
      <c r="F193" s="1094"/>
      <c r="G193" s="1094"/>
      <c r="H193" s="1094"/>
      <c r="I193" s="1094"/>
      <c r="J193" s="1094"/>
      <c r="K193" s="1094"/>
      <c r="L193" s="1094"/>
      <c r="M193" s="1094"/>
      <c r="N193" s="1108"/>
      <c r="O193" s="584"/>
      <c r="P193" s="584"/>
      <c r="Q193" s="585"/>
      <c r="S193" s="584"/>
      <c r="T193" s="584"/>
    </row>
    <row r="194" spans="2:20" ht="12.95" thickBot="1">
      <c r="B194" s="1085"/>
      <c r="C194" s="614"/>
      <c r="D194" s="1093" t="s">
        <v>572</v>
      </c>
      <c r="E194" s="1094"/>
      <c r="F194" s="1094"/>
      <c r="G194" s="1094"/>
      <c r="H194" s="1094"/>
      <c r="I194" s="1094"/>
      <c r="J194" s="1094"/>
      <c r="K194" s="1094"/>
      <c r="L194" s="1094"/>
      <c r="M194" s="1094"/>
      <c r="N194" s="1108"/>
      <c r="O194" s="584"/>
      <c r="P194" s="584"/>
      <c r="Q194" s="585"/>
      <c r="S194" s="584"/>
      <c r="T194" s="584"/>
    </row>
    <row r="195" spans="2:20" ht="12.95" thickBot="1">
      <c r="B195" s="1085"/>
      <c r="C195" s="614"/>
      <c r="D195" s="840"/>
      <c r="E195" s="623"/>
      <c r="F195" s="624"/>
      <c r="G195" s="614"/>
      <c r="H195" s="614"/>
      <c r="I195" s="614"/>
      <c r="J195" s="614"/>
      <c r="K195" s="615"/>
      <c r="L195" s="598"/>
      <c r="M195" s="598"/>
      <c r="N195" s="616"/>
      <c r="O195" s="584"/>
      <c r="P195" s="602"/>
      <c r="Q195" s="609"/>
      <c r="R195" s="508"/>
      <c r="S195" s="591"/>
      <c r="T195" s="591"/>
    </row>
    <row r="196" spans="2:20" ht="23.45" thickBot="1">
      <c r="B196" s="1085"/>
      <c r="C196" s="605" t="s">
        <v>426</v>
      </c>
      <c r="D196" s="840"/>
      <c r="E196" s="714" t="s">
        <v>4</v>
      </c>
      <c r="F196" s="714" t="s">
        <v>5</v>
      </c>
      <c r="G196" s="699" t="s">
        <v>6</v>
      </c>
      <c r="H196" s="699" t="s">
        <v>7</v>
      </c>
      <c r="I196" s="699" t="s">
        <v>8</v>
      </c>
      <c r="J196" s="699" t="s">
        <v>9</v>
      </c>
      <c r="K196" s="699" t="s">
        <v>10</v>
      </c>
      <c r="L196" s="699" t="s">
        <v>470</v>
      </c>
      <c r="M196" s="699" t="s">
        <v>471</v>
      </c>
      <c r="N196" s="699" t="s">
        <v>472</v>
      </c>
      <c r="O196" s="738"/>
      <c r="P196" s="584"/>
      <c r="Q196" s="635" t="s">
        <v>580</v>
      </c>
      <c r="S196" s="635" t="s">
        <v>581</v>
      </c>
      <c r="T196" s="635" t="s">
        <v>582</v>
      </c>
    </row>
    <row r="197" spans="2:20" ht="50.1" customHeight="1" thickBot="1">
      <c r="B197" s="1085"/>
      <c r="C197" s="614" t="s">
        <v>573</v>
      </c>
      <c r="D197" s="840" t="s">
        <v>15</v>
      </c>
      <c r="E197" s="623"/>
      <c r="F197" s="624"/>
      <c r="G197" s="614"/>
      <c r="H197" s="614"/>
      <c r="I197" s="614"/>
      <c r="J197" s="614"/>
      <c r="K197" s="615"/>
      <c r="L197" s="625"/>
      <c r="M197" s="856">
        <v>557766.6</v>
      </c>
      <c r="N197" s="857">
        <v>559411.19999999995</v>
      </c>
      <c r="O197" s="584"/>
      <c r="P197" s="584"/>
      <c r="Q197" s="585" t="s">
        <v>649</v>
      </c>
      <c r="S197" s="584"/>
      <c r="T197" s="584"/>
    </row>
    <row r="198" spans="2:20" ht="12.95" thickBot="1">
      <c r="B198" s="1085"/>
      <c r="C198" s="614"/>
      <c r="D198" s="840" t="s">
        <v>18</v>
      </c>
      <c r="E198" s="623"/>
      <c r="F198" s="624"/>
      <c r="G198" s="614"/>
      <c r="H198" s="614"/>
      <c r="I198" s="614"/>
      <c r="J198" s="614"/>
      <c r="K198" s="615"/>
      <c r="L198" s="598"/>
      <c r="M198" s="598"/>
      <c r="N198" s="615"/>
      <c r="O198" s="584"/>
      <c r="P198" s="584"/>
      <c r="Q198" s="585"/>
      <c r="S198" s="584"/>
      <c r="T198" s="584"/>
    </row>
    <row r="199" spans="2:20" ht="12.95" thickBot="1">
      <c r="B199" s="1085"/>
      <c r="C199" s="614"/>
      <c r="D199" s="840"/>
      <c r="E199" s="1093" t="s">
        <v>41</v>
      </c>
      <c r="F199" s="1094"/>
      <c r="G199" s="1094"/>
      <c r="H199" s="1094"/>
      <c r="I199" s="1094"/>
      <c r="J199" s="1094"/>
      <c r="K199" s="1094"/>
      <c r="L199" s="1094"/>
      <c r="M199" s="1094"/>
      <c r="N199" s="1108"/>
      <c r="O199" s="584"/>
      <c r="P199" s="584"/>
      <c r="Q199" s="585"/>
      <c r="S199" s="584"/>
      <c r="T199" s="584"/>
    </row>
    <row r="200" spans="2:20" ht="23.45" customHeight="1" thickBot="1">
      <c r="B200" s="1085"/>
      <c r="C200" s="614"/>
      <c r="D200" s="840"/>
      <c r="E200" s="1095" t="s">
        <v>569</v>
      </c>
      <c r="F200" s="1096"/>
      <c r="G200" s="1096"/>
      <c r="H200" s="1096"/>
      <c r="I200" s="1096"/>
      <c r="J200" s="1096"/>
      <c r="K200" s="1096"/>
      <c r="L200" s="1096"/>
      <c r="M200" s="1096"/>
      <c r="N200" s="1107"/>
      <c r="O200" s="584"/>
      <c r="P200" s="602"/>
      <c r="Q200" s="609"/>
      <c r="R200" s="508"/>
      <c r="S200" s="591"/>
      <c r="T200" s="591"/>
    </row>
    <row r="201" spans="2:20" ht="23.45" thickBot="1">
      <c r="B201" s="1085"/>
      <c r="C201" s="605" t="s">
        <v>427</v>
      </c>
      <c r="D201" s="840"/>
      <c r="E201" s="714" t="s">
        <v>4</v>
      </c>
      <c r="F201" s="714" t="s">
        <v>5</v>
      </c>
      <c r="G201" s="699" t="s">
        <v>6</v>
      </c>
      <c r="H201" s="699" t="s">
        <v>7</v>
      </c>
      <c r="I201" s="714" t="s">
        <v>8</v>
      </c>
      <c r="J201" s="714" t="s">
        <v>9</v>
      </c>
      <c r="K201" s="714" t="s">
        <v>10</v>
      </c>
      <c r="L201" s="714" t="s">
        <v>470</v>
      </c>
      <c r="M201" s="714" t="s">
        <v>471</v>
      </c>
      <c r="N201" s="699" t="s">
        <v>472</v>
      </c>
      <c r="O201" s="584"/>
      <c r="P201" s="584"/>
      <c r="Q201" s="635" t="s">
        <v>580</v>
      </c>
      <c r="S201" s="635" t="s">
        <v>581</v>
      </c>
      <c r="T201" s="635" t="s">
        <v>582</v>
      </c>
    </row>
    <row r="202" spans="2:20" ht="23.45" thickBot="1">
      <c r="B202" s="1085"/>
      <c r="C202" s="614" t="s">
        <v>650</v>
      </c>
      <c r="D202" s="840" t="s">
        <v>15</v>
      </c>
      <c r="E202" s="598"/>
      <c r="F202" s="614">
        <v>0</v>
      </c>
      <c r="G202" s="614"/>
      <c r="H202" s="614"/>
      <c r="I202" s="624"/>
      <c r="J202" s="908">
        <v>435000</v>
      </c>
      <c r="K202" s="909">
        <v>520000</v>
      </c>
      <c r="L202" s="908">
        <v>2340000</v>
      </c>
      <c r="M202" s="910">
        <v>2400000</v>
      </c>
      <c r="N202" s="908">
        <v>2600000</v>
      </c>
      <c r="O202" s="584"/>
      <c r="P202" s="584"/>
      <c r="Q202" s="585"/>
      <c r="S202" s="584"/>
      <c r="T202" s="584"/>
    </row>
    <row r="203" spans="2:20" ht="12.95" thickBot="1">
      <c r="B203" s="1085"/>
      <c r="C203" s="614"/>
      <c r="D203" s="840" t="s">
        <v>18</v>
      </c>
      <c r="E203" s="624"/>
      <c r="F203" s="614"/>
      <c r="G203" s="614"/>
      <c r="H203" s="614"/>
      <c r="I203" s="624"/>
      <c r="J203" s="659"/>
      <c r="K203" s="911">
        <v>362450</v>
      </c>
      <c r="L203" s="911">
        <v>2270920</v>
      </c>
      <c r="M203" s="912"/>
      <c r="N203" s="659"/>
      <c r="O203" s="584"/>
      <c r="P203" s="584"/>
      <c r="Q203" s="585"/>
      <c r="S203" s="584"/>
      <c r="T203" s="584"/>
    </row>
    <row r="204" spans="2:20" ht="12.95" thickBot="1">
      <c r="B204" s="1085"/>
      <c r="C204" s="614"/>
      <c r="D204" s="1093" t="s">
        <v>41</v>
      </c>
      <c r="E204" s="1094"/>
      <c r="F204" s="1094"/>
      <c r="G204" s="1094"/>
      <c r="H204" s="1094"/>
      <c r="I204" s="1094"/>
      <c r="J204" s="1094"/>
      <c r="K204" s="1094"/>
      <c r="L204" s="1094"/>
      <c r="M204" s="1094"/>
      <c r="N204" s="1108"/>
      <c r="O204" s="584"/>
      <c r="P204" s="584"/>
      <c r="Q204" s="585"/>
      <c r="S204" s="584"/>
      <c r="T204" s="584"/>
    </row>
    <row r="205" spans="2:20" ht="12.95" customHeight="1" thickBot="1">
      <c r="B205" s="1085"/>
      <c r="C205" s="614"/>
      <c r="D205" s="1095" t="s">
        <v>651</v>
      </c>
      <c r="E205" s="1096"/>
      <c r="F205" s="1096"/>
      <c r="G205" s="1096"/>
      <c r="H205" s="1096"/>
      <c r="I205" s="1096"/>
      <c r="J205" s="1096"/>
      <c r="K205" s="1096"/>
      <c r="L205" s="1096"/>
      <c r="M205" s="1096"/>
      <c r="N205" s="1107"/>
      <c r="O205" s="584"/>
      <c r="P205" s="792"/>
      <c r="Q205" s="609"/>
      <c r="R205" s="508"/>
      <c r="S205" s="591"/>
      <c r="T205" s="591"/>
    </row>
    <row r="206" spans="2:20" ht="12.95" thickBot="1">
      <c r="B206" s="1085"/>
      <c r="C206" s="840" t="s">
        <v>398</v>
      </c>
      <c r="D206" s="605"/>
      <c r="E206" s="714" t="s">
        <v>4</v>
      </c>
      <c r="F206" s="840" t="s">
        <v>5</v>
      </c>
      <c r="G206" s="605" t="s">
        <v>6</v>
      </c>
      <c r="H206" s="605" t="s">
        <v>7</v>
      </c>
      <c r="I206" s="605" t="s">
        <v>8</v>
      </c>
      <c r="J206" s="840" t="s">
        <v>9</v>
      </c>
      <c r="K206" s="699" t="s">
        <v>10</v>
      </c>
      <c r="L206" s="699" t="s">
        <v>470</v>
      </c>
      <c r="M206" s="699" t="s">
        <v>471</v>
      </c>
      <c r="N206" s="699" t="s">
        <v>472</v>
      </c>
      <c r="O206" s="738"/>
      <c r="P206" s="602"/>
      <c r="Q206" s="602"/>
      <c r="S206" s="602"/>
      <c r="T206" s="602"/>
    </row>
    <row r="207" spans="2:20" ht="57.6" customHeight="1" thickBot="1">
      <c r="B207" s="1085"/>
      <c r="C207" s="616" t="s">
        <v>154</v>
      </c>
      <c r="D207" s="835" t="s">
        <v>15</v>
      </c>
      <c r="E207" s="598" t="s">
        <v>74</v>
      </c>
      <c r="F207" s="614">
        <v>0</v>
      </c>
      <c r="G207" s="858">
        <v>4400</v>
      </c>
      <c r="H207" s="858">
        <v>4400</v>
      </c>
      <c r="I207" s="858">
        <v>3400</v>
      </c>
      <c r="J207" s="858">
        <v>4792</v>
      </c>
      <c r="K207" s="858">
        <v>12264</v>
      </c>
      <c r="L207" s="859">
        <v>12264</v>
      </c>
      <c r="M207" s="859">
        <v>13000</v>
      </c>
      <c r="N207" s="859">
        <v>13900</v>
      </c>
      <c r="O207" s="584"/>
      <c r="P207" s="602"/>
      <c r="Q207" s="602"/>
      <c r="S207" s="602"/>
      <c r="T207" s="602"/>
    </row>
    <row r="208" spans="2:20" ht="12.95" thickBot="1">
      <c r="B208" s="1085"/>
      <c r="C208" s="614"/>
      <c r="D208" s="714" t="s">
        <v>18</v>
      </c>
      <c r="E208" s="598" t="s">
        <v>74</v>
      </c>
      <c r="F208" s="623"/>
      <c r="G208" s="832">
        <v>5799</v>
      </c>
      <c r="H208" s="832">
        <v>5799</v>
      </c>
      <c r="I208" s="832">
        <v>14190</v>
      </c>
      <c r="J208" s="860">
        <v>3011</v>
      </c>
      <c r="K208" s="832">
        <v>10866</v>
      </c>
      <c r="L208" s="861">
        <v>12337.6</v>
      </c>
      <c r="M208" s="862"/>
      <c r="N208" s="862"/>
      <c r="O208" s="584"/>
      <c r="P208" s="602"/>
      <c r="Q208" s="602"/>
      <c r="S208" s="602"/>
      <c r="T208" s="602"/>
    </row>
    <row r="209" spans="1:20" ht="12.95" thickBot="1">
      <c r="A209" s="525"/>
      <c r="B209" s="601"/>
      <c r="C209" s="614"/>
      <c r="D209" s="1093" t="s">
        <v>41</v>
      </c>
      <c r="E209" s="1094"/>
      <c r="F209" s="1094"/>
      <c r="G209" s="1094"/>
      <c r="H209" s="1094"/>
      <c r="I209" s="1094"/>
      <c r="J209" s="1094"/>
      <c r="K209" s="1094"/>
      <c r="L209" s="1094"/>
      <c r="M209" s="1094"/>
      <c r="N209" s="1094"/>
      <c r="O209" s="583"/>
      <c r="P209" s="602"/>
      <c r="Q209" s="602"/>
      <c r="S209" s="602"/>
      <c r="T209" s="602"/>
    </row>
    <row r="210" spans="1:20" ht="12.95" thickBot="1">
      <c r="A210" s="525"/>
      <c r="B210" s="525"/>
      <c r="C210" s="863"/>
      <c r="D210" s="1095" t="s">
        <v>157</v>
      </c>
      <c r="E210" s="1096"/>
      <c r="F210" s="1096"/>
      <c r="G210" s="1096"/>
      <c r="H210" s="1096"/>
      <c r="I210" s="1096"/>
      <c r="J210" s="1096"/>
      <c r="K210" s="1096"/>
      <c r="L210" s="1096"/>
      <c r="M210" s="1096"/>
      <c r="N210" s="1096"/>
      <c r="O210" s="792"/>
      <c r="P210" s="602"/>
      <c r="Q210" s="602"/>
      <c r="S210" s="602"/>
      <c r="T210" s="602"/>
    </row>
    <row r="211" spans="1:20" ht="12.95" thickBot="1">
      <c r="B211" s="664" t="s">
        <v>61</v>
      </c>
      <c r="C211" s="683" t="s">
        <v>523</v>
      </c>
      <c r="D211" s="683"/>
      <c r="E211" s="683" t="s">
        <v>63</v>
      </c>
      <c r="F211" s="683" t="s">
        <v>64</v>
      </c>
      <c r="G211" s="683"/>
      <c r="H211" s="683"/>
      <c r="I211" s="683"/>
      <c r="J211" s="683" t="s">
        <v>65</v>
      </c>
      <c r="K211" s="684" t="s">
        <v>524</v>
      </c>
      <c r="L211" s="685"/>
      <c r="M211" s="685"/>
      <c r="N211" s="685"/>
      <c r="O211" s="792"/>
      <c r="P211" s="602"/>
      <c r="Q211" s="602"/>
      <c r="S211" s="602"/>
      <c r="T211" s="602"/>
    </row>
    <row r="212" spans="1:20" ht="12.95" thickBot="1">
      <c r="B212" s="666"/>
      <c r="C212" s="726">
        <v>5000000</v>
      </c>
      <c r="D212" s="657"/>
      <c r="E212" s="657">
        <v>0</v>
      </c>
      <c r="F212" s="657">
        <v>0</v>
      </c>
      <c r="G212" s="657"/>
      <c r="H212" s="657"/>
      <c r="I212" s="657"/>
      <c r="J212" s="726">
        <v>5000000</v>
      </c>
      <c r="K212" s="617">
        <v>100</v>
      </c>
      <c r="L212" s="617"/>
      <c r="M212" s="617"/>
      <c r="N212" s="617"/>
      <c r="O212" s="792"/>
      <c r="P212" s="602"/>
      <c r="Q212" s="602"/>
      <c r="S212" s="602"/>
      <c r="T212" s="602"/>
    </row>
    <row r="213" spans="1:20" ht="12.95" thickBot="1">
      <c r="B213" s="664" t="s">
        <v>67</v>
      </c>
      <c r="C213" s="683" t="s">
        <v>513</v>
      </c>
      <c r="D213" s="672"/>
      <c r="E213" s="673"/>
      <c r="F213" s="673"/>
      <c r="G213" s="673"/>
      <c r="H213" s="673"/>
      <c r="I213" s="673"/>
      <c r="J213" s="673"/>
      <c r="K213" s="673"/>
      <c r="L213" s="727"/>
      <c r="M213" s="727"/>
      <c r="N213" s="727"/>
      <c r="O213" s="792"/>
      <c r="P213" s="451"/>
      <c r="Q213" s="713" t="s">
        <v>12</v>
      </c>
      <c r="S213" s="713" t="s">
        <v>12</v>
      </c>
      <c r="T213" s="713" t="s">
        <v>12</v>
      </c>
    </row>
    <row r="214" spans="1:20" ht="77.099999999999994" customHeight="1" thickBot="1">
      <c r="B214" s="666"/>
      <c r="C214" s="657">
        <v>2.5</v>
      </c>
      <c r="D214" s="675"/>
      <c r="E214" s="676"/>
      <c r="F214" s="676"/>
      <c r="G214" s="676"/>
      <c r="H214" s="676"/>
      <c r="I214" s="676"/>
      <c r="J214" s="676"/>
      <c r="K214" s="676"/>
      <c r="L214" s="727"/>
      <c r="M214" s="727"/>
      <c r="N214" s="727"/>
      <c r="O214" s="792"/>
      <c r="P214" s="584"/>
      <c r="Q214" s="585"/>
      <c r="S214" s="584"/>
      <c r="T214" s="584"/>
    </row>
    <row r="215" spans="1:20" ht="12.95">
      <c r="B215" s="787" t="s">
        <v>113</v>
      </c>
      <c r="C215" s="602"/>
      <c r="D215" s="583"/>
      <c r="E215" s="602"/>
      <c r="F215" s="583"/>
      <c r="G215" s="583"/>
      <c r="H215" s="602"/>
      <c r="I215" s="583"/>
      <c r="J215" s="602"/>
      <c r="K215" s="583"/>
      <c r="L215" s="612"/>
      <c r="M215" s="638"/>
      <c r="N215" s="612"/>
      <c r="O215" s="792"/>
      <c r="P215" s="584"/>
      <c r="Q215" s="585"/>
      <c r="S215" s="584"/>
      <c r="T215" s="584"/>
    </row>
    <row r="216" spans="1:20" ht="13.5" thickBot="1">
      <c r="B216" s="788"/>
      <c r="C216" s="602"/>
      <c r="D216" s="584"/>
      <c r="E216" s="602"/>
      <c r="F216" s="584"/>
      <c r="G216" s="584"/>
      <c r="H216" s="602"/>
      <c r="I216" s="584"/>
      <c r="J216" s="602"/>
      <c r="K216" s="584"/>
      <c r="L216" s="589"/>
      <c r="M216" s="585"/>
      <c r="N216" s="589"/>
      <c r="O216" s="792"/>
      <c r="P216" s="584"/>
      <c r="Q216" s="585"/>
      <c r="S216" s="584"/>
      <c r="T216" s="584"/>
    </row>
    <row r="217" spans="1:20" ht="12.95" thickBot="1">
      <c r="B217" s="786"/>
      <c r="C217" s="602"/>
      <c r="D217" s="599"/>
      <c r="E217" s="602"/>
      <c r="F217" s="599"/>
      <c r="G217" s="599"/>
      <c r="H217" s="602"/>
      <c r="I217" s="599"/>
      <c r="J217" s="602"/>
      <c r="K217" s="599"/>
      <c r="L217" s="728"/>
      <c r="M217" s="592"/>
      <c r="N217" s="728"/>
      <c r="O217" s="792"/>
      <c r="P217" s="602"/>
      <c r="Q217" s="609"/>
      <c r="R217" s="508"/>
      <c r="S217" s="591"/>
      <c r="T217" s="591"/>
    </row>
    <row r="218" spans="1:20" ht="12.95" thickBot="1">
      <c r="B218" s="717" t="s">
        <v>172</v>
      </c>
      <c r="C218" s="692" t="s">
        <v>173</v>
      </c>
      <c r="D218" s="692"/>
      <c r="E218" s="632" t="s">
        <v>4</v>
      </c>
      <c r="F218" s="642" t="s">
        <v>5</v>
      </c>
      <c r="G218" s="651" t="s">
        <v>6</v>
      </c>
      <c r="H218" s="611" t="s">
        <v>7</v>
      </c>
      <c r="I218" s="611" t="s">
        <v>8</v>
      </c>
      <c r="J218" s="735" t="s">
        <v>9</v>
      </c>
      <c r="K218" s="735" t="s">
        <v>10</v>
      </c>
      <c r="L218" s="611" t="s">
        <v>470</v>
      </c>
      <c r="M218" s="611" t="s">
        <v>471</v>
      </c>
      <c r="N218" s="610" t="s">
        <v>472</v>
      </c>
      <c r="O218" s="634" t="s">
        <v>11</v>
      </c>
      <c r="P218" s="602"/>
      <c r="Q218" s="635" t="s">
        <v>12</v>
      </c>
      <c r="S218" s="713" t="s">
        <v>12</v>
      </c>
      <c r="T218" s="713" t="s">
        <v>12</v>
      </c>
    </row>
    <row r="219" spans="1:20" ht="46.5" thickBot="1">
      <c r="B219" s="560" t="s">
        <v>241</v>
      </c>
      <c r="C219" s="560" t="s">
        <v>258</v>
      </c>
      <c r="D219" s="736" t="s">
        <v>15</v>
      </c>
      <c r="E219" s="66" t="s">
        <v>259</v>
      </c>
      <c r="F219" s="737">
        <v>12</v>
      </c>
      <c r="G219" s="66" t="s">
        <v>260</v>
      </c>
      <c r="H219" s="66" t="s">
        <v>260</v>
      </c>
      <c r="I219" s="66" t="s">
        <v>260</v>
      </c>
      <c r="J219" s="66" t="s">
        <v>260</v>
      </c>
      <c r="K219" s="66" t="s">
        <v>577</v>
      </c>
      <c r="L219" s="66">
        <v>19</v>
      </c>
      <c r="M219" s="663">
        <v>20</v>
      </c>
      <c r="N219" s="729"/>
      <c r="O219" s="627"/>
      <c r="P219" s="602"/>
      <c r="Q219" s="584"/>
      <c r="S219" s="584"/>
      <c r="T219" s="584"/>
    </row>
    <row r="220" spans="1:20" ht="44.45" customHeight="1" thickBot="1">
      <c r="B220" s="561"/>
      <c r="C220" s="561"/>
      <c r="D220" s="627" t="s">
        <v>18</v>
      </c>
      <c r="E220" s="689">
        <v>12</v>
      </c>
      <c r="F220" s="689"/>
      <c r="G220" s="730">
        <v>24</v>
      </c>
      <c r="H220" s="730">
        <v>24</v>
      </c>
      <c r="I220" s="730">
        <v>19</v>
      </c>
      <c r="J220" s="730">
        <v>19</v>
      </c>
      <c r="K220" s="738">
        <v>19</v>
      </c>
      <c r="L220" s="738">
        <v>19</v>
      </c>
      <c r="M220" s="955">
        <v>20</v>
      </c>
      <c r="N220" s="738"/>
      <c r="O220" s="738"/>
      <c r="P220" s="584"/>
      <c r="Q220" s="585" t="s">
        <v>652</v>
      </c>
      <c r="S220" s="584"/>
      <c r="T220" s="584"/>
    </row>
    <row r="221" spans="1:20" ht="12.95" thickBot="1">
      <c r="B221" s="750"/>
      <c r="C221" s="739"/>
      <c r="D221" s="739"/>
      <c r="E221" s="739"/>
      <c r="F221" s="739"/>
      <c r="G221" s="740"/>
      <c r="H221" s="740"/>
      <c r="I221" s="740"/>
      <c r="J221" s="740"/>
      <c r="K221" s="740"/>
      <c r="L221" s="740"/>
      <c r="M221" s="740"/>
      <c r="N221" s="740"/>
      <c r="O221" s="701"/>
      <c r="P221" s="584"/>
      <c r="Q221" s="585"/>
      <c r="S221" s="584"/>
      <c r="T221" s="584"/>
    </row>
    <row r="222" spans="1:20" ht="12.95" thickBot="1">
      <c r="B222" s="716"/>
      <c r="C222" s="1052" t="s">
        <v>41</v>
      </c>
      <c r="D222" s="1053"/>
      <c r="E222" s="1053"/>
      <c r="F222" s="1053"/>
      <c r="G222" s="1053"/>
      <c r="H222" s="1053"/>
      <c r="I222" s="1053"/>
      <c r="J222" s="1053"/>
      <c r="K222" s="1053"/>
      <c r="L222" s="1053"/>
      <c r="M222" s="1053"/>
      <c r="N222" s="1054"/>
      <c r="O222" s="756"/>
      <c r="P222" s="584"/>
      <c r="Q222" s="609"/>
      <c r="R222" s="508"/>
      <c r="S222" s="591"/>
      <c r="T222" s="591"/>
    </row>
    <row r="223" spans="1:20" ht="12.95" thickBot="1">
      <c r="B223" s="716"/>
      <c r="C223" s="1090" t="s">
        <v>578</v>
      </c>
      <c r="D223" s="1091"/>
      <c r="E223" s="1091"/>
      <c r="F223" s="1091"/>
      <c r="G223" s="1091"/>
      <c r="H223" s="1091"/>
      <c r="I223" s="1091"/>
      <c r="J223" s="1091"/>
      <c r="K223" s="1091"/>
      <c r="L223" s="1091"/>
      <c r="M223" s="1091"/>
      <c r="N223" s="1092"/>
      <c r="O223" s="750"/>
      <c r="P223" s="602"/>
      <c r="Q223" s="602"/>
      <c r="S223" s="602"/>
      <c r="T223" s="602"/>
    </row>
    <row r="224" spans="1:20" ht="12.95" customHeight="1" thickBot="1">
      <c r="B224" s="716"/>
      <c r="C224" s="586" t="s">
        <v>179</v>
      </c>
      <c r="D224" s="742"/>
      <c r="E224" s="632" t="s">
        <v>4</v>
      </c>
      <c r="F224" s="642" t="s">
        <v>5</v>
      </c>
      <c r="G224" s="637" t="s">
        <v>6</v>
      </c>
      <c r="H224" s="637" t="s">
        <v>7</v>
      </c>
      <c r="I224" s="611" t="s">
        <v>8</v>
      </c>
      <c r="J224" s="735" t="s">
        <v>9</v>
      </c>
      <c r="K224" s="735" t="s">
        <v>10</v>
      </c>
      <c r="L224" s="611" t="s">
        <v>470</v>
      </c>
      <c r="M224" s="611" t="s">
        <v>471</v>
      </c>
      <c r="N224" s="611" t="s">
        <v>594</v>
      </c>
      <c r="O224" s="750"/>
      <c r="P224" s="602"/>
      <c r="Q224" s="602"/>
      <c r="S224" s="602"/>
      <c r="T224" s="602"/>
    </row>
    <row r="225" spans="2:20" ht="59.1" customHeight="1" thickBot="1">
      <c r="B225" s="716"/>
      <c r="C225" s="560" t="s">
        <v>579</v>
      </c>
      <c r="D225" s="743" t="s">
        <v>15</v>
      </c>
      <c r="E225" s="744"/>
      <c r="F225" s="745"/>
      <c r="G225" s="746"/>
      <c r="H225" s="746"/>
      <c r="I225" s="746"/>
      <c r="J225" s="745"/>
      <c r="K225" s="746"/>
      <c r="L225" s="745"/>
      <c r="M225" s="944">
        <v>6</v>
      </c>
      <c r="N225" s="954">
        <v>8</v>
      </c>
      <c r="P225" s="602"/>
      <c r="Q225" s="602"/>
      <c r="S225" s="602"/>
      <c r="T225" s="602"/>
    </row>
    <row r="226" spans="2:20" ht="42.95" customHeight="1" thickBot="1">
      <c r="B226" s="716"/>
      <c r="C226" s="627"/>
      <c r="D226" s="738" t="s">
        <v>18</v>
      </c>
      <c r="E226" s="744"/>
      <c r="F226" s="747"/>
      <c r="G226" s="748"/>
      <c r="H226" s="748"/>
      <c r="I226" s="748"/>
      <c r="J226" s="749"/>
      <c r="K226" s="748"/>
      <c r="L226" s="749"/>
      <c r="M226" s="627">
        <v>2</v>
      </c>
      <c r="N226" s="738"/>
      <c r="O226" s="750"/>
      <c r="P226" s="602"/>
      <c r="Q226" s="602"/>
      <c r="S226" s="602"/>
      <c r="T226" s="602"/>
    </row>
    <row r="227" spans="2:20" ht="12.95" thickBot="1">
      <c r="B227" s="716"/>
      <c r="C227" s="1052" t="s">
        <v>41</v>
      </c>
      <c r="D227" s="1053"/>
      <c r="E227" s="1053"/>
      <c r="F227" s="1053"/>
      <c r="G227" s="1053"/>
      <c r="H227" s="1053"/>
      <c r="I227" s="1053"/>
      <c r="J227" s="1053"/>
      <c r="K227" s="1053"/>
      <c r="L227" s="1053"/>
      <c r="M227" s="1053"/>
      <c r="N227" s="1054"/>
      <c r="O227" s="750"/>
      <c r="P227" s="602"/>
      <c r="Q227" s="602"/>
      <c r="S227" s="602"/>
      <c r="T227" s="602"/>
    </row>
    <row r="228" spans="2:20" ht="12.95" thickBot="1">
      <c r="B228" s="716"/>
      <c r="C228" s="903"/>
      <c r="D228" s="904"/>
      <c r="E228" s="904"/>
      <c r="F228" s="904"/>
      <c r="G228" s="904"/>
      <c r="H228" s="904"/>
      <c r="I228" s="904"/>
      <c r="J228" s="904"/>
      <c r="K228" s="904"/>
      <c r="L228" s="904"/>
      <c r="M228" s="904"/>
      <c r="N228" s="905"/>
      <c r="O228" s="750"/>
      <c r="P228" s="602"/>
      <c r="Q228" s="602"/>
      <c r="S228" s="602"/>
      <c r="T228" s="602"/>
    </row>
    <row r="229" spans="2:20" ht="23.45" customHeight="1" thickBot="1">
      <c r="B229" s="716"/>
      <c r="C229" s="247"/>
      <c r="D229" s="1052" t="s">
        <v>653</v>
      </c>
      <c r="E229" s="1053"/>
      <c r="F229" s="1053"/>
      <c r="G229" s="1053"/>
      <c r="H229" s="1053"/>
      <c r="I229" s="1053"/>
      <c r="J229" s="1053"/>
      <c r="K229" s="1053"/>
      <c r="L229" s="1053"/>
      <c r="M229" s="1053"/>
      <c r="N229" s="1054"/>
      <c r="O229" s="750"/>
      <c r="P229" s="602"/>
      <c r="Q229" s="602"/>
      <c r="S229" s="602"/>
      <c r="T229" s="602"/>
    </row>
    <row r="230" spans="2:20" ht="12.95" thickBot="1">
      <c r="B230" s="716"/>
      <c r="C230" s="586" t="s">
        <v>182</v>
      </c>
      <c r="D230" s="742"/>
      <c r="E230" s="632" t="s">
        <v>4</v>
      </c>
      <c r="F230" s="642" t="s">
        <v>5</v>
      </c>
      <c r="G230" s="637" t="s">
        <v>6</v>
      </c>
      <c r="H230" s="637" t="s">
        <v>7</v>
      </c>
      <c r="I230" s="611" t="s">
        <v>8</v>
      </c>
      <c r="J230" s="735" t="s">
        <v>9</v>
      </c>
      <c r="K230" s="735" t="s">
        <v>10</v>
      </c>
      <c r="L230" s="611" t="s">
        <v>470</v>
      </c>
      <c r="M230" s="611" t="s">
        <v>471</v>
      </c>
      <c r="N230" s="611" t="s">
        <v>594</v>
      </c>
      <c r="O230" s="750"/>
      <c r="P230" s="602"/>
      <c r="Q230" s="602"/>
      <c r="S230" s="602"/>
      <c r="T230" s="602"/>
    </row>
    <row r="231" spans="2:20" ht="35.1" thickBot="1">
      <c r="B231" s="716"/>
      <c r="C231" s="560" t="s">
        <v>654</v>
      </c>
      <c r="D231" s="775" t="s">
        <v>15</v>
      </c>
      <c r="E231" s="809"/>
      <c r="F231" s="913"/>
      <c r="G231" s="809"/>
      <c r="H231" s="913"/>
      <c r="I231" s="809"/>
      <c r="J231" s="913"/>
      <c r="K231" s="809"/>
      <c r="L231" s="913"/>
      <c r="M231" s="951">
        <v>4</v>
      </c>
      <c r="N231" s="952">
        <v>3</v>
      </c>
      <c r="O231" s="750"/>
      <c r="P231" s="602"/>
      <c r="Q231" s="602"/>
      <c r="S231" s="602"/>
      <c r="T231" s="602"/>
    </row>
    <row r="232" spans="2:20" ht="12.95" thickBot="1">
      <c r="B232" s="716"/>
      <c r="C232" s="627"/>
      <c r="D232" s="775" t="s">
        <v>18</v>
      </c>
      <c r="E232" s="810"/>
      <c r="F232" s="913"/>
      <c r="G232" s="810"/>
      <c r="H232" s="913"/>
      <c r="I232" s="810"/>
      <c r="J232" s="913"/>
      <c r="K232" s="810"/>
      <c r="L232" s="913"/>
      <c r="M232" s="953">
        <v>4</v>
      </c>
      <c r="N232" s="776"/>
      <c r="O232" s="750"/>
      <c r="P232" s="602"/>
      <c r="Q232" s="602"/>
      <c r="S232" s="602"/>
      <c r="T232" s="602"/>
    </row>
    <row r="233" spans="2:20" ht="12.95" thickBot="1">
      <c r="B233" s="716"/>
      <c r="C233" s="1052" t="s">
        <v>41</v>
      </c>
      <c r="D233" s="1053"/>
      <c r="E233" s="1053"/>
      <c r="F233" s="1053"/>
      <c r="G233" s="1053"/>
      <c r="H233" s="1053"/>
      <c r="I233" s="1053"/>
      <c r="J233" s="1053"/>
      <c r="K233" s="1053"/>
      <c r="L233" s="1053"/>
      <c r="M233" s="1053"/>
      <c r="N233" s="1054"/>
      <c r="O233" s="750"/>
      <c r="P233" s="602"/>
      <c r="Q233" s="602"/>
      <c r="S233" s="602"/>
      <c r="T233" s="602"/>
    </row>
    <row r="234" spans="2:20" ht="12.95" thickBot="1">
      <c r="B234" s="716"/>
      <c r="C234" s="1052" t="s">
        <v>655</v>
      </c>
      <c r="D234" s="1053"/>
      <c r="E234" s="1053"/>
      <c r="F234" s="1053"/>
      <c r="G234" s="1053"/>
      <c r="H234" s="1053"/>
      <c r="I234" s="1053"/>
      <c r="J234" s="1053"/>
      <c r="K234" s="1053"/>
      <c r="L234" s="1053"/>
      <c r="M234" s="1053"/>
      <c r="N234" s="1054"/>
      <c r="O234" s="750"/>
      <c r="P234" s="602"/>
      <c r="Q234" s="602"/>
      <c r="S234" s="602"/>
      <c r="T234" s="602"/>
    </row>
    <row r="235" spans="2:20" ht="12.95" thickBot="1">
      <c r="B235" s="777" t="s">
        <v>113</v>
      </c>
      <c r="C235" s="774"/>
      <c r="D235" s="775"/>
      <c r="E235" s="775"/>
      <c r="F235" s="775"/>
      <c r="G235" s="775"/>
      <c r="H235" s="775"/>
      <c r="I235" s="775"/>
      <c r="J235" s="775"/>
      <c r="K235" s="775"/>
      <c r="L235" s="775"/>
      <c r="M235" s="775"/>
      <c r="N235" s="776"/>
      <c r="O235" s="750"/>
    </row>
    <row r="236" spans="2:20" ht="12.95" thickBot="1">
      <c r="B236" s="247">
        <v>5</v>
      </c>
      <c r="C236" s="580"/>
      <c r="D236" s="752"/>
      <c r="E236" s="560"/>
      <c r="F236" s="752"/>
      <c r="G236" s="752"/>
      <c r="H236" s="752"/>
      <c r="I236" s="752"/>
      <c r="J236" s="752"/>
      <c r="K236" s="752"/>
      <c r="L236" s="752"/>
      <c r="M236" s="752"/>
      <c r="N236" s="600"/>
      <c r="O236" s="584"/>
    </row>
    <row r="237" spans="2:20" ht="105.6" customHeight="1" thickBot="1">
      <c r="B237" s="664" t="s">
        <v>61</v>
      </c>
      <c r="C237" s="671" t="s">
        <v>523</v>
      </c>
      <c r="D237" s="665"/>
      <c r="E237" s="665" t="s">
        <v>63</v>
      </c>
      <c r="F237" s="665" t="s">
        <v>64</v>
      </c>
      <c r="G237" s="665"/>
      <c r="H237" s="665"/>
      <c r="I237" s="665"/>
      <c r="J237" s="665" t="s">
        <v>65</v>
      </c>
      <c r="K237" s="684" t="s">
        <v>524</v>
      </c>
      <c r="L237" s="719"/>
      <c r="M237" s="672"/>
      <c r="N237" s="719"/>
      <c r="O237" s="584"/>
    </row>
    <row r="238" spans="2:20" ht="27.95" customHeight="1" thickBot="1">
      <c r="B238" s="666"/>
      <c r="C238" s="687"/>
      <c r="D238" s="657"/>
      <c r="E238" s="657">
        <v>0</v>
      </c>
      <c r="F238" s="657">
        <v>0</v>
      </c>
      <c r="G238" s="657"/>
      <c r="H238" s="657"/>
      <c r="I238" s="657"/>
      <c r="J238" s="687"/>
      <c r="K238" s="678"/>
      <c r="L238" s="639"/>
      <c r="M238" s="639"/>
      <c r="N238" s="590"/>
      <c r="O238" s="584"/>
    </row>
    <row r="239" spans="2:20" ht="27.6" customHeight="1" thickBot="1">
      <c r="B239" s="664" t="s">
        <v>67</v>
      </c>
      <c r="C239" s="683" t="s">
        <v>513</v>
      </c>
      <c r="D239" s="672"/>
      <c r="E239" s="673"/>
      <c r="F239" s="673"/>
      <c r="G239" s="673"/>
      <c r="H239" s="673"/>
      <c r="I239" s="673"/>
      <c r="J239" s="673"/>
      <c r="K239" s="673"/>
      <c r="L239" s="691"/>
      <c r="M239" s="673"/>
      <c r="N239" s="770"/>
      <c r="O239" s="591"/>
    </row>
    <row r="240" spans="2:20" ht="33.6" customHeight="1"/>
    <row r="241" ht="39.6" customHeight="1"/>
    <row r="243" ht="44.1" customHeight="1"/>
    <row r="244" ht="51" customHeight="1"/>
    <row r="245" ht="21.6" customHeight="1"/>
    <row r="246" ht="29.1" customHeight="1"/>
    <row r="249" ht="33.950000000000003" customHeight="1"/>
    <row r="250" ht="39.950000000000003" customHeight="1"/>
    <row r="251" ht="21.6" customHeight="1"/>
    <row r="252" ht="23.45" customHeight="1"/>
  </sheetData>
  <mergeCells count="86">
    <mergeCell ref="D84:N84"/>
    <mergeCell ref="D85:N85"/>
    <mergeCell ref="D79:N79"/>
    <mergeCell ref="D80:N80"/>
    <mergeCell ref="D204:N204"/>
    <mergeCell ref="D99:N99"/>
    <mergeCell ref="D100:N100"/>
    <mergeCell ref="D94:N94"/>
    <mergeCell ref="D95:N95"/>
    <mergeCell ref="D89:N89"/>
    <mergeCell ref="D90:N90"/>
    <mergeCell ref="D134:N134"/>
    <mergeCell ref="D135:N135"/>
    <mergeCell ref="D140:N140"/>
    <mergeCell ref="D34:N34"/>
    <mergeCell ref="C3:O3"/>
    <mergeCell ref="C10:C12"/>
    <mergeCell ref="C16:C18"/>
    <mergeCell ref="E28:N28"/>
    <mergeCell ref="E29:N29"/>
    <mergeCell ref="E8:N8"/>
    <mergeCell ref="E12:N12"/>
    <mergeCell ref="E13:N13"/>
    <mergeCell ref="E18:N18"/>
    <mergeCell ref="E19:N19"/>
    <mergeCell ref="C21:C24"/>
    <mergeCell ref="O34:O35"/>
    <mergeCell ref="D229:N229"/>
    <mergeCell ref="D48:N48"/>
    <mergeCell ref="D47:N47"/>
    <mergeCell ref="E199:N199"/>
    <mergeCell ref="E200:N200"/>
    <mergeCell ref="D187:N187"/>
    <mergeCell ref="D188:N188"/>
    <mergeCell ref="D193:N193"/>
    <mergeCell ref="D194:N194"/>
    <mergeCell ref="D170:N170"/>
    <mergeCell ref="D171:N171"/>
    <mergeCell ref="D175:N175"/>
    <mergeCell ref="D176:N176"/>
    <mergeCell ref="C177:N177"/>
    <mergeCell ref="C227:N227"/>
    <mergeCell ref="D74:N74"/>
    <mergeCell ref="B163:B208"/>
    <mergeCell ref="C223:N223"/>
    <mergeCell ref="C222:N222"/>
    <mergeCell ref="D209:N209"/>
    <mergeCell ref="D210:N210"/>
    <mergeCell ref="C185:C186"/>
    <mergeCell ref="C191:C192"/>
    <mergeCell ref="D166:N166"/>
    <mergeCell ref="D182:N182"/>
    <mergeCell ref="D165:N165"/>
    <mergeCell ref="D205:N205"/>
    <mergeCell ref="B132:B141"/>
    <mergeCell ref="O21:O25"/>
    <mergeCell ref="D23:N23"/>
    <mergeCell ref="D24:N24"/>
    <mergeCell ref="E69:N69"/>
    <mergeCell ref="D75:N75"/>
    <mergeCell ref="B57:B72"/>
    <mergeCell ref="E64:N64"/>
    <mergeCell ref="E65:N65"/>
    <mergeCell ref="D53:N53"/>
    <mergeCell ref="D54:N54"/>
    <mergeCell ref="D58:N58"/>
    <mergeCell ref="D59:N59"/>
    <mergeCell ref="E70:N70"/>
    <mergeCell ref="D33:N33"/>
    <mergeCell ref="D36:N36"/>
    <mergeCell ref="C233:N233"/>
    <mergeCell ref="C234:N234"/>
    <mergeCell ref="B107:B116"/>
    <mergeCell ref="C107:C110"/>
    <mergeCell ref="O107:O122"/>
    <mergeCell ref="D109:N109"/>
    <mergeCell ref="D110:N110"/>
    <mergeCell ref="C113:C116"/>
    <mergeCell ref="D115:N115"/>
    <mergeCell ref="D116:N116"/>
    <mergeCell ref="B119:B122"/>
    <mergeCell ref="C119:C122"/>
    <mergeCell ref="D121:N121"/>
    <mergeCell ref="D122:N122"/>
    <mergeCell ref="C132:C135"/>
    <mergeCell ref="D139:N139"/>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BE640-923E-46C3-BF5E-24AF924F4EFB}">
  <sheetPr>
    <pageSetUpPr fitToPage="1"/>
  </sheetPr>
  <dimension ref="A1:M214"/>
  <sheetViews>
    <sheetView topLeftCell="A70" zoomScale="70" zoomScaleNormal="70" workbookViewId="0">
      <selection activeCell="B182" sqref="B182:B185"/>
    </sheetView>
  </sheetViews>
  <sheetFormatPr defaultColWidth="8.85546875" defaultRowHeight="11.45"/>
  <cols>
    <col min="1" max="1" width="30.5703125" style="106" customWidth="1"/>
    <col min="2" max="2" width="54.85546875" style="106" customWidth="1"/>
    <col min="3" max="3" width="18.85546875" style="106" customWidth="1"/>
    <col min="4" max="4" width="20.140625" style="106" customWidth="1"/>
    <col min="5" max="5" width="18.5703125" style="106" customWidth="1"/>
    <col min="6" max="7" width="22.85546875" style="106" customWidth="1"/>
    <col min="8" max="8" width="23.7109375" style="106" customWidth="1"/>
    <col min="9" max="9" width="23" style="106" customWidth="1"/>
    <col min="10" max="10" width="23.28515625" style="106" customWidth="1"/>
    <col min="11" max="11" width="46.5703125" style="106" customWidth="1"/>
    <col min="12" max="12" width="3.42578125" style="106" customWidth="1"/>
    <col min="13" max="13" width="65.28515625" style="106" customWidth="1"/>
    <col min="14" max="16384" width="8.85546875" style="106"/>
  </cols>
  <sheetData>
    <row r="1" spans="1:13" ht="15.95" thickBot="1">
      <c r="A1" s="146" t="s">
        <v>0</v>
      </c>
      <c r="B1" s="962" t="s">
        <v>1</v>
      </c>
      <c r="C1" s="963"/>
      <c r="D1" s="963"/>
      <c r="E1" s="963"/>
      <c r="F1" s="963"/>
      <c r="G1" s="963"/>
      <c r="H1" s="963"/>
      <c r="I1" s="963"/>
      <c r="J1" s="963"/>
      <c r="K1" s="964"/>
    </row>
    <row r="2" spans="1:13" ht="28.5" customHeight="1" thickBot="1">
      <c r="A2" s="107" t="s">
        <v>2</v>
      </c>
      <c r="B2" s="108" t="s">
        <v>3</v>
      </c>
      <c r="C2" s="108"/>
      <c r="D2" s="101" t="s">
        <v>4</v>
      </c>
      <c r="E2" s="79" t="s">
        <v>5</v>
      </c>
      <c r="F2" s="68" t="s">
        <v>6</v>
      </c>
      <c r="G2" s="68" t="s">
        <v>7</v>
      </c>
      <c r="H2" s="68" t="s">
        <v>8</v>
      </c>
      <c r="I2" s="68" t="s">
        <v>9</v>
      </c>
      <c r="J2" s="68" t="s">
        <v>10</v>
      </c>
      <c r="K2" s="109" t="s">
        <v>11</v>
      </c>
      <c r="M2" s="110" t="s">
        <v>12</v>
      </c>
    </row>
    <row r="3" spans="1:13" ht="22.5" customHeight="1" thickBot="1">
      <c r="A3" s="965" t="s">
        <v>13</v>
      </c>
      <c r="B3" s="965" t="s">
        <v>14</v>
      </c>
      <c r="C3" s="111" t="s">
        <v>15</v>
      </c>
      <c r="D3" s="74"/>
      <c r="E3" s="67">
        <v>64.41</v>
      </c>
      <c r="F3" s="74"/>
      <c r="G3" s="74"/>
      <c r="H3" s="74"/>
      <c r="I3" s="74"/>
      <c r="J3" s="69" t="s">
        <v>16</v>
      </c>
      <c r="K3" s="968"/>
      <c r="M3" s="970" t="s">
        <v>17</v>
      </c>
    </row>
    <row r="4" spans="1:13" ht="12" thickBot="1">
      <c r="A4" s="966"/>
      <c r="B4" s="966"/>
      <c r="C4" s="112" t="s">
        <v>18</v>
      </c>
      <c r="D4" s="113"/>
      <c r="E4" s="113"/>
      <c r="F4" s="113"/>
      <c r="G4" s="113"/>
      <c r="H4" s="113"/>
      <c r="I4" s="113"/>
      <c r="J4" s="114"/>
      <c r="K4" s="968"/>
      <c r="M4" s="970"/>
    </row>
    <row r="5" spans="1:13" ht="12" thickBot="1">
      <c r="A5" s="966"/>
      <c r="B5" s="966"/>
      <c r="C5" s="970"/>
      <c r="D5" s="972" t="s">
        <v>19</v>
      </c>
      <c r="E5" s="972"/>
      <c r="F5" s="972"/>
      <c r="G5" s="972"/>
      <c r="H5" s="972"/>
      <c r="I5" s="972"/>
      <c r="J5" s="973"/>
      <c r="K5" s="968"/>
      <c r="M5" s="970"/>
    </row>
    <row r="6" spans="1:13" ht="36.950000000000003" customHeight="1" thickBot="1">
      <c r="A6" s="966"/>
      <c r="B6" s="967"/>
      <c r="C6" s="971"/>
      <c r="D6" s="974" t="s">
        <v>20</v>
      </c>
      <c r="E6" s="974"/>
      <c r="F6" s="974"/>
      <c r="G6" s="974"/>
      <c r="H6" s="974"/>
      <c r="I6" s="974"/>
      <c r="J6" s="975"/>
      <c r="K6" s="968"/>
      <c r="M6" s="970"/>
    </row>
    <row r="7" spans="1:13" ht="14.45" customHeight="1" thickBot="1">
      <c r="A7" s="966"/>
      <c r="B7" s="108" t="s">
        <v>21</v>
      </c>
      <c r="C7" s="108"/>
      <c r="D7" s="101" t="s">
        <v>4</v>
      </c>
      <c r="E7" s="79" t="s">
        <v>5</v>
      </c>
      <c r="F7" s="68" t="s">
        <v>6</v>
      </c>
      <c r="G7" s="68" t="s">
        <v>7</v>
      </c>
      <c r="H7" s="68" t="s">
        <v>8</v>
      </c>
      <c r="I7" s="68" t="s">
        <v>9</v>
      </c>
      <c r="J7" s="68" t="s">
        <v>10</v>
      </c>
      <c r="K7" s="968"/>
      <c r="M7" s="110" t="s">
        <v>12</v>
      </c>
    </row>
    <row r="8" spans="1:13" ht="50.45" customHeight="1" thickBot="1">
      <c r="A8" s="966"/>
      <c r="B8" s="976" t="s">
        <v>22</v>
      </c>
      <c r="C8" s="111" t="s">
        <v>15</v>
      </c>
      <c r="D8" s="74"/>
      <c r="E8" s="98" t="s">
        <v>23</v>
      </c>
      <c r="F8" s="159" t="s">
        <v>24</v>
      </c>
      <c r="G8" s="159" t="s">
        <v>24</v>
      </c>
      <c r="H8" s="159" t="s">
        <v>24</v>
      </c>
      <c r="I8" s="159" t="s">
        <v>24</v>
      </c>
      <c r="J8" s="159" t="s">
        <v>24</v>
      </c>
      <c r="K8" s="968"/>
      <c r="M8" s="970" t="s">
        <v>25</v>
      </c>
    </row>
    <row r="9" spans="1:13" ht="12" thickBot="1">
      <c r="A9" s="966"/>
      <c r="B9" s="966"/>
      <c r="C9" s="112" t="s">
        <v>18</v>
      </c>
      <c r="D9" s="74"/>
      <c r="E9" s="113"/>
      <c r="F9" s="114">
        <v>-0.19</v>
      </c>
      <c r="G9" s="163">
        <v>-0.19</v>
      </c>
      <c r="H9" s="114"/>
      <c r="I9" s="114"/>
      <c r="J9" s="114"/>
      <c r="K9" s="968"/>
      <c r="M9" s="970"/>
    </row>
    <row r="10" spans="1:13" ht="12" thickBot="1">
      <c r="A10" s="966"/>
      <c r="B10" s="966"/>
      <c r="C10" s="970"/>
      <c r="D10" s="972" t="s">
        <v>19</v>
      </c>
      <c r="E10" s="972"/>
      <c r="F10" s="972"/>
      <c r="G10" s="972"/>
      <c r="H10" s="972"/>
      <c r="I10" s="972"/>
      <c r="J10" s="973"/>
      <c r="K10" s="968"/>
      <c r="M10" s="970"/>
    </row>
    <row r="11" spans="1:13" ht="18" customHeight="1" thickBot="1">
      <c r="A11" s="967"/>
      <c r="B11" s="967"/>
      <c r="C11" s="971"/>
      <c r="D11" s="974" t="s">
        <v>26</v>
      </c>
      <c r="E11" s="974"/>
      <c r="F11" s="974"/>
      <c r="G11" s="974"/>
      <c r="H11" s="974"/>
      <c r="I11" s="974"/>
      <c r="J11" s="975"/>
      <c r="K11" s="969"/>
      <c r="M11" s="977"/>
    </row>
    <row r="12" spans="1:13" ht="12" thickBot="1">
      <c r="A12" s="116"/>
      <c r="B12" s="116"/>
      <c r="C12" s="116"/>
      <c r="D12" s="116"/>
      <c r="E12" s="116"/>
      <c r="F12" s="116"/>
      <c r="G12" s="116"/>
      <c r="H12" s="116"/>
      <c r="I12" s="116"/>
      <c r="J12" s="116"/>
      <c r="K12" s="116"/>
    </row>
    <row r="13" spans="1:13" ht="18.600000000000001" customHeight="1" thickBot="1">
      <c r="A13" s="117" t="s">
        <v>27</v>
      </c>
      <c r="B13" s="118" t="s">
        <v>28</v>
      </c>
      <c r="C13" s="119"/>
      <c r="D13" s="101" t="s">
        <v>4</v>
      </c>
      <c r="E13" s="59" t="s">
        <v>5</v>
      </c>
      <c r="F13" s="68" t="s">
        <v>6</v>
      </c>
      <c r="G13" s="68" t="s">
        <v>7</v>
      </c>
      <c r="H13" s="68" t="s">
        <v>8</v>
      </c>
      <c r="I13" s="68" t="s">
        <v>9</v>
      </c>
      <c r="J13" s="68" t="s">
        <v>10</v>
      </c>
      <c r="K13" s="109" t="s">
        <v>11</v>
      </c>
      <c r="M13" s="120" t="s">
        <v>12</v>
      </c>
    </row>
    <row r="14" spans="1:13" ht="53.45" customHeight="1" thickBot="1">
      <c r="A14" s="965" t="s">
        <v>29</v>
      </c>
      <c r="B14" s="965" t="s">
        <v>30</v>
      </c>
      <c r="C14" s="111" t="s">
        <v>15</v>
      </c>
      <c r="D14" s="67">
        <v>0</v>
      </c>
      <c r="E14" s="160" t="s">
        <v>31</v>
      </c>
      <c r="F14" s="152" t="s">
        <v>32</v>
      </c>
      <c r="G14" s="96" t="s">
        <v>33</v>
      </c>
      <c r="H14" s="102" t="s">
        <v>34</v>
      </c>
      <c r="I14" s="76" t="s">
        <v>35</v>
      </c>
      <c r="J14" s="70" t="s">
        <v>36</v>
      </c>
      <c r="K14" s="970" t="s">
        <v>37</v>
      </c>
      <c r="M14" s="970" t="s">
        <v>38</v>
      </c>
    </row>
    <row r="15" spans="1:13" ht="69.599999999999994" thickBot="1">
      <c r="A15" s="966"/>
      <c r="B15" s="966"/>
      <c r="C15" s="112" t="s">
        <v>18</v>
      </c>
      <c r="D15" s="114">
        <v>0</v>
      </c>
      <c r="E15" s="113"/>
      <c r="F15" s="152" t="s">
        <v>32</v>
      </c>
      <c r="G15" s="96" t="s">
        <v>39</v>
      </c>
      <c r="H15" s="114"/>
      <c r="I15" s="115"/>
      <c r="J15" s="114"/>
      <c r="K15" s="984"/>
      <c r="M15" s="970"/>
    </row>
    <row r="16" spans="1:13" ht="12" thickBot="1">
      <c r="A16" s="966"/>
      <c r="B16" s="966"/>
      <c r="C16" s="970"/>
      <c r="D16" s="972" t="s">
        <v>41</v>
      </c>
      <c r="E16" s="972"/>
      <c r="F16" s="972"/>
      <c r="G16" s="972"/>
      <c r="H16" s="972"/>
      <c r="I16" s="972"/>
      <c r="J16" s="973"/>
      <c r="K16" s="984"/>
      <c r="M16" s="970"/>
    </row>
    <row r="17" spans="1:13" ht="15.6" customHeight="1" thickBot="1">
      <c r="A17" s="966"/>
      <c r="B17" s="967"/>
      <c r="C17" s="971"/>
      <c r="D17" s="974" t="s">
        <v>42</v>
      </c>
      <c r="E17" s="974"/>
      <c r="F17" s="974"/>
      <c r="G17" s="974"/>
      <c r="H17" s="974"/>
      <c r="I17" s="974"/>
      <c r="J17" s="975"/>
      <c r="K17" s="984"/>
      <c r="M17" s="970"/>
    </row>
    <row r="18" spans="1:13" ht="29.45" customHeight="1" thickBot="1">
      <c r="A18" s="966"/>
      <c r="B18" s="108" t="s">
        <v>43</v>
      </c>
      <c r="C18" s="108"/>
      <c r="D18" s="101" t="s">
        <v>4</v>
      </c>
      <c r="E18" s="79" t="s">
        <v>5</v>
      </c>
      <c r="F18" s="68" t="s">
        <v>6</v>
      </c>
      <c r="G18" s="68" t="s">
        <v>7</v>
      </c>
      <c r="H18" s="68" t="s">
        <v>44</v>
      </c>
      <c r="I18" s="68" t="s">
        <v>9</v>
      </c>
      <c r="J18" s="68" t="s">
        <v>10</v>
      </c>
      <c r="K18" s="984"/>
      <c r="M18" s="970"/>
    </row>
    <row r="19" spans="1:13" ht="30.6" thickBot="1">
      <c r="A19" s="966"/>
      <c r="B19" s="965" t="s">
        <v>45</v>
      </c>
      <c r="C19" s="111" t="s">
        <v>15</v>
      </c>
      <c r="D19" s="67">
        <v>0</v>
      </c>
      <c r="E19" s="161" t="s">
        <v>46</v>
      </c>
      <c r="F19" s="152" t="s">
        <v>32</v>
      </c>
      <c r="G19" s="96" t="s">
        <v>33</v>
      </c>
      <c r="H19" s="166" t="s">
        <v>47</v>
      </c>
      <c r="I19" s="149" t="s">
        <v>48</v>
      </c>
      <c r="J19" s="97" t="s">
        <v>49</v>
      </c>
      <c r="K19" s="984"/>
      <c r="M19" s="970"/>
    </row>
    <row r="20" spans="1:13" ht="92.45" thickBot="1">
      <c r="A20" s="966"/>
      <c r="B20" s="966"/>
      <c r="C20" s="112" t="s">
        <v>18</v>
      </c>
      <c r="D20" s="114">
        <v>0</v>
      </c>
      <c r="E20" s="113"/>
      <c r="F20" s="152" t="s">
        <v>32</v>
      </c>
      <c r="G20" s="96" t="s">
        <v>50</v>
      </c>
      <c r="H20" s="114"/>
      <c r="I20" s="114"/>
      <c r="J20" s="114"/>
      <c r="K20" s="984"/>
      <c r="M20" s="970"/>
    </row>
    <row r="21" spans="1:13" ht="12" thickBot="1">
      <c r="A21" s="966"/>
      <c r="B21" s="966"/>
      <c r="C21" s="970"/>
      <c r="D21" s="972" t="s">
        <v>41</v>
      </c>
      <c r="E21" s="972"/>
      <c r="F21" s="972"/>
      <c r="G21" s="972"/>
      <c r="H21" s="972"/>
      <c r="I21" s="972"/>
      <c r="J21" s="973"/>
      <c r="K21" s="984"/>
      <c r="M21" s="970"/>
    </row>
    <row r="22" spans="1:13" ht="12" thickBot="1">
      <c r="A22" s="966"/>
      <c r="B22" s="967"/>
      <c r="C22" s="971"/>
      <c r="D22" s="974" t="s">
        <v>42</v>
      </c>
      <c r="E22" s="974"/>
      <c r="F22" s="974"/>
      <c r="G22" s="974"/>
      <c r="H22" s="974"/>
      <c r="I22" s="974"/>
      <c r="J22" s="975"/>
      <c r="K22" s="984"/>
      <c r="M22" s="970"/>
    </row>
    <row r="23" spans="1:13" ht="17.45" customHeight="1" thickBot="1">
      <c r="A23" s="966"/>
      <c r="B23" s="108" t="s">
        <v>52</v>
      </c>
      <c r="C23" s="108"/>
      <c r="D23" s="101" t="s">
        <v>4</v>
      </c>
      <c r="E23" s="79" t="s">
        <v>5</v>
      </c>
      <c r="F23" s="68" t="s">
        <v>6</v>
      </c>
      <c r="G23" s="68" t="s">
        <v>7</v>
      </c>
      <c r="H23" s="68" t="s">
        <v>8</v>
      </c>
      <c r="I23" s="68" t="s">
        <v>9</v>
      </c>
      <c r="J23" s="68" t="s">
        <v>10</v>
      </c>
      <c r="K23" s="984"/>
      <c r="M23" s="970"/>
    </row>
    <row r="24" spans="1:13" ht="55.5" customHeight="1" thickBot="1">
      <c r="A24" s="966"/>
      <c r="B24" s="965" t="s">
        <v>53</v>
      </c>
      <c r="C24" s="111" t="s">
        <v>15</v>
      </c>
      <c r="D24" s="67">
        <v>0</v>
      </c>
      <c r="E24" s="67" t="s">
        <v>54</v>
      </c>
      <c r="F24" s="152" t="s">
        <v>32</v>
      </c>
      <c r="G24" s="60" t="s">
        <v>55</v>
      </c>
      <c r="H24" s="162">
        <v>0.6</v>
      </c>
      <c r="I24" s="162">
        <v>0.63</v>
      </c>
      <c r="J24" s="162">
        <v>0.66</v>
      </c>
      <c r="K24" s="984"/>
      <c r="M24" s="970"/>
    </row>
    <row r="25" spans="1:13" ht="35.1" thickBot="1">
      <c r="A25" s="966"/>
      <c r="B25" s="966"/>
      <c r="C25" s="112" t="s">
        <v>18</v>
      </c>
      <c r="D25" s="114">
        <v>0</v>
      </c>
      <c r="E25" s="113"/>
      <c r="F25" s="152" t="s">
        <v>32</v>
      </c>
      <c r="G25" s="167" t="s">
        <v>56</v>
      </c>
      <c r="H25" s="114"/>
      <c r="I25" s="114"/>
      <c r="J25" s="114"/>
      <c r="K25" s="984"/>
      <c r="M25" s="970"/>
    </row>
    <row r="26" spans="1:13" ht="16.5" customHeight="1" thickBot="1">
      <c r="A26" s="966"/>
      <c r="B26" s="966"/>
      <c r="C26" s="970"/>
      <c r="D26" s="972" t="s">
        <v>41</v>
      </c>
      <c r="E26" s="972"/>
      <c r="F26" s="972"/>
      <c r="G26" s="972"/>
      <c r="H26" s="972"/>
      <c r="I26" s="972"/>
      <c r="J26" s="973"/>
      <c r="K26" s="984"/>
      <c r="M26" s="970"/>
    </row>
    <row r="27" spans="1:13" ht="18.75" customHeight="1" thickBot="1">
      <c r="A27" s="966"/>
      <c r="B27" s="967"/>
      <c r="C27" s="971"/>
      <c r="D27" s="974" t="s">
        <v>42</v>
      </c>
      <c r="E27" s="974"/>
      <c r="F27" s="974"/>
      <c r="G27" s="974"/>
      <c r="H27" s="974"/>
      <c r="I27" s="974"/>
      <c r="J27" s="975"/>
      <c r="K27" s="984"/>
      <c r="M27" s="970"/>
    </row>
    <row r="28" spans="1:13" ht="18.600000000000001" customHeight="1" thickBot="1">
      <c r="A28" s="966"/>
      <c r="B28" s="108" t="s">
        <v>57</v>
      </c>
      <c r="C28" s="108"/>
      <c r="D28" s="101" t="s">
        <v>4</v>
      </c>
      <c r="E28" s="79" t="s">
        <v>5</v>
      </c>
      <c r="F28" s="68" t="s">
        <v>6</v>
      </c>
      <c r="G28" s="68" t="s">
        <v>7</v>
      </c>
      <c r="H28" s="68" t="s">
        <v>8</v>
      </c>
      <c r="I28" s="68" t="s">
        <v>9</v>
      </c>
      <c r="J28" s="68" t="s">
        <v>10</v>
      </c>
      <c r="K28" s="984"/>
      <c r="M28" s="970"/>
    </row>
    <row r="29" spans="1:13" ht="56.1" customHeight="1" thickBot="1">
      <c r="A29" s="966"/>
      <c r="B29" s="965" t="s">
        <v>58</v>
      </c>
      <c r="C29" s="111" t="s">
        <v>15</v>
      </c>
      <c r="D29" s="67">
        <v>0</v>
      </c>
      <c r="E29" s="67" t="s">
        <v>59</v>
      </c>
      <c r="F29" s="152" t="s">
        <v>32</v>
      </c>
      <c r="G29" s="98">
        <v>0.1</v>
      </c>
      <c r="H29" s="98">
        <v>0.2</v>
      </c>
      <c r="I29" s="99">
        <v>0.3</v>
      </c>
      <c r="J29" s="73">
        <v>0.35</v>
      </c>
      <c r="K29" s="984"/>
      <c r="M29" s="970"/>
    </row>
    <row r="30" spans="1:13" ht="53.45" customHeight="1" thickBot="1">
      <c r="A30" s="966"/>
      <c r="B30" s="966"/>
      <c r="C30" s="112" t="s">
        <v>18</v>
      </c>
      <c r="D30" s="114">
        <v>0</v>
      </c>
      <c r="E30" s="113"/>
      <c r="F30" s="152" t="s">
        <v>32</v>
      </c>
      <c r="G30" s="114" t="s">
        <v>60</v>
      </c>
      <c r="H30" s="114"/>
      <c r="I30" s="114"/>
      <c r="J30" s="114"/>
      <c r="K30" s="984"/>
      <c r="M30" s="970"/>
    </row>
    <row r="31" spans="1:13" ht="16.5" customHeight="1" thickBot="1">
      <c r="A31" s="966"/>
      <c r="B31" s="966"/>
      <c r="C31" s="970"/>
      <c r="D31" s="972" t="s">
        <v>41</v>
      </c>
      <c r="E31" s="972"/>
      <c r="F31" s="972"/>
      <c r="G31" s="972"/>
      <c r="H31" s="972"/>
      <c r="I31" s="972"/>
      <c r="J31" s="973"/>
      <c r="K31" s="984"/>
      <c r="M31" s="970"/>
    </row>
    <row r="32" spans="1:13" ht="18.75" customHeight="1" thickBot="1">
      <c r="A32" s="966"/>
      <c r="B32" s="967"/>
      <c r="C32" s="971"/>
      <c r="D32" s="974" t="s">
        <v>42</v>
      </c>
      <c r="E32" s="974"/>
      <c r="F32" s="974"/>
      <c r="G32" s="974"/>
      <c r="H32" s="974"/>
      <c r="I32" s="974"/>
      <c r="J32" s="975"/>
      <c r="K32" s="984"/>
      <c r="M32" s="977"/>
    </row>
    <row r="33" spans="1:13" ht="12" thickBot="1">
      <c r="A33" s="978" t="s">
        <v>61</v>
      </c>
      <c r="B33" s="121" t="s">
        <v>62</v>
      </c>
      <c r="C33" s="121"/>
      <c r="D33" s="121" t="s">
        <v>63</v>
      </c>
      <c r="E33" s="121" t="s">
        <v>64</v>
      </c>
      <c r="F33" s="121"/>
      <c r="G33" s="121"/>
      <c r="H33" s="121"/>
      <c r="I33" s="121" t="s">
        <v>65</v>
      </c>
      <c r="J33" s="985"/>
      <c r="K33" s="986"/>
    </row>
    <row r="34" spans="1:13" ht="12" thickBot="1">
      <c r="A34" s="979"/>
      <c r="B34" s="123">
        <v>90500000</v>
      </c>
      <c r="C34" s="124"/>
      <c r="D34" s="124">
        <v>0</v>
      </c>
      <c r="E34" s="124">
        <v>0</v>
      </c>
      <c r="F34" s="124"/>
      <c r="G34" s="124"/>
      <c r="H34" s="124"/>
      <c r="I34" s="123" t="s">
        <v>66</v>
      </c>
      <c r="J34" s="987"/>
      <c r="K34" s="988"/>
    </row>
    <row r="35" spans="1:13" ht="12" thickBot="1">
      <c r="A35" s="978" t="s">
        <v>67</v>
      </c>
      <c r="B35" s="122" t="s">
        <v>68</v>
      </c>
      <c r="C35" s="125"/>
      <c r="D35" s="980"/>
      <c r="E35" s="980"/>
      <c r="F35" s="980"/>
      <c r="G35" s="980"/>
      <c r="H35" s="980"/>
      <c r="I35" s="980"/>
      <c r="J35" s="980"/>
      <c r="K35" s="981"/>
    </row>
    <row r="36" spans="1:13" ht="12" thickBot="1">
      <c r="A36" s="979"/>
      <c r="B36" s="124">
        <v>3.5</v>
      </c>
      <c r="C36" s="126"/>
      <c r="D36" s="982"/>
      <c r="E36" s="982"/>
      <c r="F36" s="982"/>
      <c r="G36" s="982"/>
      <c r="H36" s="982"/>
      <c r="I36" s="982"/>
      <c r="J36" s="982"/>
      <c r="K36" s="983"/>
    </row>
    <row r="37" spans="1:13">
      <c r="A37" s="116"/>
      <c r="B37" s="116"/>
      <c r="C37" s="116"/>
      <c r="D37" s="116"/>
      <c r="E37" s="116"/>
      <c r="F37" s="116"/>
      <c r="G37" s="116"/>
      <c r="H37" s="116"/>
      <c r="I37" s="116"/>
      <c r="J37" s="116"/>
      <c r="K37" s="116"/>
    </row>
    <row r="38" spans="1:13" ht="12" thickBot="1">
      <c r="A38" s="126"/>
      <c r="B38" s="126"/>
      <c r="C38" s="126"/>
      <c r="D38" s="126"/>
      <c r="E38" s="126"/>
      <c r="F38" s="126"/>
      <c r="G38" s="126"/>
      <c r="H38" s="126"/>
      <c r="I38" s="126"/>
      <c r="J38" s="126"/>
      <c r="K38" s="126"/>
    </row>
    <row r="39" spans="1:13" ht="12" thickBot="1">
      <c r="A39" s="117" t="s">
        <v>69</v>
      </c>
      <c r="B39" s="127" t="s">
        <v>70</v>
      </c>
      <c r="C39" s="128"/>
      <c r="D39" s="101" t="s">
        <v>4</v>
      </c>
      <c r="E39" s="79" t="s">
        <v>5</v>
      </c>
      <c r="F39" s="68" t="s">
        <v>6</v>
      </c>
      <c r="G39" s="68" t="s">
        <v>7</v>
      </c>
      <c r="H39" s="68" t="s">
        <v>8</v>
      </c>
      <c r="I39" s="68" t="s">
        <v>9</v>
      </c>
      <c r="J39" s="68" t="s">
        <v>10</v>
      </c>
      <c r="K39" s="109" t="s">
        <v>71</v>
      </c>
      <c r="M39" s="110" t="s">
        <v>12</v>
      </c>
    </row>
    <row r="40" spans="1:13" ht="32.450000000000003" customHeight="1" thickBot="1">
      <c r="A40" s="965" t="s">
        <v>72</v>
      </c>
      <c r="B40" s="991" t="s">
        <v>656</v>
      </c>
      <c r="C40" s="111" t="s">
        <v>15</v>
      </c>
      <c r="D40" s="114" t="s">
        <v>74</v>
      </c>
      <c r="E40" s="67">
        <v>0</v>
      </c>
      <c r="F40" s="114" t="s">
        <v>75</v>
      </c>
      <c r="G40" s="70">
        <f>94500*0.45*0.5</f>
        <v>21262.5</v>
      </c>
      <c r="H40" s="168">
        <v>0.55000000000000004</v>
      </c>
      <c r="I40" s="169">
        <v>0.7</v>
      </c>
      <c r="J40" s="169">
        <v>0.75</v>
      </c>
      <c r="K40" s="970" t="s">
        <v>76</v>
      </c>
      <c r="M40" s="970" t="s">
        <v>77</v>
      </c>
    </row>
    <row r="41" spans="1:13" ht="60" customHeight="1" thickBot="1">
      <c r="A41" s="984"/>
      <c r="B41" s="992"/>
      <c r="C41" s="112" t="s">
        <v>18</v>
      </c>
      <c r="D41" s="114" t="s">
        <v>74</v>
      </c>
      <c r="E41" s="113"/>
      <c r="F41" s="114" t="s">
        <v>78</v>
      </c>
      <c r="G41" s="114" t="s">
        <v>79</v>
      </c>
      <c r="H41" s="114"/>
      <c r="I41" s="114"/>
      <c r="J41" s="114"/>
      <c r="K41" s="984"/>
      <c r="M41" s="970"/>
    </row>
    <row r="42" spans="1:13" ht="12" thickBot="1">
      <c r="A42" s="984"/>
      <c r="B42" s="992"/>
      <c r="C42" s="989" t="s">
        <v>41</v>
      </c>
      <c r="D42" s="989"/>
      <c r="E42" s="989"/>
      <c r="F42" s="989"/>
      <c r="G42" s="989"/>
      <c r="H42" s="989"/>
      <c r="I42" s="989"/>
      <c r="J42" s="989"/>
      <c r="K42" s="984"/>
      <c r="M42" s="970"/>
    </row>
    <row r="43" spans="1:13" ht="27.6" customHeight="1" thickBot="1">
      <c r="A43" s="984"/>
      <c r="B43" s="994"/>
      <c r="C43" s="990" t="s">
        <v>82</v>
      </c>
      <c r="D43" s="974"/>
      <c r="E43" s="974"/>
      <c r="F43" s="974"/>
      <c r="G43" s="974"/>
      <c r="H43" s="974"/>
      <c r="I43" s="974"/>
      <c r="J43" s="975"/>
      <c r="K43" s="984"/>
      <c r="M43" s="970"/>
    </row>
    <row r="44" spans="1:13" ht="15.6" customHeight="1" thickBot="1">
      <c r="A44" s="984"/>
      <c r="B44" s="127" t="s">
        <v>83</v>
      </c>
      <c r="C44" s="108"/>
      <c r="D44" s="101" t="s">
        <v>4</v>
      </c>
      <c r="E44" s="79" t="s">
        <v>5</v>
      </c>
      <c r="F44" s="68" t="s">
        <v>6</v>
      </c>
      <c r="G44" s="68" t="s">
        <v>7</v>
      </c>
      <c r="H44" s="68" t="s">
        <v>8</v>
      </c>
      <c r="I44" s="68" t="s">
        <v>9</v>
      </c>
      <c r="J44" s="68" t="s">
        <v>10</v>
      </c>
      <c r="K44" s="984"/>
      <c r="M44" s="970"/>
    </row>
    <row r="45" spans="1:13" ht="113.45" customHeight="1" thickBot="1">
      <c r="A45" s="984"/>
      <c r="B45" s="991" t="s">
        <v>657</v>
      </c>
      <c r="C45" s="129" t="s">
        <v>15</v>
      </c>
      <c r="D45" s="114" t="s">
        <v>74</v>
      </c>
      <c r="E45" s="67" t="s">
        <v>85</v>
      </c>
      <c r="F45" s="114" t="s">
        <v>86</v>
      </c>
      <c r="G45" s="70">
        <f>30*30*30</f>
        <v>27000</v>
      </c>
      <c r="H45" s="170">
        <f>(0.67*0.8*0.7)+(0.33*0.64*0.49)</f>
        <v>0.478688</v>
      </c>
      <c r="I45" s="170">
        <f>(0.67*0.8*0.75)+(0.33*0.64*0.49)</f>
        <v>0.50548800000000005</v>
      </c>
      <c r="J45" s="170">
        <f>(0.67*0.8*0.8)+(0.33*0.64*0.49)</f>
        <v>0.53228800000000009</v>
      </c>
      <c r="K45" s="984"/>
      <c r="M45" s="970"/>
    </row>
    <row r="46" spans="1:13" ht="161.44999999999999" thickBot="1">
      <c r="A46" s="28"/>
      <c r="B46" s="992"/>
      <c r="C46" s="111" t="s">
        <v>18</v>
      </c>
      <c r="D46" s="114" t="s">
        <v>74</v>
      </c>
      <c r="E46" s="130"/>
      <c r="F46" s="114" t="s">
        <v>89</v>
      </c>
      <c r="G46" s="114" t="s">
        <v>90</v>
      </c>
      <c r="H46" s="114"/>
      <c r="I46" s="114"/>
      <c r="J46" s="114"/>
      <c r="K46" s="984"/>
      <c r="M46" s="970"/>
    </row>
    <row r="47" spans="1:13" ht="12" thickBot="1">
      <c r="A47" s="28"/>
      <c r="B47" s="992"/>
      <c r="C47" s="131" t="s">
        <v>41</v>
      </c>
      <c r="D47" s="132"/>
      <c r="E47" s="132"/>
      <c r="F47" s="132" t="s">
        <v>41</v>
      </c>
      <c r="G47" s="132"/>
      <c r="H47" s="132"/>
      <c r="I47" s="132"/>
      <c r="J47" s="133"/>
      <c r="K47" s="984"/>
      <c r="M47" s="970"/>
    </row>
    <row r="48" spans="1:13" ht="13.5" customHeight="1" thickBot="1">
      <c r="A48" s="28"/>
      <c r="B48" s="993"/>
      <c r="C48" s="990" t="s">
        <v>82</v>
      </c>
      <c r="D48" s="974"/>
      <c r="E48" s="974"/>
      <c r="F48" s="974"/>
      <c r="G48" s="974"/>
      <c r="H48" s="974"/>
      <c r="I48" s="974"/>
      <c r="J48" s="975"/>
      <c r="K48" s="984"/>
      <c r="M48" s="970"/>
    </row>
    <row r="49" spans="1:13" ht="19.5" customHeight="1" thickBot="1">
      <c r="A49" s="28"/>
      <c r="B49" s="127" t="s">
        <v>91</v>
      </c>
      <c r="C49" s="108"/>
      <c r="D49" s="101" t="s">
        <v>4</v>
      </c>
      <c r="E49" s="79" t="s">
        <v>5</v>
      </c>
      <c r="F49" s="68" t="s">
        <v>6</v>
      </c>
      <c r="G49" s="68" t="s">
        <v>7</v>
      </c>
      <c r="H49" s="68" t="s">
        <v>8</v>
      </c>
      <c r="I49" s="68" t="s">
        <v>9</v>
      </c>
      <c r="J49" s="68" t="s">
        <v>10</v>
      </c>
      <c r="K49" s="984"/>
      <c r="M49" s="970"/>
    </row>
    <row r="50" spans="1:13" ht="89.45" customHeight="1" thickBot="1">
      <c r="A50" s="28"/>
      <c r="B50" s="991" t="s">
        <v>92</v>
      </c>
      <c r="C50" s="129" t="s">
        <v>15</v>
      </c>
      <c r="D50" s="114" t="s">
        <v>74</v>
      </c>
      <c r="E50" s="67">
        <v>0</v>
      </c>
      <c r="F50" s="114" t="s">
        <v>93</v>
      </c>
      <c r="G50" s="90" t="s">
        <v>94</v>
      </c>
      <c r="H50" s="171">
        <v>303.39999999999998</v>
      </c>
      <c r="I50" s="172">
        <v>612.6</v>
      </c>
      <c r="J50" s="173">
        <v>612.6</v>
      </c>
      <c r="K50" s="984"/>
      <c r="M50" s="970"/>
    </row>
    <row r="51" spans="1:13" ht="35.1" thickBot="1">
      <c r="A51" s="28"/>
      <c r="B51" s="992"/>
      <c r="C51" s="111" t="s">
        <v>18</v>
      </c>
      <c r="D51" s="114" t="s">
        <v>74</v>
      </c>
      <c r="E51" s="130"/>
      <c r="F51" s="114" t="s">
        <v>96</v>
      </c>
      <c r="G51" s="114" t="s">
        <v>97</v>
      </c>
      <c r="H51" s="114"/>
      <c r="I51" s="114"/>
      <c r="J51" s="114"/>
      <c r="K51" s="984"/>
      <c r="M51" s="970"/>
    </row>
    <row r="52" spans="1:13" ht="12" thickBot="1">
      <c r="A52" s="28"/>
      <c r="B52" s="992"/>
      <c r="C52" s="131" t="s">
        <v>41</v>
      </c>
      <c r="D52" s="132"/>
      <c r="E52" s="132"/>
      <c r="F52" s="132" t="s">
        <v>41</v>
      </c>
      <c r="G52" s="132"/>
      <c r="H52" s="132"/>
      <c r="I52" s="132"/>
      <c r="J52" s="133"/>
      <c r="K52" s="984"/>
      <c r="M52" s="970"/>
    </row>
    <row r="53" spans="1:13" ht="13.5" customHeight="1" thickBot="1">
      <c r="A53" s="28"/>
      <c r="B53" s="993"/>
      <c r="C53" s="990" t="s">
        <v>82</v>
      </c>
      <c r="D53" s="974"/>
      <c r="E53" s="974"/>
      <c r="F53" s="974"/>
      <c r="G53" s="974"/>
      <c r="H53" s="974"/>
      <c r="I53" s="974"/>
      <c r="J53" s="975"/>
      <c r="K53" s="984"/>
      <c r="M53" s="970"/>
    </row>
    <row r="54" spans="1:13" ht="12" thickBot="1">
      <c r="A54" s="28"/>
      <c r="B54" s="127" t="s">
        <v>98</v>
      </c>
      <c r="C54" s="108"/>
      <c r="D54" s="101" t="s">
        <v>4</v>
      </c>
      <c r="E54" s="79" t="s">
        <v>5</v>
      </c>
      <c r="F54" s="68" t="s">
        <v>6</v>
      </c>
      <c r="G54" s="68" t="s">
        <v>7</v>
      </c>
      <c r="H54" s="68" t="s">
        <v>8</v>
      </c>
      <c r="I54" s="68" t="s">
        <v>9</v>
      </c>
      <c r="J54" s="68" t="s">
        <v>10</v>
      </c>
      <c r="K54" s="984"/>
      <c r="M54" s="970"/>
    </row>
    <row r="55" spans="1:13" ht="90.95" customHeight="1" thickBot="1">
      <c r="A55" s="28"/>
      <c r="B55" s="991" t="s">
        <v>99</v>
      </c>
      <c r="C55" s="129" t="s">
        <v>15</v>
      </c>
      <c r="D55" s="114" t="s">
        <v>74</v>
      </c>
      <c r="E55" s="67">
        <v>0</v>
      </c>
      <c r="F55" s="114" t="s">
        <v>100</v>
      </c>
      <c r="G55" s="114" t="s">
        <v>100</v>
      </c>
      <c r="H55" s="90">
        <v>0.38</v>
      </c>
      <c r="I55" s="91">
        <v>0.43</v>
      </c>
      <c r="J55" s="100">
        <v>0.5</v>
      </c>
      <c r="K55" s="984"/>
      <c r="M55" s="970"/>
    </row>
    <row r="56" spans="1:13" ht="30" customHeight="1" thickBot="1">
      <c r="A56" s="28"/>
      <c r="B56" s="992"/>
      <c r="C56" s="111" t="s">
        <v>18</v>
      </c>
      <c r="D56" s="114" t="s">
        <v>74</v>
      </c>
      <c r="E56" s="130"/>
      <c r="F56" s="145" t="s">
        <v>103</v>
      </c>
      <c r="G56" s="145" t="s">
        <v>104</v>
      </c>
      <c r="H56" s="114"/>
      <c r="I56" s="114"/>
      <c r="J56" s="114"/>
      <c r="K56" s="984"/>
      <c r="M56" s="970"/>
    </row>
    <row r="57" spans="1:13" ht="13.35" customHeight="1" thickBot="1">
      <c r="A57" s="28"/>
      <c r="B57" s="992"/>
      <c r="C57" s="132"/>
      <c r="D57" s="132"/>
      <c r="E57" s="132"/>
      <c r="F57" s="131" t="s">
        <v>41</v>
      </c>
      <c r="G57" s="132"/>
      <c r="H57" s="132"/>
      <c r="I57" s="132"/>
      <c r="J57" s="133"/>
      <c r="K57" s="984"/>
      <c r="M57" s="970"/>
    </row>
    <row r="58" spans="1:13" ht="19.5" customHeight="1" thickBot="1">
      <c r="A58" s="28"/>
      <c r="B58" s="993"/>
      <c r="C58" s="990" t="s">
        <v>105</v>
      </c>
      <c r="D58" s="974"/>
      <c r="E58" s="974"/>
      <c r="F58" s="974"/>
      <c r="G58" s="974"/>
      <c r="H58" s="974"/>
      <c r="I58" s="974"/>
      <c r="J58" s="975"/>
      <c r="K58" s="984"/>
      <c r="M58" s="970"/>
    </row>
    <row r="59" spans="1:13" ht="27" customHeight="1" thickBot="1">
      <c r="A59" s="28"/>
      <c r="B59" s="127" t="s">
        <v>106</v>
      </c>
      <c r="C59" s="108"/>
      <c r="D59" s="101" t="s">
        <v>4</v>
      </c>
      <c r="E59" s="79" t="s">
        <v>5</v>
      </c>
      <c r="F59" s="68" t="s">
        <v>6</v>
      </c>
      <c r="G59" s="68" t="s">
        <v>7</v>
      </c>
      <c r="H59" s="68" t="s">
        <v>8</v>
      </c>
      <c r="I59" s="68" t="s">
        <v>9</v>
      </c>
      <c r="J59" s="68" t="s">
        <v>10</v>
      </c>
      <c r="K59" s="984"/>
      <c r="M59" s="970"/>
    </row>
    <row r="60" spans="1:13" ht="89.45" customHeight="1" thickBot="1">
      <c r="A60" s="28"/>
      <c r="B60" s="991" t="s">
        <v>107</v>
      </c>
      <c r="C60" s="129" t="s">
        <v>15</v>
      </c>
      <c r="D60" s="114" t="s">
        <v>74</v>
      </c>
      <c r="E60" s="67">
        <v>0</v>
      </c>
      <c r="F60" s="70" t="s">
        <v>108</v>
      </c>
      <c r="G60" s="70" t="s">
        <v>108</v>
      </c>
      <c r="H60" s="174">
        <v>0.1</v>
      </c>
      <c r="I60" s="175">
        <v>0.15</v>
      </c>
      <c r="J60" s="176">
        <v>0.2</v>
      </c>
      <c r="K60" s="984"/>
      <c r="M60" s="970"/>
    </row>
    <row r="61" spans="1:13" ht="23.45" thickBot="1">
      <c r="A61" s="28"/>
      <c r="B61" s="992"/>
      <c r="C61" s="111" t="s">
        <v>18</v>
      </c>
      <c r="D61" s="114" t="s">
        <v>74</v>
      </c>
      <c r="E61" s="130"/>
      <c r="F61" s="145" t="s">
        <v>111</v>
      </c>
      <c r="G61" s="145" t="s">
        <v>112</v>
      </c>
      <c r="H61" s="114"/>
      <c r="I61" s="114"/>
      <c r="J61" s="114"/>
      <c r="K61" s="984"/>
      <c r="M61" s="970"/>
    </row>
    <row r="62" spans="1:13" ht="12" thickBot="1">
      <c r="A62" s="28"/>
      <c r="B62" s="992"/>
      <c r="C62" s="132"/>
      <c r="D62" s="132"/>
      <c r="E62" s="132"/>
      <c r="F62" s="131" t="s">
        <v>41</v>
      </c>
      <c r="G62" s="132"/>
      <c r="H62" s="132"/>
      <c r="I62" s="132"/>
      <c r="J62" s="133"/>
      <c r="K62" s="984"/>
      <c r="M62" s="970"/>
    </row>
    <row r="63" spans="1:13" ht="18.95" customHeight="1" thickBot="1">
      <c r="A63" s="28"/>
      <c r="B63" s="992"/>
      <c r="C63" s="990" t="s">
        <v>105</v>
      </c>
      <c r="D63" s="974"/>
      <c r="E63" s="974"/>
      <c r="F63" s="974"/>
      <c r="G63" s="974"/>
      <c r="H63" s="974"/>
      <c r="I63" s="974"/>
      <c r="J63" s="975"/>
      <c r="K63" s="984"/>
      <c r="M63" s="970"/>
    </row>
    <row r="64" spans="1:13" ht="12" thickBot="1">
      <c r="A64" s="107" t="s">
        <v>113</v>
      </c>
      <c r="B64" s="127" t="s">
        <v>114</v>
      </c>
      <c r="C64" s="108"/>
      <c r="D64" s="101" t="s">
        <v>4</v>
      </c>
      <c r="E64" s="79" t="s">
        <v>5</v>
      </c>
      <c r="F64" s="68" t="s">
        <v>6</v>
      </c>
      <c r="G64" s="68" t="s">
        <v>7</v>
      </c>
      <c r="H64" s="68" t="s">
        <v>8</v>
      </c>
      <c r="I64" s="68" t="s">
        <v>9</v>
      </c>
      <c r="J64" s="68" t="s">
        <v>10</v>
      </c>
      <c r="K64" s="984"/>
      <c r="M64" s="970"/>
    </row>
    <row r="65" spans="1:13" ht="36" customHeight="1" thickBot="1">
      <c r="A65" s="27">
        <v>25</v>
      </c>
      <c r="B65" s="991" t="s">
        <v>115</v>
      </c>
      <c r="C65" s="129" t="s">
        <v>15</v>
      </c>
      <c r="D65" s="114" t="s">
        <v>74</v>
      </c>
      <c r="E65" s="67">
        <v>0</v>
      </c>
      <c r="F65" s="70">
        <f>60750*0.45</f>
        <v>27337.5</v>
      </c>
      <c r="G65" s="70">
        <f>60750*0.45</f>
        <v>27337.5</v>
      </c>
      <c r="H65" s="70">
        <v>60750</v>
      </c>
      <c r="I65" s="70">
        <v>60750</v>
      </c>
      <c r="J65" s="70">
        <f>I65*0.55</f>
        <v>33412.5</v>
      </c>
      <c r="K65" s="984"/>
      <c r="M65" s="970"/>
    </row>
    <row r="66" spans="1:13" ht="23.45" thickBot="1">
      <c r="A66" s="28"/>
      <c r="B66" s="992"/>
      <c r="C66" s="111" t="s">
        <v>18</v>
      </c>
      <c r="D66" s="114" t="s">
        <v>74</v>
      </c>
      <c r="E66" s="130"/>
      <c r="F66" s="72" t="s">
        <v>116</v>
      </c>
      <c r="G66" s="72" t="s">
        <v>116</v>
      </c>
      <c r="H66" s="114"/>
      <c r="I66" s="114"/>
      <c r="J66" s="114"/>
      <c r="K66" s="971"/>
      <c r="M66" s="970"/>
    </row>
    <row r="67" spans="1:13" ht="12" thickBot="1">
      <c r="A67" s="28"/>
      <c r="B67" s="992"/>
      <c r="C67" s="132"/>
      <c r="D67" s="132"/>
      <c r="E67" s="132"/>
      <c r="F67" s="131" t="s">
        <v>41</v>
      </c>
      <c r="G67" s="132"/>
      <c r="H67" s="132"/>
      <c r="I67" s="132"/>
      <c r="J67" s="133"/>
      <c r="K67" s="134" t="s">
        <v>118</v>
      </c>
      <c r="M67" s="970"/>
    </row>
    <row r="68" spans="1:13" ht="33" customHeight="1" thickBot="1">
      <c r="A68" s="29"/>
      <c r="B68" s="994"/>
      <c r="C68" s="990" t="s">
        <v>119</v>
      </c>
      <c r="D68" s="974"/>
      <c r="E68" s="974"/>
      <c r="F68" s="974"/>
      <c r="G68" s="974"/>
      <c r="H68" s="974"/>
      <c r="I68" s="974"/>
      <c r="J68" s="975"/>
      <c r="K68" s="67" t="s">
        <v>120</v>
      </c>
      <c r="M68" s="977"/>
    </row>
    <row r="69" spans="1:13" ht="12" thickBot="1">
      <c r="A69" s="978" t="s">
        <v>61</v>
      </c>
      <c r="B69" s="121" t="s">
        <v>62</v>
      </c>
      <c r="C69" s="121"/>
      <c r="D69" s="121" t="s">
        <v>63</v>
      </c>
      <c r="E69" s="121" t="s">
        <v>64</v>
      </c>
      <c r="F69" s="121"/>
      <c r="G69" s="121"/>
      <c r="H69" s="121"/>
      <c r="I69" s="121" t="s">
        <v>65</v>
      </c>
      <c r="J69" s="985" t="s">
        <v>121</v>
      </c>
      <c r="K69" s="986"/>
    </row>
    <row r="70" spans="1:13" ht="15.95" customHeight="1" thickBot="1">
      <c r="A70" s="979"/>
      <c r="B70" s="144">
        <v>19000000</v>
      </c>
      <c r="C70" s="124"/>
      <c r="D70" s="124">
        <v>0</v>
      </c>
      <c r="E70" s="124">
        <v>0</v>
      </c>
      <c r="F70" s="124"/>
      <c r="G70" s="124"/>
      <c r="H70" s="124"/>
      <c r="I70" s="144">
        <v>19000000</v>
      </c>
      <c r="J70" s="987">
        <v>100</v>
      </c>
      <c r="K70" s="988"/>
    </row>
    <row r="71" spans="1:13" ht="15.6" customHeight="1" thickBot="1">
      <c r="A71" s="978" t="s">
        <v>67</v>
      </c>
      <c r="B71" s="121" t="s">
        <v>68</v>
      </c>
      <c r="C71" s="125"/>
      <c r="D71" s="980"/>
      <c r="E71" s="980"/>
      <c r="F71" s="980"/>
      <c r="G71" s="980"/>
      <c r="H71" s="980"/>
      <c r="I71" s="980"/>
      <c r="J71" s="980"/>
      <c r="K71" s="981"/>
    </row>
    <row r="72" spans="1:13" ht="15.95" customHeight="1" thickBot="1">
      <c r="A72" s="979"/>
      <c r="B72" s="124">
        <v>3.5</v>
      </c>
      <c r="C72" s="126"/>
      <c r="D72" s="982"/>
      <c r="E72" s="982"/>
      <c r="F72" s="982"/>
      <c r="G72" s="982"/>
      <c r="H72" s="982"/>
      <c r="I72" s="982"/>
      <c r="J72" s="982"/>
      <c r="K72" s="983"/>
    </row>
    <row r="73" spans="1:13" ht="12" thickBot="1">
      <c r="A73" s="116"/>
      <c r="B73" s="116"/>
      <c r="C73" s="116"/>
      <c r="D73" s="116"/>
      <c r="E73" s="116"/>
      <c r="F73" s="116"/>
      <c r="G73" s="116"/>
      <c r="H73" s="116"/>
      <c r="I73" s="116"/>
      <c r="J73" s="116"/>
      <c r="K73" s="116"/>
    </row>
    <row r="74" spans="1:13" ht="17.45" customHeight="1" thickBot="1">
      <c r="A74" s="117" t="s">
        <v>122</v>
      </c>
      <c r="B74" s="127" t="s">
        <v>123</v>
      </c>
      <c r="C74" s="118"/>
      <c r="D74" s="101" t="s">
        <v>4</v>
      </c>
      <c r="E74" s="59" t="s">
        <v>5</v>
      </c>
      <c r="F74" s="68" t="s">
        <v>6</v>
      </c>
      <c r="G74" s="68" t="s">
        <v>7</v>
      </c>
      <c r="H74" s="68" t="s">
        <v>8</v>
      </c>
      <c r="I74" s="68" t="s">
        <v>9</v>
      </c>
      <c r="J74" s="68" t="s">
        <v>10</v>
      </c>
      <c r="K74" s="109" t="s">
        <v>11</v>
      </c>
      <c r="M74" s="110" t="s">
        <v>12</v>
      </c>
    </row>
    <row r="75" spans="1:13" ht="25.7" customHeight="1" thickBot="1">
      <c r="A75" s="965" t="s">
        <v>124</v>
      </c>
      <c r="B75" s="965" t="s">
        <v>125</v>
      </c>
      <c r="C75" s="111" t="s">
        <v>15</v>
      </c>
      <c r="D75" s="114" t="s">
        <v>74</v>
      </c>
      <c r="E75" s="67">
        <v>0</v>
      </c>
      <c r="F75" s="92">
        <v>4</v>
      </c>
      <c r="G75" s="76">
        <v>4</v>
      </c>
      <c r="H75" s="92">
        <v>8</v>
      </c>
      <c r="I75" s="92">
        <v>10</v>
      </c>
      <c r="J75" s="92">
        <v>12</v>
      </c>
      <c r="K75" s="970" t="s">
        <v>126</v>
      </c>
      <c r="M75" s="970" t="s">
        <v>127</v>
      </c>
    </row>
    <row r="76" spans="1:13" ht="12" thickBot="1">
      <c r="A76" s="966"/>
      <c r="B76" s="966"/>
      <c r="C76" s="135" t="s">
        <v>18</v>
      </c>
      <c r="D76" s="114" t="s">
        <v>74</v>
      </c>
      <c r="E76" s="113"/>
      <c r="F76" s="114">
        <v>5</v>
      </c>
      <c r="G76" s="114">
        <v>5</v>
      </c>
      <c r="H76" s="114"/>
      <c r="I76" s="114"/>
      <c r="J76" s="114"/>
      <c r="K76" s="984"/>
      <c r="M76" s="970"/>
    </row>
    <row r="77" spans="1:13" ht="12" thickBot="1">
      <c r="A77" s="966"/>
      <c r="B77" s="966"/>
      <c r="C77" s="989" t="s">
        <v>41</v>
      </c>
      <c r="D77" s="972"/>
      <c r="E77" s="972"/>
      <c r="F77" s="972"/>
      <c r="G77" s="972"/>
      <c r="H77" s="972"/>
      <c r="I77" s="972"/>
      <c r="J77" s="973"/>
      <c r="K77" s="984"/>
      <c r="M77" s="970"/>
    </row>
    <row r="78" spans="1:13" ht="13.5" customHeight="1" thickBot="1">
      <c r="A78" s="966"/>
      <c r="B78" s="967"/>
      <c r="C78" s="990" t="s">
        <v>128</v>
      </c>
      <c r="D78" s="974"/>
      <c r="E78" s="974"/>
      <c r="F78" s="974"/>
      <c r="G78" s="974"/>
      <c r="H78" s="974"/>
      <c r="I78" s="974"/>
      <c r="J78" s="975"/>
      <c r="K78" s="984"/>
      <c r="M78" s="970"/>
    </row>
    <row r="79" spans="1:13" ht="20.45" customHeight="1" thickBot="1">
      <c r="A79" s="28"/>
      <c r="B79" s="127" t="s">
        <v>129</v>
      </c>
      <c r="C79" s="108"/>
      <c r="D79" s="101" t="s">
        <v>4</v>
      </c>
      <c r="E79" s="59" t="s">
        <v>5</v>
      </c>
      <c r="F79" s="68" t="s">
        <v>6</v>
      </c>
      <c r="G79" s="68" t="s">
        <v>7</v>
      </c>
      <c r="H79" s="68" t="s">
        <v>8</v>
      </c>
      <c r="I79" s="68" t="s">
        <v>9</v>
      </c>
      <c r="J79" s="68" t="s">
        <v>10</v>
      </c>
      <c r="K79" s="984"/>
      <c r="M79" s="970"/>
    </row>
    <row r="80" spans="1:13" ht="25.35" customHeight="1" thickBot="1">
      <c r="A80" s="28"/>
      <c r="B80" s="965" t="s">
        <v>130</v>
      </c>
      <c r="C80" s="129" t="s">
        <v>15</v>
      </c>
      <c r="D80" s="114" t="s">
        <v>74</v>
      </c>
      <c r="E80" s="67">
        <v>0</v>
      </c>
      <c r="F80" s="94">
        <v>15000</v>
      </c>
      <c r="G80" s="94">
        <v>15000</v>
      </c>
      <c r="H80" s="177">
        <v>73000</v>
      </c>
      <c r="I80" s="177">
        <v>83000</v>
      </c>
      <c r="J80" s="93">
        <v>94500</v>
      </c>
      <c r="K80" s="984"/>
      <c r="M80" s="970"/>
    </row>
    <row r="81" spans="1:13" ht="23.45" thickBot="1">
      <c r="A81" s="28"/>
      <c r="B81" s="966"/>
      <c r="C81" s="111" t="s">
        <v>18</v>
      </c>
      <c r="D81" s="114" t="s">
        <v>74</v>
      </c>
      <c r="E81" s="130"/>
      <c r="F81" s="76" t="s">
        <v>131</v>
      </c>
      <c r="G81" s="114" t="s">
        <v>132</v>
      </c>
      <c r="H81" s="114"/>
      <c r="I81" s="114"/>
      <c r="J81" s="114"/>
      <c r="K81" s="984"/>
      <c r="M81" s="970"/>
    </row>
    <row r="82" spans="1:13" ht="12" thickBot="1">
      <c r="A82" s="28"/>
      <c r="B82" s="966"/>
      <c r="C82" s="989" t="s">
        <v>41</v>
      </c>
      <c r="D82" s="972"/>
      <c r="E82" s="972"/>
      <c r="F82" s="972"/>
      <c r="G82" s="972"/>
      <c r="H82" s="972"/>
      <c r="I82" s="972"/>
      <c r="J82" s="973"/>
      <c r="K82" s="984"/>
      <c r="M82" s="970"/>
    </row>
    <row r="83" spans="1:13" ht="12" thickBot="1">
      <c r="A83" s="29"/>
      <c r="B83" s="967"/>
      <c r="C83" s="990" t="s">
        <v>128</v>
      </c>
      <c r="D83" s="974"/>
      <c r="E83" s="974"/>
      <c r="F83" s="974"/>
      <c r="G83" s="974"/>
      <c r="H83" s="974"/>
      <c r="I83" s="974"/>
      <c r="J83" s="975"/>
      <c r="K83" s="984"/>
      <c r="M83" s="970"/>
    </row>
    <row r="84" spans="1:13" ht="23.45" customHeight="1" thickBot="1">
      <c r="A84" s="107" t="s">
        <v>113</v>
      </c>
      <c r="B84" s="104" t="s">
        <v>134</v>
      </c>
      <c r="C84" s="108"/>
      <c r="D84" s="101" t="s">
        <v>4</v>
      </c>
      <c r="E84" s="59" t="s">
        <v>5</v>
      </c>
      <c r="F84" s="68" t="s">
        <v>6</v>
      </c>
      <c r="G84" s="68" t="s">
        <v>7</v>
      </c>
      <c r="H84" s="68" t="s">
        <v>8</v>
      </c>
      <c r="I84" s="68" t="s">
        <v>9</v>
      </c>
      <c r="J84" s="68" t="s">
        <v>10</v>
      </c>
      <c r="K84" s="984"/>
      <c r="M84" s="970"/>
    </row>
    <row r="85" spans="1:13" ht="39" customHeight="1" thickBot="1">
      <c r="A85" s="965">
        <v>25</v>
      </c>
      <c r="B85" s="965" t="s">
        <v>135</v>
      </c>
      <c r="C85" s="136" t="s">
        <v>15</v>
      </c>
      <c r="D85" s="114" t="s">
        <v>74</v>
      </c>
      <c r="E85" s="67">
        <v>0</v>
      </c>
      <c r="F85" s="94">
        <v>20250</v>
      </c>
      <c r="G85" s="94">
        <v>20250</v>
      </c>
      <c r="H85" s="94">
        <v>40500</v>
      </c>
      <c r="I85" s="94">
        <f>H85+F85</f>
        <v>60750</v>
      </c>
      <c r="J85" s="94">
        <f>I85</f>
        <v>60750</v>
      </c>
      <c r="K85" s="984"/>
      <c r="M85" s="970"/>
    </row>
    <row r="86" spans="1:13" ht="23.45" thickBot="1">
      <c r="A86" s="966"/>
      <c r="B86" s="966"/>
      <c r="C86" s="111" t="s">
        <v>18</v>
      </c>
      <c r="D86" s="114" t="s">
        <v>74</v>
      </c>
      <c r="E86" s="113"/>
      <c r="F86" s="76" t="s">
        <v>136</v>
      </c>
      <c r="G86" s="76" t="s">
        <v>136</v>
      </c>
      <c r="H86" s="114"/>
      <c r="I86" s="114"/>
      <c r="J86" s="114"/>
      <c r="K86" s="971"/>
      <c r="M86" s="970"/>
    </row>
    <row r="87" spans="1:13" ht="12" thickBot="1">
      <c r="A87" s="966"/>
      <c r="B87" s="966"/>
      <c r="C87" s="989" t="s">
        <v>41</v>
      </c>
      <c r="D87" s="972"/>
      <c r="E87" s="972"/>
      <c r="F87" s="972"/>
      <c r="G87" s="972"/>
      <c r="H87" s="972"/>
      <c r="I87" s="972"/>
      <c r="J87" s="973"/>
      <c r="K87" s="134" t="s">
        <v>118</v>
      </c>
      <c r="M87" s="970"/>
    </row>
    <row r="88" spans="1:13" ht="12" thickBot="1">
      <c r="A88" s="967"/>
      <c r="B88" s="967"/>
      <c r="C88" s="990" t="s">
        <v>128</v>
      </c>
      <c r="D88" s="974"/>
      <c r="E88" s="974"/>
      <c r="F88" s="974"/>
      <c r="G88" s="974"/>
      <c r="H88" s="974"/>
      <c r="I88" s="974"/>
      <c r="J88" s="975"/>
      <c r="K88" s="67" t="s">
        <v>137</v>
      </c>
      <c r="M88" s="977"/>
    </row>
    <row r="89" spans="1:13" ht="12" thickBot="1">
      <c r="A89" s="978" t="s">
        <v>61</v>
      </c>
      <c r="B89" s="121" t="s">
        <v>62</v>
      </c>
      <c r="C89" s="121"/>
      <c r="D89" s="121" t="s">
        <v>63</v>
      </c>
      <c r="E89" s="121" t="s">
        <v>64</v>
      </c>
      <c r="F89" s="121"/>
      <c r="G89" s="121"/>
      <c r="H89" s="121"/>
      <c r="I89" s="121" t="s">
        <v>65</v>
      </c>
      <c r="J89" s="985" t="s">
        <v>121</v>
      </c>
      <c r="K89" s="986"/>
    </row>
    <row r="90" spans="1:13" ht="12" thickBot="1">
      <c r="A90" s="979"/>
      <c r="B90" s="144">
        <v>8500000</v>
      </c>
      <c r="C90" s="124"/>
      <c r="D90" s="124">
        <v>0</v>
      </c>
      <c r="E90" s="124">
        <v>0</v>
      </c>
      <c r="F90" s="124"/>
      <c r="G90" s="124"/>
      <c r="H90" s="124"/>
      <c r="I90" s="144">
        <v>7500000</v>
      </c>
      <c r="J90" s="987">
        <v>100</v>
      </c>
      <c r="K90" s="988"/>
    </row>
    <row r="91" spans="1:13" ht="17.45" customHeight="1" thickBot="1">
      <c r="A91" s="978" t="s">
        <v>67</v>
      </c>
      <c r="B91" s="121" t="s">
        <v>68</v>
      </c>
      <c r="C91" s="125"/>
      <c r="D91" s="980"/>
      <c r="E91" s="980"/>
      <c r="F91" s="980"/>
      <c r="G91" s="980"/>
      <c r="H91" s="980"/>
      <c r="I91" s="980"/>
      <c r="J91" s="980"/>
      <c r="K91" s="981"/>
    </row>
    <row r="92" spans="1:13" ht="15.6" customHeight="1" thickBot="1">
      <c r="A92" s="979"/>
      <c r="B92" s="124">
        <v>3.5</v>
      </c>
      <c r="C92" s="126"/>
      <c r="D92" s="982"/>
      <c r="E92" s="982"/>
      <c r="F92" s="982"/>
      <c r="G92" s="982"/>
      <c r="H92" s="982"/>
      <c r="I92" s="982"/>
      <c r="J92" s="982"/>
      <c r="K92" s="983"/>
    </row>
    <row r="93" spans="1:13" ht="12" thickBot="1"/>
    <row r="94" spans="1:13" ht="12" thickBot="1">
      <c r="A94" s="117" t="s">
        <v>138</v>
      </c>
      <c r="B94" s="118" t="s">
        <v>139</v>
      </c>
      <c r="C94" s="118"/>
      <c r="D94" s="101" t="s">
        <v>4</v>
      </c>
      <c r="E94" s="59" t="s">
        <v>5</v>
      </c>
      <c r="F94" s="68" t="s">
        <v>6</v>
      </c>
      <c r="G94" s="68" t="s">
        <v>7</v>
      </c>
      <c r="H94" s="68" t="s">
        <v>8</v>
      </c>
      <c r="I94" s="68" t="s">
        <v>9</v>
      </c>
      <c r="J94" s="68" t="s">
        <v>10</v>
      </c>
      <c r="K94" s="109" t="s">
        <v>71</v>
      </c>
      <c r="M94" s="110" t="s">
        <v>12</v>
      </c>
    </row>
    <row r="95" spans="1:13" ht="17.100000000000001" customHeight="1" thickBot="1">
      <c r="A95" s="965" t="s">
        <v>140</v>
      </c>
      <c r="B95" s="965" t="s">
        <v>141</v>
      </c>
      <c r="C95" s="111" t="s">
        <v>142</v>
      </c>
      <c r="D95" s="114" t="s">
        <v>74</v>
      </c>
      <c r="E95" s="67">
        <v>0</v>
      </c>
      <c r="F95" s="76">
        <v>313240</v>
      </c>
      <c r="G95" s="76">
        <v>313240</v>
      </c>
      <c r="H95" s="72">
        <v>541930</v>
      </c>
      <c r="I95" s="72">
        <v>541930</v>
      </c>
      <c r="J95" s="72">
        <v>541930</v>
      </c>
      <c r="K95" s="970" t="s">
        <v>143</v>
      </c>
      <c r="M95" s="970" t="s">
        <v>144</v>
      </c>
    </row>
    <row r="96" spans="1:13" ht="12.95" customHeight="1" thickBot="1">
      <c r="A96" s="966"/>
      <c r="B96" s="966"/>
      <c r="C96" s="112" t="s">
        <v>145</v>
      </c>
      <c r="D96" s="114" t="s">
        <v>74</v>
      </c>
      <c r="E96" s="67">
        <v>0</v>
      </c>
      <c r="F96" s="77">
        <v>715961</v>
      </c>
      <c r="G96" s="77">
        <v>715961</v>
      </c>
      <c r="H96" s="77">
        <v>507303</v>
      </c>
      <c r="I96" s="77">
        <v>527914</v>
      </c>
      <c r="J96" s="77">
        <v>549119</v>
      </c>
      <c r="K96" s="984"/>
      <c r="M96" s="970"/>
    </row>
    <row r="97" spans="1:13" ht="23.45" customHeight="1" thickBot="1">
      <c r="A97" s="966"/>
      <c r="B97" s="966"/>
      <c r="C97" s="112" t="s">
        <v>146</v>
      </c>
      <c r="D97" s="114" t="s">
        <v>74</v>
      </c>
      <c r="E97" s="113"/>
      <c r="F97" s="72" t="s">
        <v>147</v>
      </c>
      <c r="G97" s="72" t="s">
        <v>147</v>
      </c>
      <c r="H97" s="77"/>
      <c r="I97" s="77"/>
      <c r="J97" s="67"/>
      <c r="K97" s="984"/>
      <c r="M97" s="970"/>
    </row>
    <row r="98" spans="1:13" ht="32.450000000000003" customHeight="1" thickBot="1">
      <c r="A98" s="966"/>
      <c r="B98" s="966"/>
      <c r="C98" s="112" t="s">
        <v>150</v>
      </c>
      <c r="D98" s="114" t="s">
        <v>74</v>
      </c>
      <c r="E98" s="113"/>
      <c r="F98" s="76" t="s">
        <v>151</v>
      </c>
      <c r="G98" s="76" t="s">
        <v>151</v>
      </c>
      <c r="H98" s="114"/>
      <c r="I98" s="114"/>
      <c r="J98" s="114"/>
      <c r="K98" s="984"/>
      <c r="M98" s="970"/>
    </row>
    <row r="99" spans="1:13" ht="15.6" customHeight="1" thickBot="1">
      <c r="A99" s="966"/>
      <c r="B99" s="966"/>
      <c r="C99" s="989" t="s">
        <v>41</v>
      </c>
      <c r="D99" s="972"/>
      <c r="E99" s="972"/>
      <c r="F99" s="972"/>
      <c r="G99" s="972"/>
      <c r="H99" s="972"/>
      <c r="I99" s="972"/>
      <c r="J99" s="973"/>
      <c r="K99" s="984"/>
      <c r="M99" s="970"/>
    </row>
    <row r="100" spans="1:13" ht="12" thickBot="1">
      <c r="A100" s="966"/>
      <c r="B100" s="967"/>
      <c r="C100" s="990" t="s">
        <v>128</v>
      </c>
      <c r="D100" s="974"/>
      <c r="E100" s="974"/>
      <c r="F100" s="974"/>
      <c r="G100" s="974"/>
      <c r="H100" s="974"/>
      <c r="I100" s="974"/>
      <c r="J100" s="975"/>
      <c r="K100" s="984"/>
      <c r="M100" s="970"/>
    </row>
    <row r="101" spans="1:13" ht="12" thickBot="1">
      <c r="A101" s="966"/>
      <c r="B101" s="108" t="s">
        <v>153</v>
      </c>
      <c r="C101" s="108"/>
      <c r="D101" s="101" t="s">
        <v>4</v>
      </c>
      <c r="E101" s="59" t="s">
        <v>5</v>
      </c>
      <c r="F101" s="68" t="s">
        <v>6</v>
      </c>
      <c r="G101" s="68" t="s">
        <v>7</v>
      </c>
      <c r="H101" s="68" t="s">
        <v>8</v>
      </c>
      <c r="I101" s="68" t="s">
        <v>9</v>
      </c>
      <c r="J101" s="68" t="s">
        <v>10</v>
      </c>
      <c r="K101" s="984"/>
      <c r="M101" s="970"/>
    </row>
    <row r="102" spans="1:13" ht="12" thickBot="1">
      <c r="A102" s="966"/>
      <c r="B102" s="965" t="s">
        <v>154</v>
      </c>
      <c r="C102" s="129" t="s">
        <v>15</v>
      </c>
      <c r="D102" s="114" t="s">
        <v>74</v>
      </c>
      <c r="E102" s="67">
        <v>0</v>
      </c>
      <c r="F102" s="158">
        <v>4400</v>
      </c>
      <c r="G102" s="137">
        <v>4400</v>
      </c>
      <c r="H102" s="137">
        <v>3400</v>
      </c>
      <c r="I102" s="137">
        <v>6792</v>
      </c>
      <c r="J102" s="138">
        <v>9792</v>
      </c>
      <c r="K102" s="984"/>
      <c r="M102" s="970"/>
    </row>
    <row r="103" spans="1:13" ht="12" thickBot="1">
      <c r="A103" s="966"/>
      <c r="B103" s="966"/>
      <c r="C103" s="111" t="s">
        <v>18</v>
      </c>
      <c r="D103" s="114" t="s">
        <v>74</v>
      </c>
      <c r="E103" s="130"/>
      <c r="F103" s="76">
        <v>5799</v>
      </c>
      <c r="G103" s="76">
        <v>5799</v>
      </c>
      <c r="H103" s="114"/>
      <c r="I103" s="114"/>
      <c r="J103" s="114"/>
      <c r="K103" s="984"/>
      <c r="M103" s="970"/>
    </row>
    <row r="104" spans="1:13" ht="12" thickBot="1">
      <c r="A104" s="966"/>
      <c r="B104" s="966"/>
      <c r="C104" s="989" t="s">
        <v>41</v>
      </c>
      <c r="D104" s="972"/>
      <c r="E104" s="972"/>
      <c r="F104" s="972"/>
      <c r="G104" s="972"/>
      <c r="H104" s="972"/>
      <c r="I104" s="972"/>
      <c r="J104" s="973"/>
      <c r="K104" s="984"/>
      <c r="M104" s="970"/>
    </row>
    <row r="105" spans="1:13" ht="12" thickBot="1">
      <c r="A105" s="966"/>
      <c r="B105" s="967"/>
      <c r="C105" s="990" t="s">
        <v>157</v>
      </c>
      <c r="D105" s="974"/>
      <c r="E105" s="974"/>
      <c r="F105" s="974"/>
      <c r="G105" s="974"/>
      <c r="H105" s="974"/>
      <c r="I105" s="974"/>
      <c r="J105" s="975"/>
      <c r="K105" s="984"/>
      <c r="M105" s="970"/>
    </row>
    <row r="106" spans="1:13" ht="12" thickBot="1">
      <c r="A106" s="966"/>
      <c r="B106" s="108" t="s">
        <v>158</v>
      </c>
      <c r="C106" s="108"/>
      <c r="D106" s="101" t="s">
        <v>4</v>
      </c>
      <c r="E106" s="59" t="s">
        <v>5</v>
      </c>
      <c r="F106" s="68" t="s">
        <v>6</v>
      </c>
      <c r="G106" s="68" t="s">
        <v>7</v>
      </c>
      <c r="H106" s="68" t="s">
        <v>8</v>
      </c>
      <c r="I106" s="68" t="s">
        <v>9</v>
      </c>
      <c r="J106" s="68" t="s">
        <v>10</v>
      </c>
      <c r="K106" s="984"/>
      <c r="M106" s="970"/>
    </row>
    <row r="107" spans="1:13" ht="75.95" customHeight="1" thickBot="1">
      <c r="A107" s="966"/>
      <c r="B107" s="965" t="s">
        <v>159</v>
      </c>
      <c r="C107" s="129" t="s">
        <v>15</v>
      </c>
      <c r="D107" s="70">
        <v>150000</v>
      </c>
      <c r="E107" s="130"/>
      <c r="F107" s="145" t="s">
        <v>160</v>
      </c>
      <c r="G107" s="145" t="s">
        <v>160</v>
      </c>
      <c r="H107" s="98" t="s">
        <v>161</v>
      </c>
      <c r="I107" s="98" t="s">
        <v>161</v>
      </c>
      <c r="J107" s="98" t="s">
        <v>161</v>
      </c>
      <c r="K107" s="984"/>
      <c r="M107" s="970"/>
    </row>
    <row r="108" spans="1:13" ht="12" thickBot="1">
      <c r="A108" s="966"/>
      <c r="B108" s="966"/>
      <c r="C108" s="111" t="s">
        <v>18</v>
      </c>
      <c r="D108" s="76">
        <v>134400</v>
      </c>
      <c r="E108" s="130"/>
      <c r="F108" s="114" t="s">
        <v>162</v>
      </c>
      <c r="G108" s="114" t="s">
        <v>162</v>
      </c>
      <c r="H108" s="114"/>
      <c r="I108" s="114"/>
      <c r="J108" s="114"/>
      <c r="K108" s="984"/>
      <c r="M108" s="970"/>
    </row>
    <row r="109" spans="1:13" ht="12" thickBot="1">
      <c r="A109" s="966"/>
      <c r="B109" s="966"/>
      <c r="C109" s="989" t="s">
        <v>41</v>
      </c>
      <c r="D109" s="972"/>
      <c r="E109" s="972"/>
      <c r="F109" s="972"/>
      <c r="G109" s="972"/>
      <c r="H109" s="972"/>
      <c r="I109" s="972"/>
      <c r="J109" s="973"/>
      <c r="K109" s="984"/>
      <c r="M109" s="970"/>
    </row>
    <row r="110" spans="1:13" ht="15.95" customHeight="1" thickBot="1">
      <c r="A110" s="966"/>
      <c r="B110" s="967"/>
      <c r="C110" s="990" t="s">
        <v>163</v>
      </c>
      <c r="D110" s="974"/>
      <c r="E110" s="974"/>
      <c r="F110" s="974"/>
      <c r="G110" s="974"/>
      <c r="H110" s="974"/>
      <c r="I110" s="974"/>
      <c r="J110" s="975"/>
      <c r="K110" s="984"/>
      <c r="M110" s="970"/>
    </row>
    <row r="111" spans="1:13" ht="12" thickBot="1">
      <c r="A111" s="966"/>
      <c r="B111" s="108" t="s">
        <v>164</v>
      </c>
      <c r="C111" s="108"/>
      <c r="D111" s="101" t="s">
        <v>4</v>
      </c>
      <c r="E111" s="59" t="s">
        <v>5</v>
      </c>
      <c r="F111" s="68" t="s">
        <v>6</v>
      </c>
      <c r="G111" s="68" t="s">
        <v>7</v>
      </c>
      <c r="H111" s="68" t="s">
        <v>8</v>
      </c>
      <c r="I111" s="68" t="s">
        <v>9</v>
      </c>
      <c r="J111" s="68" t="s">
        <v>10</v>
      </c>
      <c r="K111" s="984"/>
      <c r="M111" s="970"/>
    </row>
    <row r="112" spans="1:13" ht="12" thickBot="1">
      <c r="A112" s="966"/>
      <c r="B112" s="965" t="s">
        <v>165</v>
      </c>
      <c r="C112" s="129" t="s">
        <v>15</v>
      </c>
      <c r="D112" s="114" t="s">
        <v>74</v>
      </c>
      <c r="E112" s="67">
        <v>0</v>
      </c>
      <c r="F112" s="73">
        <v>0.2</v>
      </c>
      <c r="G112" s="73">
        <v>0.2</v>
      </c>
      <c r="H112" s="73">
        <v>0.3</v>
      </c>
      <c r="I112" s="78">
        <v>0.4</v>
      </c>
      <c r="J112" s="78">
        <v>0.5</v>
      </c>
      <c r="K112" s="984"/>
      <c r="M112" s="970"/>
    </row>
    <row r="113" spans="1:13" ht="12" thickBot="1">
      <c r="A113" s="966"/>
      <c r="B113" s="966"/>
      <c r="C113" s="111" t="s">
        <v>18</v>
      </c>
      <c r="D113" s="114" t="s">
        <v>74</v>
      </c>
      <c r="E113" s="130"/>
      <c r="F113" s="69">
        <v>0.35089999999999999</v>
      </c>
      <c r="G113" s="69">
        <v>0.35089999999999999</v>
      </c>
      <c r="H113" s="114"/>
      <c r="I113" s="114"/>
      <c r="J113" s="114"/>
      <c r="K113" s="984"/>
      <c r="M113" s="970"/>
    </row>
    <row r="114" spans="1:13" ht="12" thickBot="1">
      <c r="A114" s="966"/>
      <c r="B114" s="966"/>
      <c r="C114" s="989" t="s">
        <v>41</v>
      </c>
      <c r="D114" s="972"/>
      <c r="E114" s="972"/>
      <c r="F114" s="972"/>
      <c r="G114" s="972"/>
      <c r="H114" s="972"/>
      <c r="I114" s="972"/>
      <c r="J114" s="973"/>
      <c r="K114" s="984"/>
      <c r="M114" s="970"/>
    </row>
    <row r="115" spans="1:13" ht="18.95" customHeight="1" thickBot="1">
      <c r="A115" s="967"/>
      <c r="B115" s="967"/>
      <c r="C115" s="990" t="s">
        <v>166</v>
      </c>
      <c r="D115" s="974"/>
      <c r="E115" s="974"/>
      <c r="F115" s="974"/>
      <c r="G115" s="974"/>
      <c r="H115" s="974"/>
      <c r="I115" s="974"/>
      <c r="J115" s="975"/>
      <c r="K115" s="984"/>
      <c r="M115" s="970"/>
    </row>
    <row r="116" spans="1:13" ht="12" thickBot="1">
      <c r="A116" s="107" t="s">
        <v>113</v>
      </c>
      <c r="B116" s="108" t="s">
        <v>167</v>
      </c>
      <c r="C116" s="108"/>
      <c r="D116" s="101" t="s">
        <v>4</v>
      </c>
      <c r="E116" s="59" t="s">
        <v>5</v>
      </c>
      <c r="F116" s="68" t="s">
        <v>6</v>
      </c>
      <c r="G116" s="68" t="s">
        <v>7</v>
      </c>
      <c r="H116" s="68" t="s">
        <v>8</v>
      </c>
      <c r="I116" s="68" t="s">
        <v>9</v>
      </c>
      <c r="J116" s="68" t="s">
        <v>10</v>
      </c>
      <c r="K116" s="984"/>
      <c r="M116" s="970"/>
    </row>
    <row r="117" spans="1:13" ht="12" thickBot="1">
      <c r="A117" s="965">
        <v>25</v>
      </c>
      <c r="B117" s="965" t="s">
        <v>168</v>
      </c>
      <c r="C117" s="129" t="s">
        <v>15</v>
      </c>
      <c r="D117" s="114" t="s">
        <v>74</v>
      </c>
      <c r="E117" s="67">
        <v>0</v>
      </c>
      <c r="F117" s="156">
        <v>32516</v>
      </c>
      <c r="G117" s="156">
        <v>32516</v>
      </c>
      <c r="H117" s="70">
        <v>65032</v>
      </c>
      <c r="I117" s="70">
        <v>97548</v>
      </c>
      <c r="J117" s="70">
        <v>162579</v>
      </c>
      <c r="K117" s="984"/>
      <c r="M117" s="970"/>
    </row>
    <row r="118" spans="1:13" ht="23.45" thickBot="1">
      <c r="A118" s="966"/>
      <c r="B118" s="966"/>
      <c r="C118" s="111" t="s">
        <v>18</v>
      </c>
      <c r="D118" s="114" t="s">
        <v>74</v>
      </c>
      <c r="E118" s="130"/>
      <c r="F118" s="114" t="s">
        <v>169</v>
      </c>
      <c r="G118" s="114" t="s">
        <v>169</v>
      </c>
      <c r="H118" s="114"/>
      <c r="I118" s="114"/>
      <c r="J118" s="114"/>
      <c r="K118" s="971"/>
      <c r="M118" s="970"/>
    </row>
    <row r="119" spans="1:13" ht="12" thickBot="1">
      <c r="A119" s="966"/>
      <c r="B119" s="966"/>
      <c r="C119" s="989" t="s">
        <v>41</v>
      </c>
      <c r="D119" s="972"/>
      <c r="E119" s="972"/>
      <c r="F119" s="972"/>
      <c r="G119" s="972"/>
      <c r="H119" s="972"/>
      <c r="I119" s="972"/>
      <c r="J119" s="973"/>
      <c r="K119" s="134" t="s">
        <v>118</v>
      </c>
      <c r="M119" s="970"/>
    </row>
    <row r="120" spans="1:13" ht="19.7" customHeight="1" thickBot="1">
      <c r="A120" s="967"/>
      <c r="B120" s="967"/>
      <c r="C120" s="990" t="s">
        <v>170</v>
      </c>
      <c r="D120" s="974"/>
      <c r="E120" s="974"/>
      <c r="F120" s="974"/>
      <c r="G120" s="974"/>
      <c r="H120" s="974"/>
      <c r="I120" s="974"/>
      <c r="J120" s="975"/>
      <c r="K120" s="67" t="s">
        <v>120</v>
      </c>
      <c r="M120" s="977"/>
    </row>
    <row r="121" spans="1:13" ht="12" thickBot="1">
      <c r="A121" s="978" t="s">
        <v>61</v>
      </c>
      <c r="B121" s="121" t="s">
        <v>62</v>
      </c>
      <c r="C121" s="121"/>
      <c r="D121" s="121" t="s">
        <v>63</v>
      </c>
      <c r="E121" s="121" t="s">
        <v>64</v>
      </c>
      <c r="F121" s="121"/>
      <c r="G121" s="121"/>
      <c r="H121" s="121"/>
      <c r="I121" s="121" t="s">
        <v>65</v>
      </c>
      <c r="J121" s="985" t="s">
        <v>121</v>
      </c>
      <c r="K121" s="986"/>
    </row>
    <row r="122" spans="1:13" ht="33" customHeight="1" thickBot="1">
      <c r="A122" s="979"/>
      <c r="B122" s="144" t="s">
        <v>171</v>
      </c>
      <c r="C122" s="124"/>
      <c r="D122" s="124">
        <v>0</v>
      </c>
      <c r="E122" s="124">
        <v>0</v>
      </c>
      <c r="F122" s="124"/>
      <c r="G122" s="124"/>
      <c r="H122" s="124"/>
      <c r="I122" s="144" t="s">
        <v>171</v>
      </c>
      <c r="J122" s="987">
        <v>100</v>
      </c>
      <c r="K122" s="988"/>
    </row>
    <row r="123" spans="1:13" ht="12" thickBot="1">
      <c r="A123" s="978" t="s">
        <v>67</v>
      </c>
      <c r="B123" s="121" t="s">
        <v>68</v>
      </c>
      <c r="C123" s="125"/>
      <c r="D123" s="980"/>
      <c r="E123" s="980"/>
      <c r="F123" s="980"/>
      <c r="G123" s="980"/>
      <c r="H123" s="980"/>
      <c r="I123" s="980"/>
      <c r="J123" s="980"/>
      <c r="K123" s="981"/>
    </row>
    <row r="124" spans="1:13" ht="12" thickBot="1">
      <c r="A124" s="979"/>
      <c r="B124" s="124">
        <v>3.5</v>
      </c>
      <c r="C124" s="126"/>
      <c r="D124" s="982"/>
      <c r="E124" s="982"/>
      <c r="F124" s="982"/>
      <c r="G124" s="982"/>
      <c r="H124" s="982"/>
      <c r="I124" s="982"/>
      <c r="J124" s="982"/>
      <c r="K124" s="983"/>
    </row>
    <row r="125" spans="1:13" ht="12" thickBot="1">
      <c r="A125" s="116"/>
      <c r="B125" s="116"/>
      <c r="C125" s="116"/>
      <c r="D125" s="116"/>
      <c r="E125" s="116"/>
      <c r="F125" s="116"/>
      <c r="G125" s="116"/>
      <c r="H125" s="116"/>
      <c r="I125" s="116"/>
      <c r="J125" s="116"/>
      <c r="K125" s="116"/>
    </row>
    <row r="126" spans="1:13" ht="12" thickBot="1">
      <c r="A126" s="117" t="s">
        <v>172</v>
      </c>
      <c r="B126" s="127" t="s">
        <v>173</v>
      </c>
      <c r="C126" s="118"/>
      <c r="D126" s="101" t="s">
        <v>4</v>
      </c>
      <c r="E126" s="59" t="s">
        <v>5</v>
      </c>
      <c r="F126" s="68" t="s">
        <v>6</v>
      </c>
      <c r="G126" s="68" t="s">
        <v>7</v>
      </c>
      <c r="H126" s="68" t="s">
        <v>8</v>
      </c>
      <c r="I126" s="68" t="s">
        <v>9</v>
      </c>
      <c r="J126" s="68" t="s">
        <v>10</v>
      </c>
      <c r="K126" s="109" t="s">
        <v>11</v>
      </c>
      <c r="M126" s="110" t="s">
        <v>12</v>
      </c>
    </row>
    <row r="127" spans="1:13" ht="12.95" customHeight="1" thickBot="1">
      <c r="A127" s="965" t="s">
        <v>174</v>
      </c>
      <c r="B127" s="965" t="s">
        <v>175</v>
      </c>
      <c r="C127" s="111" t="s">
        <v>15</v>
      </c>
      <c r="D127" s="114" t="s">
        <v>74</v>
      </c>
      <c r="E127" s="67">
        <v>0</v>
      </c>
      <c r="F127" s="140">
        <v>2</v>
      </c>
      <c r="G127" s="140">
        <v>2</v>
      </c>
      <c r="H127" s="140">
        <v>4</v>
      </c>
      <c r="I127" s="140">
        <v>4</v>
      </c>
      <c r="J127" s="140">
        <v>4</v>
      </c>
      <c r="K127" s="970" t="s">
        <v>176</v>
      </c>
      <c r="M127" s="970" t="s">
        <v>177</v>
      </c>
    </row>
    <row r="128" spans="1:13" ht="12" thickBot="1">
      <c r="A128" s="966"/>
      <c r="B128" s="966"/>
      <c r="C128" s="135" t="s">
        <v>18</v>
      </c>
      <c r="D128" s="114" t="s">
        <v>74</v>
      </c>
      <c r="E128" s="113"/>
      <c r="F128" s="114">
        <v>2</v>
      </c>
      <c r="G128" s="114">
        <v>2</v>
      </c>
      <c r="H128" s="114"/>
      <c r="I128" s="114"/>
      <c r="J128" s="114"/>
      <c r="K128" s="984"/>
      <c r="M128" s="984"/>
    </row>
    <row r="129" spans="1:13" ht="12" thickBot="1">
      <c r="A129" s="966"/>
      <c r="B129" s="966"/>
      <c r="C129" s="989" t="s">
        <v>41</v>
      </c>
      <c r="D129" s="972"/>
      <c r="E129" s="972"/>
      <c r="F129" s="972"/>
      <c r="G129" s="972"/>
      <c r="H129" s="972"/>
      <c r="I129" s="972"/>
      <c r="J129" s="973"/>
      <c r="K129" s="984"/>
      <c r="M129" s="984"/>
    </row>
    <row r="130" spans="1:13" ht="12" thickBot="1">
      <c r="A130" s="966"/>
      <c r="B130" s="967"/>
      <c r="C130" s="990" t="s">
        <v>178</v>
      </c>
      <c r="D130" s="974"/>
      <c r="E130" s="974"/>
      <c r="F130" s="974"/>
      <c r="G130" s="974"/>
      <c r="H130" s="974"/>
      <c r="I130" s="974"/>
      <c r="J130" s="975"/>
      <c r="K130" s="984"/>
      <c r="M130" s="984"/>
    </row>
    <row r="131" spans="1:13" ht="12" thickBot="1">
      <c r="A131" s="28"/>
      <c r="B131" s="127" t="s">
        <v>179</v>
      </c>
      <c r="C131" s="108"/>
      <c r="D131" s="101" t="s">
        <v>4</v>
      </c>
      <c r="E131" s="59" t="s">
        <v>5</v>
      </c>
      <c r="F131" s="68" t="s">
        <v>6</v>
      </c>
      <c r="G131" s="68" t="s">
        <v>7</v>
      </c>
      <c r="H131" s="68" t="s">
        <v>8</v>
      </c>
      <c r="I131" s="68" t="s">
        <v>9</v>
      </c>
      <c r="J131" s="68" t="s">
        <v>10</v>
      </c>
      <c r="K131" s="984"/>
      <c r="M131" s="984"/>
    </row>
    <row r="132" spans="1:13" ht="12" thickBot="1">
      <c r="A132" s="28"/>
      <c r="B132" s="965" t="s">
        <v>180</v>
      </c>
      <c r="C132" s="129" t="s">
        <v>15</v>
      </c>
      <c r="D132" s="114" t="s">
        <v>74</v>
      </c>
      <c r="E132" s="67">
        <v>0</v>
      </c>
      <c r="F132" s="140" t="s">
        <v>55</v>
      </c>
      <c r="G132" s="140">
        <v>1</v>
      </c>
      <c r="H132" s="140">
        <v>4</v>
      </c>
      <c r="I132" s="140">
        <v>4</v>
      </c>
      <c r="J132" s="140">
        <v>4</v>
      </c>
      <c r="K132" s="984"/>
      <c r="M132" s="984"/>
    </row>
    <row r="133" spans="1:13" ht="12" thickBot="1">
      <c r="A133" s="28"/>
      <c r="B133" s="966"/>
      <c r="C133" s="111" t="s">
        <v>18</v>
      </c>
      <c r="D133" s="114" t="s">
        <v>74</v>
      </c>
      <c r="E133" s="130"/>
      <c r="F133" s="114" t="s">
        <v>23</v>
      </c>
      <c r="G133" s="114">
        <v>1</v>
      </c>
      <c r="H133" s="114"/>
      <c r="I133" s="114"/>
      <c r="J133" s="114"/>
      <c r="K133" s="984"/>
      <c r="M133" s="984"/>
    </row>
    <row r="134" spans="1:13" ht="12" thickBot="1">
      <c r="A134" s="28"/>
      <c r="B134" s="966"/>
      <c r="C134" s="989" t="s">
        <v>41</v>
      </c>
      <c r="D134" s="972"/>
      <c r="E134" s="972"/>
      <c r="F134" s="972"/>
      <c r="G134" s="972"/>
      <c r="H134" s="972"/>
      <c r="I134" s="972"/>
      <c r="J134" s="973"/>
      <c r="K134" s="984"/>
      <c r="M134" s="984"/>
    </row>
    <row r="135" spans="1:13" ht="12" thickBot="1">
      <c r="A135" s="29"/>
      <c r="B135" s="967"/>
      <c r="C135" s="990" t="s">
        <v>181</v>
      </c>
      <c r="D135" s="974"/>
      <c r="E135" s="974"/>
      <c r="F135" s="974"/>
      <c r="G135" s="974"/>
      <c r="H135" s="974"/>
      <c r="I135" s="974"/>
      <c r="J135" s="975"/>
      <c r="K135" s="984"/>
      <c r="M135" s="984"/>
    </row>
    <row r="136" spans="1:13" ht="12" thickBot="1">
      <c r="A136" s="107" t="s">
        <v>113</v>
      </c>
      <c r="B136" s="104" t="s">
        <v>182</v>
      </c>
      <c r="C136" s="108"/>
      <c r="D136" s="101" t="s">
        <v>4</v>
      </c>
      <c r="E136" s="59" t="s">
        <v>5</v>
      </c>
      <c r="F136" s="68" t="s">
        <v>6</v>
      </c>
      <c r="G136" s="68" t="s">
        <v>7</v>
      </c>
      <c r="H136" s="68" t="s">
        <v>8</v>
      </c>
      <c r="I136" s="68" t="s">
        <v>9</v>
      </c>
      <c r="J136" s="68" t="s">
        <v>10</v>
      </c>
      <c r="K136" s="984"/>
      <c r="M136" s="984"/>
    </row>
    <row r="137" spans="1:13" ht="12" thickBot="1">
      <c r="A137" s="965">
        <v>5</v>
      </c>
      <c r="B137" s="965" t="s">
        <v>183</v>
      </c>
      <c r="C137" s="136" t="s">
        <v>15</v>
      </c>
      <c r="D137" s="114" t="s">
        <v>74</v>
      </c>
      <c r="E137" s="67">
        <v>1</v>
      </c>
      <c r="F137" s="94">
        <v>2</v>
      </c>
      <c r="G137" s="94">
        <v>2</v>
      </c>
      <c r="H137" s="94">
        <v>3</v>
      </c>
      <c r="I137" s="94">
        <v>5</v>
      </c>
      <c r="J137" s="94">
        <v>6</v>
      </c>
      <c r="K137" s="984"/>
      <c r="M137" s="984"/>
    </row>
    <row r="138" spans="1:13" ht="12" thickBot="1">
      <c r="A138" s="966"/>
      <c r="B138" s="966"/>
      <c r="C138" s="111" t="s">
        <v>18</v>
      </c>
      <c r="D138" s="114" t="s">
        <v>74</v>
      </c>
      <c r="E138" s="113"/>
      <c r="F138" s="114">
        <v>2</v>
      </c>
      <c r="G138" s="94">
        <v>2</v>
      </c>
      <c r="H138" s="114"/>
      <c r="I138" s="114"/>
      <c r="J138" s="114"/>
      <c r="K138" s="971"/>
      <c r="M138" s="984"/>
    </row>
    <row r="139" spans="1:13" ht="12" thickBot="1">
      <c r="A139" s="966"/>
      <c r="B139" s="966"/>
      <c r="C139" s="989" t="s">
        <v>41</v>
      </c>
      <c r="D139" s="972"/>
      <c r="E139" s="972"/>
      <c r="F139" s="972"/>
      <c r="G139" s="972"/>
      <c r="H139" s="972"/>
      <c r="I139" s="972"/>
      <c r="J139" s="973"/>
      <c r="K139" s="134" t="s">
        <v>118</v>
      </c>
      <c r="M139" s="984"/>
    </row>
    <row r="140" spans="1:13" ht="12" thickBot="1">
      <c r="A140" s="967"/>
      <c r="B140" s="967"/>
      <c r="C140" s="990" t="s">
        <v>184</v>
      </c>
      <c r="D140" s="974"/>
      <c r="E140" s="974"/>
      <c r="F140" s="974"/>
      <c r="G140" s="974"/>
      <c r="H140" s="974"/>
      <c r="I140" s="974"/>
      <c r="J140" s="975"/>
      <c r="K140" s="67" t="s">
        <v>137</v>
      </c>
      <c r="M140" s="984"/>
    </row>
    <row r="141" spans="1:13" ht="12" thickBot="1">
      <c r="A141" s="978" t="s">
        <v>61</v>
      </c>
      <c r="B141" s="121" t="s">
        <v>62</v>
      </c>
      <c r="C141" s="121"/>
      <c r="D141" s="121" t="s">
        <v>63</v>
      </c>
      <c r="E141" s="121" t="s">
        <v>64</v>
      </c>
      <c r="F141" s="121"/>
      <c r="G141" s="121"/>
      <c r="H141" s="121"/>
      <c r="I141" s="121" t="s">
        <v>65</v>
      </c>
      <c r="J141" s="985" t="s">
        <v>121</v>
      </c>
      <c r="K141" s="986"/>
      <c r="M141" s="984"/>
    </row>
    <row r="142" spans="1:13" ht="12" thickBot="1">
      <c r="A142" s="979"/>
      <c r="B142" s="139">
        <v>3000000</v>
      </c>
      <c r="C142" s="124"/>
      <c r="D142" s="124">
        <v>0</v>
      </c>
      <c r="E142" s="124">
        <v>0</v>
      </c>
      <c r="F142" s="124"/>
      <c r="G142" s="124"/>
      <c r="H142" s="124"/>
      <c r="I142" s="139">
        <v>3000000</v>
      </c>
      <c r="J142" s="987">
        <v>100</v>
      </c>
      <c r="K142" s="988"/>
      <c r="M142" s="984"/>
    </row>
    <row r="143" spans="1:13" ht="12" thickBot="1">
      <c r="A143" s="978" t="s">
        <v>67</v>
      </c>
      <c r="B143" s="121" t="s">
        <v>68</v>
      </c>
      <c r="C143" s="125"/>
      <c r="D143" s="980"/>
      <c r="E143" s="980"/>
      <c r="F143" s="980"/>
      <c r="G143" s="980"/>
      <c r="H143" s="980"/>
      <c r="I143" s="980"/>
      <c r="J143" s="980"/>
      <c r="K143" s="981"/>
      <c r="M143" s="984"/>
    </row>
    <row r="144" spans="1:13" ht="12" thickBot="1">
      <c r="A144" s="979"/>
      <c r="B144" s="124">
        <v>3</v>
      </c>
      <c r="C144" s="126"/>
      <c r="D144" s="982"/>
      <c r="E144" s="982"/>
      <c r="F144" s="982"/>
      <c r="G144" s="982"/>
      <c r="H144" s="982"/>
      <c r="I144" s="982"/>
      <c r="J144" s="982"/>
      <c r="K144" s="983"/>
      <c r="M144" s="984"/>
    </row>
    <row r="145" spans="1:13" ht="12" thickBot="1">
      <c r="M145" s="984"/>
    </row>
    <row r="146" spans="1:13" ht="12" thickBot="1">
      <c r="A146" s="117" t="s">
        <v>185</v>
      </c>
      <c r="B146" s="118" t="s">
        <v>186</v>
      </c>
      <c r="C146" s="118"/>
      <c r="D146" s="105" t="s">
        <v>4</v>
      </c>
      <c r="E146" s="59" t="s">
        <v>187</v>
      </c>
      <c r="F146" s="68" t="s">
        <v>6</v>
      </c>
      <c r="G146" s="68" t="s">
        <v>7</v>
      </c>
      <c r="H146" s="68" t="s">
        <v>8</v>
      </c>
      <c r="I146" s="68" t="s">
        <v>188</v>
      </c>
      <c r="J146" s="113"/>
      <c r="K146" s="109" t="s">
        <v>11</v>
      </c>
      <c r="M146" s="971"/>
    </row>
    <row r="147" spans="1:13" ht="143.1" customHeight="1" thickBot="1">
      <c r="A147" s="965" t="s">
        <v>189</v>
      </c>
      <c r="B147" s="965" t="s">
        <v>190</v>
      </c>
      <c r="C147" s="111" t="s">
        <v>15</v>
      </c>
      <c r="D147" s="67" t="s">
        <v>191</v>
      </c>
      <c r="E147" s="67">
        <v>1</v>
      </c>
      <c r="F147" s="151" t="s">
        <v>192</v>
      </c>
      <c r="G147" s="151" t="s">
        <v>192</v>
      </c>
      <c r="H147" s="67" t="s">
        <v>193</v>
      </c>
      <c r="I147" s="67" t="s">
        <v>194</v>
      </c>
      <c r="J147" s="67"/>
      <c r="K147" s="970" t="s">
        <v>195</v>
      </c>
    </row>
    <row r="148" spans="1:13" ht="63.95" customHeight="1" thickBot="1">
      <c r="A148" s="966"/>
      <c r="B148" s="966"/>
      <c r="C148" s="135" t="s">
        <v>18</v>
      </c>
      <c r="D148" s="114" t="s">
        <v>196</v>
      </c>
      <c r="E148" s="113"/>
      <c r="F148" s="114" t="s">
        <v>89</v>
      </c>
      <c r="G148" s="114" t="s">
        <v>89</v>
      </c>
      <c r="H148" s="114"/>
      <c r="I148" s="114"/>
      <c r="J148" s="114"/>
      <c r="K148" s="984"/>
    </row>
    <row r="149" spans="1:13" ht="12" thickBot="1">
      <c r="A149" s="966"/>
      <c r="B149" s="966"/>
      <c r="C149" s="989" t="s">
        <v>41</v>
      </c>
      <c r="D149" s="972"/>
      <c r="E149" s="972"/>
      <c r="F149" s="972"/>
      <c r="G149" s="972"/>
      <c r="H149" s="972"/>
      <c r="I149" s="972"/>
      <c r="J149" s="973"/>
      <c r="K149" s="984"/>
    </row>
    <row r="150" spans="1:13" ht="12" thickBot="1">
      <c r="A150" s="966"/>
      <c r="B150" s="967"/>
      <c r="C150" s="990" t="s">
        <v>198</v>
      </c>
      <c r="D150" s="974"/>
      <c r="E150" s="974"/>
      <c r="F150" s="974"/>
      <c r="G150" s="974"/>
      <c r="H150" s="974"/>
      <c r="I150" s="974"/>
      <c r="J150" s="975"/>
      <c r="K150" s="984"/>
    </row>
    <row r="151" spans="1:13" ht="15.6" customHeight="1" thickBot="1">
      <c r="A151" s="966"/>
      <c r="B151" s="108" t="s">
        <v>199</v>
      </c>
      <c r="C151" s="108"/>
      <c r="D151" s="105" t="s">
        <v>4</v>
      </c>
      <c r="E151" s="68" t="s">
        <v>6</v>
      </c>
      <c r="F151" s="68" t="s">
        <v>6</v>
      </c>
      <c r="G151" s="68" t="s">
        <v>7</v>
      </c>
      <c r="H151" s="68" t="s">
        <v>8</v>
      </c>
      <c r="I151" s="68" t="s">
        <v>188</v>
      </c>
      <c r="J151" s="149"/>
      <c r="K151" s="984"/>
    </row>
    <row r="152" spans="1:13" ht="144" customHeight="1" thickBot="1">
      <c r="A152" s="966"/>
      <c r="B152" s="965" t="s">
        <v>200</v>
      </c>
      <c r="C152" s="129" t="s">
        <v>15</v>
      </c>
      <c r="D152" s="67" t="s">
        <v>191</v>
      </c>
      <c r="E152" s="67">
        <v>0</v>
      </c>
      <c r="F152" s="67" t="s">
        <v>201</v>
      </c>
      <c r="G152" s="67" t="s">
        <v>202</v>
      </c>
      <c r="H152" s="67" t="s">
        <v>203</v>
      </c>
      <c r="I152" s="67">
        <v>3</v>
      </c>
      <c r="J152" s="67"/>
      <c r="K152" s="984"/>
    </row>
    <row r="153" spans="1:13" ht="57.95" thickBot="1">
      <c r="A153" s="966"/>
      <c r="B153" s="966"/>
      <c r="C153" s="111" t="s">
        <v>18</v>
      </c>
      <c r="D153" s="114" t="s">
        <v>196</v>
      </c>
      <c r="E153" s="130"/>
      <c r="F153" s="114" t="s">
        <v>204</v>
      </c>
      <c r="G153" s="114" t="s">
        <v>204</v>
      </c>
      <c r="H153" s="114"/>
      <c r="I153" s="114" t="s">
        <v>81</v>
      </c>
      <c r="J153" s="114"/>
      <c r="K153" s="984"/>
    </row>
    <row r="154" spans="1:13" ht="12" thickBot="1">
      <c r="A154" s="966"/>
      <c r="B154" s="966"/>
      <c r="C154" s="989" t="s">
        <v>41</v>
      </c>
      <c r="D154" s="972"/>
      <c r="E154" s="972"/>
      <c r="F154" s="972"/>
      <c r="G154" s="972"/>
      <c r="H154" s="972"/>
      <c r="I154" s="972"/>
      <c r="J154" s="973"/>
      <c r="K154" s="984"/>
    </row>
    <row r="155" spans="1:13" ht="12" thickBot="1">
      <c r="A155" s="966"/>
      <c r="B155" s="967"/>
      <c r="C155" s="990" t="s">
        <v>205</v>
      </c>
      <c r="D155" s="974"/>
      <c r="E155" s="974"/>
      <c r="F155" s="974"/>
      <c r="G155" s="974"/>
      <c r="H155" s="974"/>
      <c r="I155" s="974"/>
      <c r="J155" s="975"/>
      <c r="K155" s="984"/>
    </row>
    <row r="156" spans="1:13" ht="12" thickBot="1">
      <c r="A156" s="984"/>
      <c r="B156" s="108" t="s">
        <v>206</v>
      </c>
      <c r="C156" s="108"/>
      <c r="D156" s="105" t="s">
        <v>4</v>
      </c>
      <c r="E156" s="59" t="s">
        <v>187</v>
      </c>
      <c r="F156" s="68" t="s">
        <v>6</v>
      </c>
      <c r="G156" s="68" t="s">
        <v>7</v>
      </c>
      <c r="H156" s="68" t="s">
        <v>8</v>
      </c>
      <c r="I156" s="68" t="s">
        <v>188</v>
      </c>
      <c r="J156" s="130"/>
      <c r="K156" s="984"/>
    </row>
    <row r="157" spans="1:13" ht="132.6" customHeight="1" thickBot="1">
      <c r="A157" s="984"/>
      <c r="B157" s="965" t="s">
        <v>207</v>
      </c>
      <c r="C157" s="129" t="s">
        <v>15</v>
      </c>
      <c r="D157" s="67" t="s">
        <v>191</v>
      </c>
      <c r="E157" s="67">
        <v>0</v>
      </c>
      <c r="F157" s="67" t="s">
        <v>208</v>
      </c>
      <c r="G157" s="67" t="s">
        <v>208</v>
      </c>
      <c r="H157" s="67">
        <v>2000</v>
      </c>
      <c r="I157" s="70">
        <v>10000</v>
      </c>
      <c r="J157" s="67"/>
      <c r="K157" s="984"/>
    </row>
    <row r="158" spans="1:13" ht="57.95" thickBot="1">
      <c r="A158" s="984"/>
      <c r="B158" s="966"/>
      <c r="C158" s="111" t="s">
        <v>18</v>
      </c>
      <c r="D158" s="114" t="s">
        <v>196</v>
      </c>
      <c r="E158" s="130"/>
      <c r="F158" s="114" t="s">
        <v>209</v>
      </c>
      <c r="G158" s="114" t="s">
        <v>209</v>
      </c>
      <c r="H158" s="114" t="s">
        <v>210</v>
      </c>
      <c r="I158" s="114"/>
      <c r="J158" s="114"/>
      <c r="K158" s="984"/>
    </row>
    <row r="159" spans="1:13" ht="12" thickBot="1">
      <c r="A159" s="984"/>
      <c r="B159" s="966"/>
      <c r="C159" s="989" t="s">
        <v>41</v>
      </c>
      <c r="D159" s="972"/>
      <c r="E159" s="972"/>
      <c r="F159" s="972"/>
      <c r="G159" s="972"/>
      <c r="H159" s="972"/>
      <c r="I159" s="972"/>
      <c r="J159" s="973"/>
      <c r="K159" s="984"/>
    </row>
    <row r="160" spans="1:13" ht="12" thickBot="1">
      <c r="A160" s="971"/>
      <c r="B160" s="967"/>
      <c r="C160" s="990" t="s">
        <v>211</v>
      </c>
      <c r="D160" s="974"/>
      <c r="E160" s="974"/>
      <c r="F160" s="974"/>
      <c r="G160" s="974"/>
      <c r="H160" s="974"/>
      <c r="I160" s="974"/>
      <c r="J160" s="975"/>
      <c r="K160" s="984"/>
    </row>
    <row r="161" spans="1:13" ht="12" thickBot="1">
      <c r="A161" s="107" t="s">
        <v>113</v>
      </c>
      <c r="B161" s="108" t="s">
        <v>212</v>
      </c>
      <c r="C161" s="108"/>
      <c r="D161" s="105" t="s">
        <v>4</v>
      </c>
      <c r="E161" s="59" t="s">
        <v>187</v>
      </c>
      <c r="F161" s="133" t="s">
        <v>6</v>
      </c>
      <c r="G161" s="68" t="s">
        <v>7</v>
      </c>
      <c r="H161" s="68" t="s">
        <v>8</v>
      </c>
      <c r="I161" s="68" t="s">
        <v>188</v>
      </c>
      <c r="J161" s="130"/>
      <c r="K161" s="984"/>
    </row>
    <row r="162" spans="1:13" ht="66.95" customHeight="1" thickBot="1">
      <c r="A162" s="965">
        <v>5</v>
      </c>
      <c r="B162" s="965" t="s">
        <v>213</v>
      </c>
      <c r="C162" s="136" t="s">
        <v>15</v>
      </c>
      <c r="D162" s="67" t="s">
        <v>191</v>
      </c>
      <c r="E162" s="150">
        <v>8</v>
      </c>
      <c r="F162" s="151" t="s">
        <v>214</v>
      </c>
      <c r="G162" s="71" t="s">
        <v>215</v>
      </c>
      <c r="H162" s="67">
        <v>12</v>
      </c>
      <c r="I162" s="60">
        <v>24</v>
      </c>
      <c r="J162" s="60"/>
      <c r="K162" s="984"/>
    </row>
    <row r="163" spans="1:13" ht="57.95" thickBot="1">
      <c r="A163" s="966"/>
      <c r="B163" s="966"/>
      <c r="C163" s="111" t="s">
        <v>18</v>
      </c>
      <c r="D163" s="114" t="s">
        <v>196</v>
      </c>
      <c r="E163" s="113"/>
      <c r="F163" s="114" t="s">
        <v>209</v>
      </c>
      <c r="G163" s="114" t="s">
        <v>209</v>
      </c>
      <c r="H163" s="114"/>
      <c r="I163" s="183" t="s">
        <v>81</v>
      </c>
      <c r="J163" s="183"/>
      <c r="K163" s="971"/>
    </row>
    <row r="164" spans="1:13" ht="12" thickBot="1">
      <c r="A164" s="966"/>
      <c r="B164" s="966"/>
      <c r="C164" s="989" t="s">
        <v>41</v>
      </c>
      <c r="D164" s="972"/>
      <c r="E164" s="972"/>
      <c r="F164" s="972"/>
      <c r="G164" s="972"/>
      <c r="H164" s="972"/>
      <c r="I164" s="972"/>
      <c r="J164" s="973"/>
      <c r="K164" s="134" t="s">
        <v>118</v>
      </c>
    </row>
    <row r="165" spans="1:13" ht="37.5" customHeight="1" thickBot="1">
      <c r="A165" s="967"/>
      <c r="B165" s="967"/>
      <c r="C165" s="990" t="s">
        <v>216</v>
      </c>
      <c r="D165" s="974"/>
      <c r="E165" s="974"/>
      <c r="F165" s="974"/>
      <c r="G165" s="974"/>
      <c r="H165" s="974"/>
      <c r="I165" s="974"/>
      <c r="J165" s="975"/>
      <c r="K165" s="67" t="s">
        <v>217</v>
      </c>
    </row>
    <row r="166" spans="1:13" ht="12" thickBot="1">
      <c r="A166" s="978" t="s">
        <v>61</v>
      </c>
      <c r="B166" s="121" t="s">
        <v>62</v>
      </c>
      <c r="C166" s="121"/>
      <c r="D166" s="121" t="s">
        <v>63</v>
      </c>
      <c r="E166" s="121" t="s">
        <v>64</v>
      </c>
      <c r="F166" s="121" t="s">
        <v>63</v>
      </c>
      <c r="G166" s="121"/>
      <c r="H166" s="121"/>
      <c r="I166" s="121" t="s">
        <v>65</v>
      </c>
      <c r="J166" s="985" t="s">
        <v>121</v>
      </c>
      <c r="K166" s="986"/>
    </row>
    <row r="167" spans="1:13" ht="12" thickBot="1">
      <c r="A167" s="979"/>
      <c r="B167" s="144">
        <v>5000000</v>
      </c>
      <c r="C167" s="124"/>
      <c r="D167" s="124" t="s">
        <v>218</v>
      </c>
      <c r="E167" s="124">
        <v>0</v>
      </c>
      <c r="F167" s="124" t="s">
        <v>219</v>
      </c>
      <c r="G167" s="124"/>
      <c r="H167" s="124"/>
      <c r="I167" s="144">
        <v>14839591</v>
      </c>
      <c r="J167" s="987">
        <v>34</v>
      </c>
      <c r="K167" s="988"/>
    </row>
    <row r="168" spans="1:13" ht="12" thickBot="1">
      <c r="A168" s="978" t="s">
        <v>67</v>
      </c>
      <c r="B168" s="121" t="s">
        <v>68</v>
      </c>
      <c r="C168" s="125"/>
      <c r="D168" s="980"/>
      <c r="E168" s="980"/>
      <c r="F168" s="980"/>
      <c r="G168" s="980"/>
      <c r="H168" s="980"/>
      <c r="I168" s="980"/>
      <c r="J168" s="980"/>
      <c r="K168" s="981"/>
    </row>
    <row r="169" spans="1:13" ht="12" thickBot="1">
      <c r="A169" s="979"/>
      <c r="B169" s="124">
        <v>3.5</v>
      </c>
      <c r="C169" s="126"/>
      <c r="D169" s="982"/>
      <c r="E169" s="982"/>
      <c r="F169" s="982"/>
      <c r="G169" s="982"/>
      <c r="H169" s="982"/>
      <c r="I169" s="982"/>
      <c r="J169" s="982"/>
      <c r="K169" s="983"/>
    </row>
    <row r="170" spans="1:13" ht="12" thickBot="1">
      <c r="A170" s="116"/>
      <c r="B170" s="116"/>
      <c r="C170" s="116"/>
      <c r="D170" s="116"/>
      <c r="E170" s="116"/>
      <c r="F170" s="116"/>
      <c r="G170" s="116"/>
      <c r="H170" s="116"/>
      <c r="I170" s="116"/>
      <c r="J170" s="116"/>
      <c r="K170" s="116"/>
    </row>
    <row r="171" spans="1:13" ht="12" thickBot="1">
      <c r="A171" s="117" t="s">
        <v>220</v>
      </c>
      <c r="B171" s="127" t="s">
        <v>221</v>
      </c>
      <c r="C171" s="118"/>
      <c r="D171" s="59" t="s">
        <v>4</v>
      </c>
      <c r="E171" s="59" t="s">
        <v>5</v>
      </c>
      <c r="F171" s="68" t="s">
        <v>6</v>
      </c>
      <c r="G171" s="68" t="s">
        <v>7</v>
      </c>
      <c r="H171" s="68" t="s">
        <v>8</v>
      </c>
      <c r="I171" s="68" t="s">
        <v>9</v>
      </c>
      <c r="J171" s="68" t="s">
        <v>10</v>
      </c>
      <c r="K171" s="109" t="s">
        <v>11</v>
      </c>
      <c r="M171" s="110" t="s">
        <v>12</v>
      </c>
    </row>
    <row r="172" spans="1:13" ht="83.45" customHeight="1" thickBot="1">
      <c r="A172" s="965" t="s">
        <v>222</v>
      </c>
      <c r="B172" s="965" t="s">
        <v>223</v>
      </c>
      <c r="C172" s="111" t="s">
        <v>15</v>
      </c>
      <c r="D172" s="114" t="s">
        <v>74</v>
      </c>
      <c r="E172" s="67">
        <v>0</v>
      </c>
      <c r="F172" s="92" t="s">
        <v>224</v>
      </c>
      <c r="G172" s="94" t="s">
        <v>225</v>
      </c>
      <c r="H172" s="92" t="s">
        <v>237</v>
      </c>
      <c r="I172" s="92" t="s">
        <v>658</v>
      </c>
      <c r="J172" s="94">
        <v>70000</v>
      </c>
      <c r="K172" s="970" t="s">
        <v>226</v>
      </c>
      <c r="M172" s="1134"/>
    </row>
    <row r="173" spans="1:13" ht="17.45" customHeight="1" thickBot="1">
      <c r="A173" s="966"/>
      <c r="B173" s="966"/>
      <c r="C173" s="135" t="s">
        <v>18</v>
      </c>
      <c r="D173" s="114" t="s">
        <v>74</v>
      </c>
      <c r="E173" s="113"/>
      <c r="F173" s="114" t="s">
        <v>89</v>
      </c>
      <c r="G173" s="114" t="s">
        <v>209</v>
      </c>
      <c r="H173" s="114"/>
      <c r="I173" s="114"/>
      <c r="J173" s="114"/>
      <c r="K173" s="984"/>
      <c r="M173" s="1135"/>
    </row>
    <row r="174" spans="1:13" ht="12" thickBot="1">
      <c r="A174" s="966"/>
      <c r="B174" s="966"/>
      <c r="C174" s="989" t="s">
        <v>41</v>
      </c>
      <c r="D174" s="972"/>
      <c r="E174" s="972"/>
      <c r="F174" s="972"/>
      <c r="G174" s="972"/>
      <c r="H174" s="972"/>
      <c r="I174" s="972"/>
      <c r="J174" s="973"/>
      <c r="K174" s="984"/>
      <c r="M174" s="1135"/>
    </row>
    <row r="175" spans="1:13" ht="12" thickBot="1">
      <c r="A175" s="966"/>
      <c r="B175" s="967"/>
      <c r="C175" s="990" t="s">
        <v>128</v>
      </c>
      <c r="D175" s="974"/>
      <c r="E175" s="974"/>
      <c r="F175" s="974"/>
      <c r="G175" s="974"/>
      <c r="H175" s="974"/>
      <c r="I175" s="974"/>
      <c r="J175" s="975"/>
      <c r="K175" s="984"/>
      <c r="M175" s="1135"/>
    </row>
    <row r="176" spans="1:13" ht="12" thickBot="1">
      <c r="A176" s="1005"/>
      <c r="B176" s="127" t="s">
        <v>227</v>
      </c>
      <c r="C176" s="108"/>
      <c r="D176" s="101" t="s">
        <v>4</v>
      </c>
      <c r="E176" s="59" t="s">
        <v>5</v>
      </c>
      <c r="F176" s="68" t="s">
        <v>6</v>
      </c>
      <c r="G176" s="68" t="s">
        <v>7</v>
      </c>
      <c r="H176" s="68" t="s">
        <v>8</v>
      </c>
      <c r="I176" s="68" t="s">
        <v>9</v>
      </c>
      <c r="J176" s="68" t="s">
        <v>10</v>
      </c>
      <c r="K176" s="984"/>
      <c r="M176" s="1135"/>
    </row>
    <row r="177" spans="1:13" ht="47.1" customHeight="1" thickBot="1">
      <c r="A177" s="1005"/>
      <c r="B177" s="965" t="s">
        <v>228</v>
      </c>
      <c r="C177" s="129" t="s">
        <v>15</v>
      </c>
      <c r="D177" s="114" t="s">
        <v>74</v>
      </c>
      <c r="E177" s="67">
        <v>0</v>
      </c>
      <c r="F177" s="92">
        <v>0</v>
      </c>
      <c r="G177" s="94" t="s">
        <v>229</v>
      </c>
      <c r="H177" s="92" t="s">
        <v>237</v>
      </c>
      <c r="I177" s="92" t="s">
        <v>237</v>
      </c>
      <c r="J177" s="93">
        <v>16000</v>
      </c>
      <c r="K177" s="984"/>
      <c r="M177" s="1135"/>
    </row>
    <row r="178" spans="1:13" ht="12" thickBot="1">
      <c r="A178" s="1005"/>
      <c r="B178" s="966"/>
      <c r="C178" s="111" t="s">
        <v>18</v>
      </c>
      <c r="D178" s="114" t="s">
        <v>74</v>
      </c>
      <c r="E178" s="130"/>
      <c r="F178" s="114">
        <v>0</v>
      </c>
      <c r="G178" s="114" t="s">
        <v>89</v>
      </c>
      <c r="H178" s="114"/>
      <c r="I178" s="114"/>
      <c r="J178" s="114"/>
      <c r="K178" s="984"/>
      <c r="M178" s="1135"/>
    </row>
    <row r="179" spans="1:13" ht="12" thickBot="1">
      <c r="A179" s="1005"/>
      <c r="B179" s="966"/>
      <c r="C179" s="989" t="s">
        <v>41</v>
      </c>
      <c r="D179" s="972"/>
      <c r="E179" s="972"/>
      <c r="F179" s="972"/>
      <c r="G179" s="972"/>
      <c r="H179" s="972"/>
      <c r="I179" s="972"/>
      <c r="J179" s="973"/>
      <c r="K179" s="984"/>
      <c r="M179" s="1135"/>
    </row>
    <row r="180" spans="1:13" ht="12" thickBot="1">
      <c r="A180" s="1005"/>
      <c r="B180" s="967"/>
      <c r="C180" s="990" t="s">
        <v>128</v>
      </c>
      <c r="D180" s="974"/>
      <c r="E180" s="974"/>
      <c r="F180" s="974"/>
      <c r="G180" s="974"/>
      <c r="H180" s="974"/>
      <c r="I180" s="974"/>
      <c r="J180" s="975"/>
      <c r="K180" s="984"/>
      <c r="M180" s="1135"/>
    </row>
    <row r="181" spans="1:13" ht="12" thickBot="1">
      <c r="A181" s="1005"/>
      <c r="B181" s="127" t="s">
        <v>231</v>
      </c>
      <c r="C181" s="108"/>
      <c r="D181" s="101" t="s">
        <v>4</v>
      </c>
      <c r="E181" s="59" t="s">
        <v>5</v>
      </c>
      <c r="F181" s="68" t="s">
        <v>6</v>
      </c>
      <c r="G181" s="68" t="s">
        <v>7</v>
      </c>
      <c r="H181" s="68" t="s">
        <v>8</v>
      </c>
      <c r="I181" s="68" t="s">
        <v>9</v>
      </c>
      <c r="J181" s="68" t="s">
        <v>10</v>
      </c>
      <c r="K181" s="984"/>
      <c r="M181" s="1135"/>
    </row>
    <row r="182" spans="1:13" ht="23.45" thickBot="1">
      <c r="A182" s="1005"/>
      <c r="B182" s="965" t="s">
        <v>659</v>
      </c>
      <c r="C182" s="129" t="s">
        <v>15</v>
      </c>
      <c r="D182" s="114" t="s">
        <v>74</v>
      </c>
      <c r="E182" s="67">
        <v>0</v>
      </c>
      <c r="F182" s="92">
        <v>0</v>
      </c>
      <c r="G182" s="94" t="s">
        <v>233</v>
      </c>
      <c r="H182" s="92" t="s">
        <v>237</v>
      </c>
      <c r="I182" s="92" t="s">
        <v>237</v>
      </c>
      <c r="J182" s="93">
        <v>11000</v>
      </c>
      <c r="K182" s="984"/>
      <c r="M182" s="1135"/>
    </row>
    <row r="183" spans="1:13" ht="12" thickBot="1">
      <c r="A183" s="1005"/>
      <c r="B183" s="966"/>
      <c r="C183" s="111" t="s">
        <v>18</v>
      </c>
      <c r="D183" s="114" t="s">
        <v>74</v>
      </c>
      <c r="E183" s="130"/>
      <c r="F183" s="114">
        <v>0</v>
      </c>
      <c r="G183" s="114" t="s">
        <v>209</v>
      </c>
      <c r="H183" s="114"/>
      <c r="I183" s="114"/>
      <c r="J183" s="114"/>
      <c r="K183" s="984"/>
      <c r="M183" s="1135"/>
    </row>
    <row r="184" spans="1:13" ht="12" thickBot="1">
      <c r="A184" s="1005"/>
      <c r="B184" s="966"/>
      <c r="C184" s="989" t="s">
        <v>41</v>
      </c>
      <c r="D184" s="972"/>
      <c r="E184" s="972"/>
      <c r="F184" s="972"/>
      <c r="G184" s="972"/>
      <c r="H184" s="972"/>
      <c r="I184" s="972"/>
      <c r="J184" s="973"/>
      <c r="K184" s="984"/>
      <c r="M184" s="1135"/>
    </row>
    <row r="185" spans="1:13" ht="12" thickBot="1">
      <c r="A185" s="1006"/>
      <c r="B185" s="967"/>
      <c r="C185" s="990" t="s">
        <v>128</v>
      </c>
      <c r="D185" s="974"/>
      <c r="E185" s="974"/>
      <c r="F185" s="974"/>
      <c r="G185" s="974"/>
      <c r="H185" s="974"/>
      <c r="I185" s="974"/>
      <c r="J185" s="975"/>
      <c r="K185" s="984"/>
      <c r="M185" s="1135"/>
    </row>
    <row r="186" spans="1:13" ht="12" thickBot="1">
      <c r="A186" s="107" t="s">
        <v>113</v>
      </c>
      <c r="B186" s="104" t="s">
        <v>234</v>
      </c>
      <c r="C186" s="108"/>
      <c r="D186" s="101" t="s">
        <v>4</v>
      </c>
      <c r="E186" s="59" t="s">
        <v>5</v>
      </c>
      <c r="F186" s="68" t="s">
        <v>6</v>
      </c>
      <c r="G186" s="68" t="s">
        <v>7</v>
      </c>
      <c r="H186" s="68" t="s">
        <v>8</v>
      </c>
      <c r="I186" s="68" t="s">
        <v>9</v>
      </c>
      <c r="J186" s="68" t="s">
        <v>10</v>
      </c>
      <c r="K186" s="984"/>
      <c r="M186" s="1135"/>
    </row>
    <row r="187" spans="1:13" ht="64.5" customHeight="1" thickBot="1">
      <c r="A187" s="965">
        <v>5</v>
      </c>
      <c r="B187" s="965" t="s">
        <v>235</v>
      </c>
      <c r="C187" s="136" t="s">
        <v>15</v>
      </c>
      <c r="D187" s="114" t="s">
        <v>74</v>
      </c>
      <c r="E187" s="67">
        <v>0</v>
      </c>
      <c r="F187" s="94">
        <v>0</v>
      </c>
      <c r="G187" s="94" t="s">
        <v>236</v>
      </c>
      <c r="H187" s="92" t="s">
        <v>237</v>
      </c>
      <c r="I187" s="92" t="s">
        <v>237</v>
      </c>
      <c r="J187" s="94" t="s">
        <v>238</v>
      </c>
      <c r="K187" s="984"/>
      <c r="M187" s="1135"/>
    </row>
    <row r="188" spans="1:13" ht="12" thickBot="1">
      <c r="A188" s="966"/>
      <c r="B188" s="966"/>
      <c r="C188" s="111" t="s">
        <v>18</v>
      </c>
      <c r="D188" s="114" t="s">
        <v>74</v>
      </c>
      <c r="E188" s="113"/>
      <c r="F188" s="114">
        <v>0</v>
      </c>
      <c r="G188" s="114" t="s">
        <v>89</v>
      </c>
      <c r="H188" s="114"/>
      <c r="I188" s="114"/>
      <c r="J188" s="114"/>
      <c r="K188" s="971"/>
      <c r="M188" s="1135"/>
    </row>
    <row r="189" spans="1:13" ht="12" thickBot="1">
      <c r="A189" s="966"/>
      <c r="B189" s="966"/>
      <c r="C189" s="989" t="s">
        <v>41</v>
      </c>
      <c r="D189" s="972"/>
      <c r="E189" s="972"/>
      <c r="F189" s="972"/>
      <c r="G189" s="972"/>
      <c r="H189" s="972"/>
      <c r="I189" s="972"/>
      <c r="J189" s="973"/>
      <c r="K189" s="134" t="s">
        <v>118</v>
      </c>
      <c r="M189" s="1135"/>
    </row>
    <row r="190" spans="1:13" ht="12" thickBot="1">
      <c r="A190" s="967"/>
      <c r="B190" s="967"/>
      <c r="C190" s="990" t="s">
        <v>128</v>
      </c>
      <c r="D190" s="974"/>
      <c r="E190" s="974"/>
      <c r="F190" s="974"/>
      <c r="G190" s="974"/>
      <c r="H190" s="974"/>
      <c r="I190" s="974"/>
      <c r="J190" s="975"/>
      <c r="K190" s="67" t="s">
        <v>137</v>
      </c>
      <c r="M190" s="1136"/>
    </row>
    <row r="191" spans="1:13" ht="12" customHeight="1" thickBot="1">
      <c r="A191" s="978" t="s">
        <v>61</v>
      </c>
      <c r="B191" s="121" t="s">
        <v>62</v>
      </c>
      <c r="C191" s="121"/>
      <c r="D191" s="121" t="s">
        <v>63</v>
      </c>
      <c r="E191" s="121" t="s">
        <v>64</v>
      </c>
      <c r="F191" s="121"/>
      <c r="G191" s="121"/>
      <c r="H191" s="121"/>
      <c r="I191" s="121" t="s">
        <v>65</v>
      </c>
      <c r="J191" s="985" t="s">
        <v>121</v>
      </c>
      <c r="K191" s="986"/>
    </row>
    <row r="192" spans="1:13" ht="12" thickBot="1">
      <c r="A192" s="979"/>
      <c r="B192" s="139">
        <v>5000000</v>
      </c>
      <c r="C192" s="124"/>
      <c r="D192" s="124">
        <v>0</v>
      </c>
      <c r="E192" s="124">
        <v>0</v>
      </c>
      <c r="F192" s="124"/>
      <c r="G192" s="124"/>
      <c r="H192" s="124"/>
      <c r="I192" s="139">
        <v>5000000</v>
      </c>
      <c r="J192" s="987">
        <v>100</v>
      </c>
      <c r="K192" s="988"/>
    </row>
    <row r="193" spans="1:13" ht="12" thickBot="1">
      <c r="A193" s="978" t="s">
        <v>67</v>
      </c>
      <c r="B193" s="121" t="s">
        <v>68</v>
      </c>
      <c r="C193" s="125"/>
      <c r="D193" s="980"/>
      <c r="E193" s="980"/>
      <c r="F193" s="980"/>
      <c r="G193" s="980"/>
      <c r="H193" s="980"/>
      <c r="I193" s="980"/>
      <c r="J193" s="980"/>
      <c r="K193" s="981"/>
    </row>
    <row r="194" spans="1:13" ht="12" thickBot="1">
      <c r="A194" s="979"/>
      <c r="B194" s="124">
        <v>2.5</v>
      </c>
      <c r="C194" s="126"/>
      <c r="D194" s="982"/>
      <c r="E194" s="982"/>
      <c r="F194" s="982"/>
      <c r="G194" s="982"/>
      <c r="H194" s="982"/>
      <c r="I194" s="982"/>
      <c r="J194" s="982"/>
      <c r="K194" s="983"/>
    </row>
    <row r="195" spans="1:13" ht="12" thickBot="1"/>
    <row r="196" spans="1:13" ht="12" thickBot="1">
      <c r="A196" s="117" t="s">
        <v>239</v>
      </c>
      <c r="B196" s="118" t="s">
        <v>240</v>
      </c>
      <c r="C196" s="118"/>
      <c r="D196" s="101" t="s">
        <v>4</v>
      </c>
      <c r="E196" s="59" t="s">
        <v>5</v>
      </c>
      <c r="F196" s="133" t="s">
        <v>6</v>
      </c>
      <c r="G196" s="133" t="s">
        <v>7</v>
      </c>
      <c r="H196" s="68" t="s">
        <v>8</v>
      </c>
      <c r="I196" s="68" t="s">
        <v>9</v>
      </c>
      <c r="J196" s="68" t="s">
        <v>10</v>
      </c>
      <c r="K196" s="109" t="s">
        <v>11</v>
      </c>
    </row>
    <row r="197" spans="1:13" ht="92.1" customHeight="1" thickBot="1">
      <c r="A197" s="965" t="s">
        <v>241</v>
      </c>
      <c r="B197" s="965" t="s">
        <v>242</v>
      </c>
      <c r="C197" s="111" t="s">
        <v>15</v>
      </c>
      <c r="D197" s="67" t="s">
        <v>243</v>
      </c>
      <c r="E197" s="149">
        <v>0</v>
      </c>
      <c r="F197" s="154" t="s">
        <v>244</v>
      </c>
      <c r="G197" s="147" t="s">
        <v>244</v>
      </c>
      <c r="H197" s="67" t="s">
        <v>246</v>
      </c>
      <c r="I197" s="67" t="s">
        <v>246</v>
      </c>
      <c r="J197" s="67" t="s">
        <v>246</v>
      </c>
      <c r="K197" s="970" t="s">
        <v>247</v>
      </c>
    </row>
    <row r="198" spans="1:13" ht="75.95" customHeight="1" thickBot="1">
      <c r="A198" s="966"/>
      <c r="B198" s="966"/>
      <c r="C198" s="135" t="s">
        <v>18</v>
      </c>
      <c r="D198" s="67" t="s">
        <v>243</v>
      </c>
      <c r="E198" s="153"/>
      <c r="F198" s="114" t="s">
        <v>89</v>
      </c>
      <c r="G198" s="114" t="s">
        <v>89</v>
      </c>
      <c r="H198" s="148"/>
      <c r="I198" s="114"/>
      <c r="J198" s="114"/>
      <c r="K198" s="984"/>
    </row>
    <row r="199" spans="1:13" ht="12" thickBot="1">
      <c r="A199" s="966"/>
      <c r="B199" s="966"/>
      <c r="C199" s="989" t="s">
        <v>41</v>
      </c>
      <c r="D199" s="972"/>
      <c r="E199" s="972"/>
      <c r="F199" s="1133"/>
      <c r="G199" s="1133"/>
      <c r="H199" s="972"/>
      <c r="I199" s="972"/>
      <c r="J199" s="973"/>
      <c r="K199" s="984"/>
    </row>
    <row r="200" spans="1:13" ht="20.45" customHeight="1" thickBot="1">
      <c r="A200" s="966"/>
      <c r="B200" s="967"/>
      <c r="C200" s="990" t="s">
        <v>248</v>
      </c>
      <c r="D200" s="974"/>
      <c r="E200" s="974"/>
      <c r="F200" s="974"/>
      <c r="G200" s="974"/>
      <c r="H200" s="974"/>
      <c r="I200" s="974"/>
      <c r="J200" s="975"/>
      <c r="K200" s="984"/>
    </row>
    <row r="201" spans="1:13" ht="12" thickBot="1">
      <c r="A201" s="966"/>
      <c r="B201" s="108" t="s">
        <v>249</v>
      </c>
      <c r="C201" s="108"/>
      <c r="D201" s="101" t="s">
        <v>4</v>
      </c>
      <c r="E201" s="59" t="s">
        <v>5</v>
      </c>
      <c r="F201" s="133" t="s">
        <v>6</v>
      </c>
      <c r="G201" s="133" t="s">
        <v>7</v>
      </c>
      <c r="H201" s="68" t="s">
        <v>8</v>
      </c>
      <c r="I201" s="68" t="s">
        <v>9</v>
      </c>
      <c r="J201" s="68" t="s">
        <v>10</v>
      </c>
      <c r="K201" s="984"/>
    </row>
    <row r="202" spans="1:13" ht="119.45" customHeight="1" thickBot="1">
      <c r="A202" s="966"/>
      <c r="B202" s="965" t="s">
        <v>250</v>
      </c>
      <c r="C202" s="129" t="s">
        <v>15</v>
      </c>
      <c r="D202" s="67" t="s">
        <v>251</v>
      </c>
      <c r="E202" s="149">
        <v>0</v>
      </c>
      <c r="F202" s="114" t="s">
        <v>252</v>
      </c>
      <c r="G202" s="114" t="s">
        <v>252</v>
      </c>
      <c r="H202" s="67" t="s">
        <v>246</v>
      </c>
      <c r="I202" s="67" t="s">
        <v>246</v>
      </c>
      <c r="J202" s="67" t="s">
        <v>246</v>
      </c>
      <c r="K202" s="984"/>
    </row>
    <row r="203" spans="1:13" ht="42" customHeight="1" thickBot="1">
      <c r="A203" s="966"/>
      <c r="B203" s="966"/>
      <c r="C203" s="111" t="s">
        <v>18</v>
      </c>
      <c r="D203" s="114" t="s">
        <v>254</v>
      </c>
      <c r="E203" s="130"/>
      <c r="F203" s="114" t="s">
        <v>89</v>
      </c>
      <c r="G203" s="114" t="s">
        <v>89</v>
      </c>
      <c r="H203" s="114"/>
      <c r="I203" s="114"/>
      <c r="J203" s="114"/>
      <c r="K203" s="984"/>
      <c r="M203" s="106" t="s">
        <v>255</v>
      </c>
    </row>
    <row r="204" spans="1:13" ht="14.45" customHeight="1" thickBot="1">
      <c r="A204" s="966"/>
      <c r="B204" s="966"/>
      <c r="C204" s="989" t="s">
        <v>41</v>
      </c>
      <c r="D204" s="972"/>
      <c r="E204" s="972"/>
      <c r="F204" s="972"/>
      <c r="G204" s="972"/>
      <c r="H204" s="972"/>
      <c r="I204" s="972"/>
      <c r="J204" s="973"/>
      <c r="K204" s="984"/>
    </row>
    <row r="205" spans="1:13" ht="12" thickBot="1">
      <c r="A205" s="967"/>
      <c r="B205" s="967"/>
      <c r="C205" s="990" t="s">
        <v>256</v>
      </c>
      <c r="D205" s="974"/>
      <c r="E205" s="974"/>
      <c r="F205" s="974"/>
      <c r="G205" s="974"/>
      <c r="H205" s="974"/>
      <c r="I205" s="974"/>
      <c r="J205" s="975"/>
      <c r="K205" s="984"/>
    </row>
    <row r="206" spans="1:13" ht="12" thickBot="1">
      <c r="A206" s="107" t="s">
        <v>113</v>
      </c>
      <c r="B206" s="108" t="s">
        <v>257</v>
      </c>
      <c r="C206" s="108"/>
      <c r="D206" s="101" t="s">
        <v>4</v>
      </c>
      <c r="E206" s="59" t="s">
        <v>5</v>
      </c>
      <c r="F206" s="68" t="s">
        <v>6</v>
      </c>
      <c r="G206" s="68" t="s">
        <v>7</v>
      </c>
      <c r="H206" s="68" t="s">
        <v>8</v>
      </c>
      <c r="I206" s="68" t="s">
        <v>9</v>
      </c>
      <c r="J206" s="68" t="s">
        <v>10</v>
      </c>
      <c r="K206" s="984"/>
    </row>
    <row r="207" spans="1:13" ht="35.1" thickBot="1">
      <c r="A207" s="965">
        <v>10</v>
      </c>
      <c r="B207" s="965" t="s">
        <v>258</v>
      </c>
      <c r="C207" s="136" t="s">
        <v>15</v>
      </c>
      <c r="D207" s="67" t="s">
        <v>259</v>
      </c>
      <c r="E207" s="143">
        <v>12</v>
      </c>
      <c r="F207" s="67" t="s">
        <v>260</v>
      </c>
      <c r="G207" s="67" t="s">
        <v>260</v>
      </c>
      <c r="H207" s="67" t="s">
        <v>260</v>
      </c>
      <c r="I207" s="67" t="s">
        <v>246</v>
      </c>
      <c r="J207" s="67" t="s">
        <v>246</v>
      </c>
      <c r="K207" s="984"/>
    </row>
    <row r="208" spans="1:13" ht="12" thickBot="1">
      <c r="A208" s="966"/>
      <c r="B208" s="966"/>
      <c r="C208" s="111" t="s">
        <v>18</v>
      </c>
      <c r="D208" s="114">
        <v>12</v>
      </c>
      <c r="E208" s="113"/>
      <c r="F208" s="114">
        <v>24</v>
      </c>
      <c r="G208" s="114">
        <v>24</v>
      </c>
      <c r="H208" s="114"/>
      <c r="I208" s="114"/>
      <c r="J208" s="114"/>
      <c r="K208" s="971"/>
    </row>
    <row r="209" spans="1:11" ht="12" thickBot="1">
      <c r="A209" s="966"/>
      <c r="B209" s="966"/>
      <c r="C209" s="989" t="s">
        <v>41</v>
      </c>
      <c r="D209" s="972"/>
      <c r="E209" s="972"/>
      <c r="F209" s="972"/>
      <c r="G209" s="972"/>
      <c r="H209" s="972"/>
      <c r="I209" s="972"/>
      <c r="J209" s="973"/>
      <c r="K209" s="134" t="s">
        <v>118</v>
      </c>
    </row>
    <row r="210" spans="1:11" ht="12" thickBot="1">
      <c r="A210" s="967"/>
      <c r="B210" s="967"/>
      <c r="C210" s="990" t="s">
        <v>256</v>
      </c>
      <c r="D210" s="974"/>
      <c r="E210" s="974"/>
      <c r="F210" s="974"/>
      <c r="G210" s="974"/>
      <c r="H210" s="974"/>
      <c r="I210" s="974"/>
      <c r="J210" s="975"/>
      <c r="K210" s="67" t="s">
        <v>217</v>
      </c>
    </row>
    <row r="211" spans="1:11" ht="12" thickBot="1">
      <c r="A211" s="978" t="s">
        <v>61</v>
      </c>
      <c r="B211" s="121" t="s">
        <v>62</v>
      </c>
      <c r="C211" s="121"/>
      <c r="D211" s="121" t="s">
        <v>63</v>
      </c>
      <c r="E211" s="121" t="s">
        <v>64</v>
      </c>
      <c r="F211" s="121"/>
      <c r="G211" s="121"/>
      <c r="H211" s="121"/>
      <c r="I211" s="121" t="s">
        <v>65</v>
      </c>
      <c r="J211" s="985" t="s">
        <v>121</v>
      </c>
      <c r="K211" s="986"/>
    </row>
    <row r="212" spans="1:11" ht="12" thickBot="1">
      <c r="A212" s="979"/>
      <c r="B212" s="144">
        <v>8000000</v>
      </c>
      <c r="C212" s="124"/>
      <c r="D212" s="124">
        <v>0</v>
      </c>
      <c r="E212" s="124">
        <v>0</v>
      </c>
      <c r="F212" s="124"/>
      <c r="G212" s="124"/>
      <c r="H212" s="124"/>
      <c r="I212" s="144">
        <v>8000000</v>
      </c>
      <c r="J212" s="987">
        <v>100</v>
      </c>
      <c r="K212" s="988"/>
    </row>
    <row r="213" spans="1:11" ht="12" thickBot="1">
      <c r="A213" s="978" t="s">
        <v>67</v>
      </c>
      <c r="B213" s="121" t="s">
        <v>68</v>
      </c>
      <c r="C213" s="125"/>
      <c r="D213" s="980"/>
      <c r="E213" s="980"/>
      <c r="F213" s="980"/>
      <c r="G213" s="980"/>
      <c r="H213" s="980"/>
      <c r="I213" s="980"/>
      <c r="J213" s="980"/>
      <c r="K213" s="981"/>
    </row>
    <row r="214" spans="1:11" ht="14.25" customHeight="1" thickBot="1">
      <c r="A214" s="979"/>
      <c r="B214" s="124">
        <v>3.5</v>
      </c>
      <c r="C214" s="126"/>
      <c r="D214" s="982"/>
      <c r="E214" s="982"/>
      <c r="F214" s="982"/>
      <c r="G214" s="982"/>
      <c r="H214" s="982"/>
      <c r="I214" s="982"/>
      <c r="J214" s="982"/>
      <c r="K214" s="983"/>
    </row>
  </sheetData>
  <mergeCells count="176">
    <mergeCell ref="B1:K1"/>
    <mergeCell ref="A3:A11"/>
    <mergeCell ref="B3:B6"/>
    <mergeCell ref="K3:K11"/>
    <mergeCell ref="M3:M6"/>
    <mergeCell ref="C5:C6"/>
    <mergeCell ref="D5:J5"/>
    <mergeCell ref="D6:J6"/>
    <mergeCell ref="B8:B11"/>
    <mergeCell ref="M8:M11"/>
    <mergeCell ref="C10:C11"/>
    <mergeCell ref="D10:J10"/>
    <mergeCell ref="D11:J11"/>
    <mergeCell ref="A35:A36"/>
    <mergeCell ref="D35:K36"/>
    <mergeCell ref="M14:M32"/>
    <mergeCell ref="C16:C17"/>
    <mergeCell ref="D16:J16"/>
    <mergeCell ref="D17:J17"/>
    <mergeCell ref="B19:B22"/>
    <mergeCell ref="C21:C22"/>
    <mergeCell ref="D21:J21"/>
    <mergeCell ref="D22:J22"/>
    <mergeCell ref="B24:B27"/>
    <mergeCell ref="C26:C27"/>
    <mergeCell ref="A14:A32"/>
    <mergeCell ref="B14:B17"/>
    <mergeCell ref="K14:K32"/>
    <mergeCell ref="D26:J26"/>
    <mergeCell ref="D27:J27"/>
    <mergeCell ref="B29:B32"/>
    <mergeCell ref="C31:C32"/>
    <mergeCell ref="A33:A34"/>
    <mergeCell ref="J33:K33"/>
    <mergeCell ref="J34:K34"/>
    <mergeCell ref="M40:M68"/>
    <mergeCell ref="C42:J42"/>
    <mergeCell ref="C43:J43"/>
    <mergeCell ref="B45:B48"/>
    <mergeCell ref="C48:J48"/>
    <mergeCell ref="B50:B53"/>
    <mergeCell ref="C53:J53"/>
    <mergeCell ref="D31:J31"/>
    <mergeCell ref="D32:J32"/>
    <mergeCell ref="B55:B58"/>
    <mergeCell ref="C58:J58"/>
    <mergeCell ref="B60:B63"/>
    <mergeCell ref="C63:J63"/>
    <mergeCell ref="B65:B68"/>
    <mergeCell ref="C68:J68"/>
    <mergeCell ref="A40:A45"/>
    <mergeCell ref="B40:B43"/>
    <mergeCell ref="K40:K66"/>
    <mergeCell ref="A69:A70"/>
    <mergeCell ref="J69:K69"/>
    <mergeCell ref="J70:K70"/>
    <mergeCell ref="A71:A72"/>
    <mergeCell ref="D71:K72"/>
    <mergeCell ref="A75:A78"/>
    <mergeCell ref="B75:B78"/>
    <mergeCell ref="K75:K86"/>
    <mergeCell ref="A85:A88"/>
    <mergeCell ref="M75:M88"/>
    <mergeCell ref="C77:J77"/>
    <mergeCell ref="C78:J78"/>
    <mergeCell ref="B80:B83"/>
    <mergeCell ref="C82:J82"/>
    <mergeCell ref="C83:J83"/>
    <mergeCell ref="B85:B88"/>
    <mergeCell ref="C87:J87"/>
    <mergeCell ref="C88:J88"/>
    <mergeCell ref="A89:A90"/>
    <mergeCell ref="J89:K89"/>
    <mergeCell ref="J90:K90"/>
    <mergeCell ref="A91:A92"/>
    <mergeCell ref="D91:K92"/>
    <mergeCell ref="A95:A115"/>
    <mergeCell ref="B95:B100"/>
    <mergeCell ref="K95:K118"/>
    <mergeCell ref="C114:J114"/>
    <mergeCell ref="C115:J115"/>
    <mergeCell ref="M127:M146"/>
    <mergeCell ref="C129:J129"/>
    <mergeCell ref="C130:J130"/>
    <mergeCell ref="B132:B135"/>
    <mergeCell ref="C134:J134"/>
    <mergeCell ref="A117:A120"/>
    <mergeCell ref="B117:B120"/>
    <mergeCell ref="C119:J119"/>
    <mergeCell ref="C120:J120"/>
    <mergeCell ref="A121:A122"/>
    <mergeCell ref="J121:K121"/>
    <mergeCell ref="J122:K122"/>
    <mergeCell ref="M95:M120"/>
    <mergeCell ref="C99:J99"/>
    <mergeCell ref="C100:J100"/>
    <mergeCell ref="B102:B105"/>
    <mergeCell ref="C104:J104"/>
    <mergeCell ref="C105:J105"/>
    <mergeCell ref="B107:B110"/>
    <mergeCell ref="C109:J109"/>
    <mergeCell ref="C110:J110"/>
    <mergeCell ref="B112:B115"/>
    <mergeCell ref="C135:J135"/>
    <mergeCell ref="A137:A140"/>
    <mergeCell ref="B137:B140"/>
    <mergeCell ref="C139:J139"/>
    <mergeCell ref="C140:J140"/>
    <mergeCell ref="A141:A142"/>
    <mergeCell ref="J141:K141"/>
    <mergeCell ref="J142:K142"/>
    <mergeCell ref="A123:A124"/>
    <mergeCell ref="D123:K124"/>
    <mergeCell ref="A127:A130"/>
    <mergeCell ref="B127:B130"/>
    <mergeCell ref="K127:K138"/>
    <mergeCell ref="B157:B160"/>
    <mergeCell ref="C159:J159"/>
    <mergeCell ref="C160:J160"/>
    <mergeCell ref="A162:A165"/>
    <mergeCell ref="B162:B165"/>
    <mergeCell ref="C164:J164"/>
    <mergeCell ref="C165:J165"/>
    <mergeCell ref="A143:A144"/>
    <mergeCell ref="D143:K144"/>
    <mergeCell ref="A147:A160"/>
    <mergeCell ref="B147:B150"/>
    <mergeCell ref="K147:K163"/>
    <mergeCell ref="C149:J149"/>
    <mergeCell ref="C150:J150"/>
    <mergeCell ref="B152:B155"/>
    <mergeCell ref="C154:J154"/>
    <mergeCell ref="C155:J155"/>
    <mergeCell ref="A166:A167"/>
    <mergeCell ref="J166:K166"/>
    <mergeCell ref="J167:K167"/>
    <mergeCell ref="A168:A169"/>
    <mergeCell ref="D168:K169"/>
    <mergeCell ref="A172:A185"/>
    <mergeCell ref="B172:B175"/>
    <mergeCell ref="K172:K188"/>
    <mergeCell ref="A187:A190"/>
    <mergeCell ref="C189:J189"/>
    <mergeCell ref="C190:J190"/>
    <mergeCell ref="A191:A192"/>
    <mergeCell ref="J191:K191"/>
    <mergeCell ref="J192:K192"/>
    <mergeCell ref="A193:A194"/>
    <mergeCell ref="D193:K194"/>
    <mergeCell ref="M172:M190"/>
    <mergeCell ref="C174:J174"/>
    <mergeCell ref="C175:J175"/>
    <mergeCell ref="B177:B180"/>
    <mergeCell ref="C179:J179"/>
    <mergeCell ref="C180:J180"/>
    <mergeCell ref="B182:B185"/>
    <mergeCell ref="C184:J184"/>
    <mergeCell ref="C185:J185"/>
    <mergeCell ref="B187:B190"/>
    <mergeCell ref="C209:J209"/>
    <mergeCell ref="C210:J210"/>
    <mergeCell ref="A211:A212"/>
    <mergeCell ref="J211:K211"/>
    <mergeCell ref="J212:K212"/>
    <mergeCell ref="A213:A214"/>
    <mergeCell ref="D213:K214"/>
    <mergeCell ref="A197:A205"/>
    <mergeCell ref="B197:B200"/>
    <mergeCell ref="K197:K208"/>
    <mergeCell ref="C199:J199"/>
    <mergeCell ref="C200:J200"/>
    <mergeCell ref="B202:B205"/>
    <mergeCell ref="C204:J204"/>
    <mergeCell ref="C205:J205"/>
    <mergeCell ref="A207:A210"/>
    <mergeCell ref="B207:B210"/>
  </mergeCells>
  <pageMargins left="0.7" right="0.7" top="0.75" bottom="0.75" header="0.3" footer="0.3"/>
  <pageSetup paperSize="8" scale="64" fitToHeight="0" orientation="landscape" r:id="rId1"/>
  <headerFooter>
    <oddHeader>&amp;L&amp;"Calibri"&amp;10&amp;K000000 OFFICIAL&amp;1#_x000D_</oddHeader>
    <oddFooter>&amp;L_x000D_&amp;1#&amp;"Calibri"&amp;10&amp;K000000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35"/>
  <sheetViews>
    <sheetView topLeftCell="F14" zoomScale="145" zoomScaleNormal="145" workbookViewId="0">
      <selection activeCell="B24" sqref="B24:B27"/>
    </sheetView>
  </sheetViews>
  <sheetFormatPr defaultColWidth="8.85546875" defaultRowHeight="11.45"/>
  <cols>
    <col min="1" max="1" width="30.5703125" style="106" customWidth="1"/>
    <col min="2" max="2" width="54.85546875" style="106" customWidth="1"/>
    <col min="3" max="3" width="18.85546875" style="106" customWidth="1"/>
    <col min="4" max="4" width="20.140625" style="106" customWidth="1"/>
    <col min="5" max="5" width="18.5703125" style="106" customWidth="1"/>
    <col min="6" max="7" width="22.85546875" style="106" customWidth="1"/>
    <col min="8" max="8" width="23.7109375" style="106" customWidth="1"/>
    <col min="9" max="9" width="23" style="106" customWidth="1"/>
    <col min="10" max="10" width="23.28515625" style="106" customWidth="1"/>
    <col min="11" max="11" width="46.5703125" style="106" customWidth="1"/>
    <col min="12" max="12" width="3.42578125" style="106" customWidth="1"/>
    <col min="13" max="13" width="65.28515625" style="106" customWidth="1"/>
    <col min="14" max="16384" width="8.85546875" style="106"/>
  </cols>
  <sheetData>
    <row r="1" spans="1:13" ht="15.95" thickBot="1">
      <c r="A1" s="146" t="s">
        <v>0</v>
      </c>
      <c r="B1" s="962" t="s">
        <v>1</v>
      </c>
      <c r="C1" s="963"/>
      <c r="D1" s="963"/>
      <c r="E1" s="963"/>
      <c r="F1" s="963"/>
      <c r="G1" s="963"/>
      <c r="H1" s="963"/>
      <c r="I1" s="963"/>
      <c r="J1" s="963"/>
      <c r="K1" s="964"/>
    </row>
    <row r="2" spans="1:13" ht="28.5" customHeight="1" thickBot="1">
      <c r="A2" s="107" t="s">
        <v>2</v>
      </c>
      <c r="B2" s="108" t="s">
        <v>3</v>
      </c>
      <c r="C2" s="108"/>
      <c r="D2" s="101" t="s">
        <v>4</v>
      </c>
      <c r="E2" s="79" t="s">
        <v>5</v>
      </c>
      <c r="F2" s="68" t="s">
        <v>6</v>
      </c>
      <c r="G2" s="68" t="s">
        <v>7</v>
      </c>
      <c r="H2" s="68" t="s">
        <v>8</v>
      </c>
      <c r="I2" s="68" t="s">
        <v>9</v>
      </c>
      <c r="J2" s="68" t="s">
        <v>10</v>
      </c>
      <c r="K2" s="109" t="s">
        <v>11</v>
      </c>
      <c r="M2" s="110" t="s">
        <v>12</v>
      </c>
    </row>
    <row r="3" spans="1:13" ht="22.5" customHeight="1" thickBot="1">
      <c r="A3" s="965" t="s">
        <v>13</v>
      </c>
      <c r="B3" s="965" t="s">
        <v>14</v>
      </c>
      <c r="C3" s="111" t="s">
        <v>15</v>
      </c>
      <c r="D3" s="74"/>
      <c r="E3" s="67">
        <v>64.41</v>
      </c>
      <c r="F3" s="74"/>
      <c r="G3" s="74"/>
      <c r="H3" s="74"/>
      <c r="I3" s="74"/>
      <c r="J3" s="69" t="s">
        <v>16</v>
      </c>
      <c r="K3" s="968"/>
      <c r="M3" s="970" t="s">
        <v>17</v>
      </c>
    </row>
    <row r="4" spans="1:13" ht="12" thickBot="1">
      <c r="A4" s="966"/>
      <c r="B4" s="966"/>
      <c r="C4" s="112" t="s">
        <v>18</v>
      </c>
      <c r="D4" s="113"/>
      <c r="E4" s="113"/>
      <c r="F4" s="113"/>
      <c r="G4" s="113"/>
      <c r="H4" s="113"/>
      <c r="I4" s="113"/>
      <c r="J4" s="114"/>
      <c r="K4" s="968"/>
      <c r="M4" s="970"/>
    </row>
    <row r="5" spans="1:13" ht="12" thickBot="1">
      <c r="A5" s="966"/>
      <c r="B5" s="966"/>
      <c r="C5" s="970"/>
      <c r="D5" s="972" t="s">
        <v>19</v>
      </c>
      <c r="E5" s="972"/>
      <c r="F5" s="972"/>
      <c r="G5" s="972"/>
      <c r="H5" s="972"/>
      <c r="I5" s="972"/>
      <c r="J5" s="973"/>
      <c r="K5" s="968"/>
      <c r="M5" s="970"/>
    </row>
    <row r="6" spans="1:13" ht="36.950000000000003" customHeight="1" thickBot="1">
      <c r="A6" s="966"/>
      <c r="B6" s="967"/>
      <c r="C6" s="971"/>
      <c r="D6" s="974" t="s">
        <v>20</v>
      </c>
      <c r="E6" s="974"/>
      <c r="F6" s="974"/>
      <c r="G6" s="974"/>
      <c r="H6" s="974"/>
      <c r="I6" s="974"/>
      <c r="J6" s="975"/>
      <c r="K6" s="968"/>
      <c r="M6" s="970"/>
    </row>
    <row r="7" spans="1:13" ht="14.45" customHeight="1" thickBot="1">
      <c r="A7" s="966"/>
      <c r="B7" s="108" t="s">
        <v>21</v>
      </c>
      <c r="C7" s="108"/>
      <c r="D7" s="101" t="s">
        <v>4</v>
      </c>
      <c r="E7" s="79" t="s">
        <v>5</v>
      </c>
      <c r="F7" s="68" t="s">
        <v>6</v>
      </c>
      <c r="G7" s="68" t="s">
        <v>7</v>
      </c>
      <c r="H7" s="68" t="s">
        <v>8</v>
      </c>
      <c r="I7" s="68" t="s">
        <v>9</v>
      </c>
      <c r="J7" s="68" t="s">
        <v>10</v>
      </c>
      <c r="K7" s="968"/>
      <c r="M7" s="110" t="s">
        <v>12</v>
      </c>
    </row>
    <row r="8" spans="1:13" ht="50.45" customHeight="1" thickBot="1">
      <c r="A8" s="966"/>
      <c r="B8" s="976" t="s">
        <v>22</v>
      </c>
      <c r="C8" s="111" t="s">
        <v>15</v>
      </c>
      <c r="D8" s="74"/>
      <c r="E8" s="98" t="s">
        <v>23</v>
      </c>
      <c r="F8" s="159" t="s">
        <v>24</v>
      </c>
      <c r="G8" s="159" t="s">
        <v>24</v>
      </c>
      <c r="H8" s="159" t="s">
        <v>24</v>
      </c>
      <c r="I8" s="159" t="s">
        <v>24</v>
      </c>
      <c r="J8" s="159" t="s">
        <v>24</v>
      </c>
      <c r="K8" s="968"/>
      <c r="M8" s="970" t="s">
        <v>25</v>
      </c>
    </row>
    <row r="9" spans="1:13" ht="12" thickBot="1">
      <c r="A9" s="966"/>
      <c r="B9" s="966"/>
      <c r="C9" s="112" t="s">
        <v>18</v>
      </c>
      <c r="D9" s="74"/>
      <c r="E9" s="113"/>
      <c r="F9" s="114">
        <v>-0.19</v>
      </c>
      <c r="G9" s="114"/>
      <c r="H9" s="114"/>
      <c r="I9" s="114"/>
      <c r="J9" s="114"/>
      <c r="K9" s="968"/>
      <c r="M9" s="970"/>
    </row>
    <row r="10" spans="1:13" ht="12" thickBot="1">
      <c r="A10" s="966"/>
      <c r="B10" s="966"/>
      <c r="C10" s="970"/>
      <c r="D10" s="972" t="s">
        <v>19</v>
      </c>
      <c r="E10" s="972"/>
      <c r="F10" s="972"/>
      <c r="G10" s="972"/>
      <c r="H10" s="972"/>
      <c r="I10" s="972"/>
      <c r="J10" s="973"/>
      <c r="K10" s="968"/>
      <c r="M10" s="970"/>
    </row>
    <row r="11" spans="1:13" ht="18" customHeight="1" thickBot="1">
      <c r="A11" s="967"/>
      <c r="B11" s="967"/>
      <c r="C11" s="971"/>
      <c r="D11" s="974" t="s">
        <v>26</v>
      </c>
      <c r="E11" s="974"/>
      <c r="F11" s="974"/>
      <c r="G11" s="974"/>
      <c r="H11" s="974"/>
      <c r="I11" s="974"/>
      <c r="J11" s="975"/>
      <c r="K11" s="969"/>
      <c r="M11" s="977"/>
    </row>
    <row r="12" spans="1:13" ht="12" thickBot="1">
      <c r="A12" s="116"/>
      <c r="B12" s="116"/>
      <c r="C12" s="116"/>
      <c r="D12" s="116"/>
      <c r="E12" s="116"/>
      <c r="F12" s="116"/>
      <c r="G12" s="116"/>
      <c r="H12" s="116"/>
      <c r="I12" s="116"/>
      <c r="J12" s="116"/>
      <c r="K12" s="116"/>
    </row>
    <row r="13" spans="1:13" ht="18.600000000000001" customHeight="1" thickBot="1">
      <c r="A13" s="117" t="s">
        <v>27</v>
      </c>
      <c r="B13" s="118" t="s">
        <v>28</v>
      </c>
      <c r="C13" s="119"/>
      <c r="D13" s="101" t="s">
        <v>4</v>
      </c>
      <c r="E13" s="59" t="s">
        <v>5</v>
      </c>
      <c r="F13" s="68" t="s">
        <v>6</v>
      </c>
      <c r="G13" s="68" t="s">
        <v>7</v>
      </c>
      <c r="H13" s="68" t="s">
        <v>8</v>
      </c>
      <c r="I13" s="68" t="s">
        <v>9</v>
      </c>
      <c r="J13" s="68" t="s">
        <v>10</v>
      </c>
      <c r="K13" s="109" t="s">
        <v>11</v>
      </c>
      <c r="M13" s="120" t="s">
        <v>12</v>
      </c>
    </row>
    <row r="14" spans="1:13" ht="53.45" customHeight="1" thickBot="1">
      <c r="A14" s="965" t="s">
        <v>29</v>
      </c>
      <c r="B14" s="965" t="s">
        <v>30</v>
      </c>
      <c r="C14" s="111" t="s">
        <v>15</v>
      </c>
      <c r="D14" s="67">
        <v>0</v>
      </c>
      <c r="E14" s="160" t="s">
        <v>31</v>
      </c>
      <c r="F14" s="152" t="s">
        <v>32</v>
      </c>
      <c r="G14" s="96" t="s">
        <v>660</v>
      </c>
      <c r="H14" s="102" t="s">
        <v>661</v>
      </c>
      <c r="I14" s="76" t="s">
        <v>661</v>
      </c>
      <c r="J14" s="70">
        <v>800000</v>
      </c>
      <c r="K14" s="970" t="s">
        <v>37</v>
      </c>
      <c r="M14" s="970" t="s">
        <v>662</v>
      </c>
    </row>
    <row r="15" spans="1:13" ht="12" thickBot="1">
      <c r="A15" s="966"/>
      <c r="B15" s="966"/>
      <c r="C15" s="112" t="s">
        <v>18</v>
      </c>
      <c r="D15" s="114">
        <v>0</v>
      </c>
      <c r="E15" s="113"/>
      <c r="F15" s="152" t="s">
        <v>32</v>
      </c>
      <c r="G15" s="114"/>
      <c r="H15" s="114"/>
      <c r="I15" s="115"/>
      <c r="J15" s="114"/>
      <c r="K15" s="984"/>
      <c r="M15" s="970"/>
    </row>
    <row r="16" spans="1:13" ht="12" thickBot="1">
      <c r="A16" s="966"/>
      <c r="B16" s="966"/>
      <c r="C16" s="970"/>
      <c r="D16" s="972" t="s">
        <v>41</v>
      </c>
      <c r="E16" s="972"/>
      <c r="F16" s="972"/>
      <c r="G16" s="972"/>
      <c r="H16" s="972"/>
      <c r="I16" s="972"/>
      <c r="J16" s="973"/>
      <c r="K16" s="984"/>
      <c r="M16" s="970"/>
    </row>
    <row r="17" spans="1:13" ht="15.6" customHeight="1" thickBot="1">
      <c r="A17" s="966"/>
      <c r="B17" s="967"/>
      <c r="C17" s="971"/>
      <c r="D17" s="974" t="s">
        <v>42</v>
      </c>
      <c r="E17" s="974"/>
      <c r="F17" s="974"/>
      <c r="G17" s="974"/>
      <c r="H17" s="974"/>
      <c r="I17" s="974"/>
      <c r="J17" s="975"/>
      <c r="K17" s="984"/>
      <c r="M17" s="970"/>
    </row>
    <row r="18" spans="1:13" ht="16.5" customHeight="1" thickBot="1">
      <c r="A18" s="966"/>
      <c r="B18" s="108" t="s">
        <v>43</v>
      </c>
      <c r="C18" s="108"/>
      <c r="D18" s="101" t="s">
        <v>4</v>
      </c>
      <c r="E18" s="79" t="s">
        <v>5</v>
      </c>
      <c r="F18" s="68" t="s">
        <v>6</v>
      </c>
      <c r="G18" s="68" t="s">
        <v>7</v>
      </c>
      <c r="H18" s="68" t="s">
        <v>8</v>
      </c>
      <c r="I18" s="68" t="s">
        <v>9</v>
      </c>
      <c r="J18" s="68" t="s">
        <v>10</v>
      </c>
      <c r="K18" s="984"/>
      <c r="M18" s="970"/>
    </row>
    <row r="19" spans="1:13" ht="30.6" thickBot="1">
      <c r="A19" s="966"/>
      <c r="B19" s="965" t="s">
        <v>45</v>
      </c>
      <c r="C19" s="111" t="s">
        <v>15</v>
      </c>
      <c r="D19" s="67">
        <v>0</v>
      </c>
      <c r="E19" s="161" t="s">
        <v>46</v>
      </c>
      <c r="F19" s="152" t="s">
        <v>32</v>
      </c>
      <c r="G19" s="96" t="s">
        <v>660</v>
      </c>
      <c r="H19" s="103" t="s">
        <v>661</v>
      </c>
      <c r="I19" s="75" t="s">
        <v>661</v>
      </c>
      <c r="J19" s="97" t="s">
        <v>663</v>
      </c>
      <c r="K19" s="984"/>
      <c r="M19" s="970"/>
    </row>
    <row r="20" spans="1:13" ht="12" thickBot="1">
      <c r="A20" s="966"/>
      <c r="B20" s="966"/>
      <c r="C20" s="112" t="s">
        <v>18</v>
      </c>
      <c r="D20" s="114">
        <v>0</v>
      </c>
      <c r="E20" s="113"/>
      <c r="F20" s="152" t="s">
        <v>32</v>
      </c>
      <c r="G20" s="114"/>
      <c r="H20" s="114"/>
      <c r="I20" s="114"/>
      <c r="J20" s="114"/>
      <c r="K20" s="984"/>
      <c r="M20" s="970"/>
    </row>
    <row r="21" spans="1:13" ht="12" thickBot="1">
      <c r="A21" s="966"/>
      <c r="B21" s="966"/>
      <c r="C21" s="970"/>
      <c r="D21" s="972" t="s">
        <v>41</v>
      </c>
      <c r="E21" s="972"/>
      <c r="F21" s="972"/>
      <c r="G21" s="972"/>
      <c r="H21" s="972"/>
      <c r="I21" s="972"/>
      <c r="J21" s="973"/>
      <c r="K21" s="984"/>
      <c r="M21" s="970"/>
    </row>
    <row r="22" spans="1:13" ht="12" thickBot="1">
      <c r="A22" s="966"/>
      <c r="B22" s="967"/>
      <c r="C22" s="971"/>
      <c r="D22" s="974" t="s">
        <v>42</v>
      </c>
      <c r="E22" s="974"/>
      <c r="F22" s="974"/>
      <c r="G22" s="974"/>
      <c r="H22" s="974"/>
      <c r="I22" s="974"/>
      <c r="J22" s="975"/>
      <c r="K22" s="984"/>
      <c r="M22" s="970"/>
    </row>
    <row r="23" spans="1:13" ht="17.45" customHeight="1" thickBot="1">
      <c r="A23" s="966"/>
      <c r="B23" s="108" t="s">
        <v>52</v>
      </c>
      <c r="C23" s="108"/>
      <c r="D23" s="101" t="s">
        <v>4</v>
      </c>
      <c r="E23" s="79" t="s">
        <v>5</v>
      </c>
      <c r="F23" s="68" t="s">
        <v>6</v>
      </c>
      <c r="G23" s="68" t="s">
        <v>7</v>
      </c>
      <c r="H23" s="68" t="s">
        <v>8</v>
      </c>
      <c r="I23" s="68" t="s">
        <v>9</v>
      </c>
      <c r="J23" s="68" t="s">
        <v>10</v>
      </c>
      <c r="K23" s="984"/>
      <c r="M23" s="970"/>
    </row>
    <row r="24" spans="1:13" ht="55.5" customHeight="1" thickBot="1">
      <c r="A24" s="966"/>
      <c r="B24" s="965" t="s">
        <v>53</v>
      </c>
      <c r="C24" s="111" t="s">
        <v>15</v>
      </c>
      <c r="D24" s="67">
        <v>0</v>
      </c>
      <c r="E24" s="67" t="s">
        <v>54</v>
      </c>
      <c r="F24" s="152" t="s">
        <v>32</v>
      </c>
      <c r="G24" s="60" t="s">
        <v>55</v>
      </c>
      <c r="H24" s="162">
        <v>0.6</v>
      </c>
      <c r="I24" s="162">
        <v>0.63</v>
      </c>
      <c r="J24" s="162">
        <v>0.66</v>
      </c>
      <c r="K24" s="984"/>
      <c r="M24" s="970"/>
    </row>
    <row r="25" spans="1:13" ht="12" thickBot="1">
      <c r="A25" s="966"/>
      <c r="B25" s="966"/>
      <c r="C25" s="112" t="s">
        <v>18</v>
      </c>
      <c r="D25" s="114">
        <v>0</v>
      </c>
      <c r="E25" s="113"/>
      <c r="F25" s="152" t="s">
        <v>32</v>
      </c>
      <c r="G25" s="114"/>
      <c r="H25" s="114"/>
      <c r="I25" s="114"/>
      <c r="J25" s="114"/>
      <c r="K25" s="984"/>
      <c r="M25" s="970"/>
    </row>
    <row r="26" spans="1:13" ht="16.5" customHeight="1" thickBot="1">
      <c r="A26" s="966"/>
      <c r="B26" s="966"/>
      <c r="C26" s="970"/>
      <c r="D26" s="972" t="s">
        <v>41</v>
      </c>
      <c r="E26" s="972"/>
      <c r="F26" s="972"/>
      <c r="G26" s="972"/>
      <c r="H26" s="972"/>
      <c r="I26" s="972"/>
      <c r="J26" s="973"/>
      <c r="K26" s="984"/>
      <c r="M26" s="970"/>
    </row>
    <row r="27" spans="1:13" ht="18.75" customHeight="1" thickBot="1">
      <c r="A27" s="966"/>
      <c r="B27" s="967"/>
      <c r="C27" s="971"/>
      <c r="D27" s="974" t="s">
        <v>42</v>
      </c>
      <c r="E27" s="974"/>
      <c r="F27" s="974"/>
      <c r="G27" s="974"/>
      <c r="H27" s="974"/>
      <c r="I27" s="974"/>
      <c r="J27" s="975"/>
      <c r="K27" s="984"/>
      <c r="M27" s="970"/>
    </row>
    <row r="28" spans="1:13" ht="18.600000000000001" customHeight="1" thickBot="1">
      <c r="A28" s="966"/>
      <c r="B28" s="108" t="s">
        <v>57</v>
      </c>
      <c r="C28" s="108"/>
      <c r="D28" s="101" t="s">
        <v>4</v>
      </c>
      <c r="E28" s="79" t="s">
        <v>5</v>
      </c>
      <c r="F28" s="68" t="s">
        <v>6</v>
      </c>
      <c r="G28" s="68" t="s">
        <v>7</v>
      </c>
      <c r="H28" s="68" t="s">
        <v>8</v>
      </c>
      <c r="I28" s="68" t="s">
        <v>9</v>
      </c>
      <c r="J28" s="68" t="s">
        <v>10</v>
      </c>
      <c r="K28" s="984"/>
      <c r="M28" s="970"/>
    </row>
    <row r="29" spans="1:13" ht="56.1" customHeight="1" thickBot="1">
      <c r="A29" s="966"/>
      <c r="B29" s="965" t="s">
        <v>58</v>
      </c>
      <c r="C29" s="111" t="s">
        <v>15</v>
      </c>
      <c r="D29" s="67">
        <v>0</v>
      </c>
      <c r="E29" s="67" t="s">
        <v>59</v>
      </c>
      <c r="F29" s="152" t="s">
        <v>32</v>
      </c>
      <c r="G29" s="98">
        <v>0.1</v>
      </c>
      <c r="H29" s="98">
        <v>0.2</v>
      </c>
      <c r="I29" s="99">
        <v>0.3</v>
      </c>
      <c r="J29" s="73">
        <v>0.35</v>
      </c>
      <c r="K29" s="984"/>
      <c r="M29" s="970"/>
    </row>
    <row r="30" spans="1:13" ht="24.95" customHeight="1" thickBot="1">
      <c r="A30" s="966"/>
      <c r="B30" s="966"/>
      <c r="C30" s="112" t="s">
        <v>18</v>
      </c>
      <c r="D30" s="114">
        <v>0</v>
      </c>
      <c r="E30" s="113"/>
      <c r="F30" s="152" t="s">
        <v>32</v>
      </c>
      <c r="G30" s="114"/>
      <c r="H30" s="114"/>
      <c r="I30" s="114"/>
      <c r="J30" s="114"/>
      <c r="K30" s="984"/>
      <c r="M30" s="970"/>
    </row>
    <row r="31" spans="1:13" ht="16.5" customHeight="1" thickBot="1">
      <c r="A31" s="966"/>
      <c r="B31" s="966"/>
      <c r="C31" s="970"/>
      <c r="D31" s="972" t="s">
        <v>41</v>
      </c>
      <c r="E31" s="972"/>
      <c r="F31" s="972"/>
      <c r="G31" s="972"/>
      <c r="H31" s="972"/>
      <c r="I31" s="972"/>
      <c r="J31" s="973"/>
      <c r="K31" s="984"/>
      <c r="M31" s="970"/>
    </row>
    <row r="32" spans="1:13" ht="18.75" customHeight="1" thickBot="1">
      <c r="A32" s="966"/>
      <c r="B32" s="967"/>
      <c r="C32" s="971"/>
      <c r="D32" s="974" t="s">
        <v>42</v>
      </c>
      <c r="E32" s="974"/>
      <c r="F32" s="974"/>
      <c r="G32" s="974"/>
      <c r="H32" s="974"/>
      <c r="I32" s="974"/>
      <c r="J32" s="975"/>
      <c r="K32" s="984"/>
      <c r="M32" s="977"/>
    </row>
    <row r="33" spans="1:13" ht="12" thickBot="1">
      <c r="A33" s="978" t="s">
        <v>61</v>
      </c>
      <c r="B33" s="121" t="s">
        <v>62</v>
      </c>
      <c r="C33" s="121"/>
      <c r="D33" s="121" t="s">
        <v>63</v>
      </c>
      <c r="E33" s="121" t="s">
        <v>64</v>
      </c>
      <c r="F33" s="121"/>
      <c r="G33" s="121"/>
      <c r="H33" s="121"/>
      <c r="I33" s="121" t="s">
        <v>65</v>
      </c>
      <c r="J33" s="985"/>
      <c r="K33" s="986"/>
    </row>
    <row r="34" spans="1:13" ht="12" thickBot="1">
      <c r="A34" s="979"/>
      <c r="B34" s="123">
        <v>90500000</v>
      </c>
      <c r="C34" s="124"/>
      <c r="D34" s="124">
        <v>0</v>
      </c>
      <c r="E34" s="124">
        <v>0</v>
      </c>
      <c r="F34" s="124"/>
      <c r="G34" s="124"/>
      <c r="H34" s="124"/>
      <c r="I34" s="123" t="s">
        <v>66</v>
      </c>
      <c r="J34" s="987"/>
      <c r="K34" s="988"/>
    </row>
    <row r="35" spans="1:13" ht="12" thickBot="1">
      <c r="A35" s="978" t="s">
        <v>67</v>
      </c>
      <c r="B35" s="122" t="s">
        <v>68</v>
      </c>
      <c r="C35" s="125"/>
      <c r="D35" s="980"/>
      <c r="E35" s="980"/>
      <c r="F35" s="980"/>
      <c r="G35" s="980"/>
      <c r="H35" s="980"/>
      <c r="I35" s="980"/>
      <c r="J35" s="980"/>
      <c r="K35" s="981"/>
    </row>
    <row r="36" spans="1:13" ht="12" thickBot="1">
      <c r="A36" s="979"/>
      <c r="B36" s="124">
        <v>3.5</v>
      </c>
      <c r="C36" s="126"/>
      <c r="D36" s="982"/>
      <c r="E36" s="982"/>
      <c r="F36" s="982"/>
      <c r="G36" s="982"/>
      <c r="H36" s="982"/>
      <c r="I36" s="982"/>
      <c r="J36" s="982"/>
      <c r="K36" s="983"/>
    </row>
    <row r="37" spans="1:13">
      <c r="A37" s="116"/>
      <c r="B37" s="116"/>
      <c r="C37" s="116"/>
      <c r="D37" s="116"/>
      <c r="E37" s="116"/>
      <c r="F37" s="116"/>
      <c r="G37" s="116"/>
      <c r="H37" s="116"/>
      <c r="I37" s="116"/>
      <c r="J37" s="116"/>
      <c r="K37" s="116"/>
    </row>
    <row r="38" spans="1:13" ht="12" thickBot="1">
      <c r="A38" s="126"/>
      <c r="B38" s="126"/>
      <c r="C38" s="126"/>
      <c r="D38" s="126"/>
      <c r="E38" s="126"/>
      <c r="F38" s="126"/>
      <c r="G38" s="126"/>
      <c r="H38" s="126"/>
      <c r="I38" s="126"/>
      <c r="J38" s="126"/>
      <c r="K38" s="126"/>
    </row>
    <row r="39" spans="1:13" ht="12" thickBot="1">
      <c r="A39" s="117" t="s">
        <v>69</v>
      </c>
      <c r="B39" s="127" t="s">
        <v>70</v>
      </c>
      <c r="C39" s="128"/>
      <c r="D39" s="101" t="s">
        <v>4</v>
      </c>
      <c r="E39" s="79" t="s">
        <v>5</v>
      </c>
      <c r="F39" s="68" t="s">
        <v>6</v>
      </c>
      <c r="G39" s="68" t="s">
        <v>7</v>
      </c>
      <c r="H39" s="68" t="s">
        <v>8</v>
      </c>
      <c r="I39" s="68" t="s">
        <v>9</v>
      </c>
      <c r="J39" s="68" t="s">
        <v>10</v>
      </c>
      <c r="K39" s="109" t="s">
        <v>71</v>
      </c>
      <c r="M39" s="110" t="s">
        <v>12</v>
      </c>
    </row>
    <row r="40" spans="1:13" ht="32.450000000000003" customHeight="1" thickBot="1">
      <c r="A40" s="965" t="s">
        <v>72</v>
      </c>
      <c r="B40" s="991" t="s">
        <v>656</v>
      </c>
      <c r="C40" s="111" t="s">
        <v>15</v>
      </c>
      <c r="D40" s="114" t="s">
        <v>74</v>
      </c>
      <c r="E40" s="67">
        <v>0</v>
      </c>
      <c r="F40" s="114" t="s">
        <v>75</v>
      </c>
      <c r="G40" s="70">
        <f>94500*0.45*0.5</f>
        <v>21262.5</v>
      </c>
      <c r="H40" s="61">
        <f>(94500*0.45*0.6)+(94500*0.55*0.5)</f>
        <v>51502.5</v>
      </c>
      <c r="I40" s="70">
        <f>(94500*0.45*0.75)+(94500*0.55*0.6)</f>
        <v>63078.75</v>
      </c>
      <c r="J40" s="70">
        <f>(94500*0.45*0.85)+(94500*0.55*0.75)</f>
        <v>75127.5</v>
      </c>
      <c r="K40" s="970" t="s">
        <v>76</v>
      </c>
      <c r="M40" s="970" t="s">
        <v>77</v>
      </c>
    </row>
    <row r="41" spans="1:13" ht="39.6" customHeight="1" thickBot="1">
      <c r="A41" s="984"/>
      <c r="B41" s="992"/>
      <c r="C41" s="112" t="s">
        <v>18</v>
      </c>
      <c r="D41" s="114" t="s">
        <v>74</v>
      </c>
      <c r="E41" s="113"/>
      <c r="F41" s="114" t="s">
        <v>78</v>
      </c>
      <c r="G41" s="114"/>
      <c r="H41" s="114"/>
      <c r="I41" s="114"/>
      <c r="J41" s="114"/>
      <c r="K41" s="984"/>
      <c r="M41" s="970"/>
    </row>
    <row r="42" spans="1:13" ht="12" thickBot="1">
      <c r="A42" s="984"/>
      <c r="B42" s="992"/>
      <c r="C42" s="989" t="s">
        <v>41</v>
      </c>
      <c r="D42" s="989"/>
      <c r="E42" s="989"/>
      <c r="F42" s="989"/>
      <c r="G42" s="989"/>
      <c r="H42" s="989"/>
      <c r="I42" s="989"/>
      <c r="J42" s="989"/>
      <c r="K42" s="984"/>
      <c r="M42" s="970"/>
    </row>
    <row r="43" spans="1:13" ht="27.6" customHeight="1" thickBot="1">
      <c r="A43" s="984"/>
      <c r="B43" s="994"/>
      <c r="C43" s="990" t="s">
        <v>82</v>
      </c>
      <c r="D43" s="974"/>
      <c r="E43" s="974"/>
      <c r="F43" s="974"/>
      <c r="G43" s="974"/>
      <c r="H43" s="974"/>
      <c r="I43" s="974"/>
      <c r="J43" s="975"/>
      <c r="K43" s="984"/>
      <c r="M43" s="970"/>
    </row>
    <row r="44" spans="1:13" ht="15.6" customHeight="1" thickBot="1">
      <c r="A44" s="984"/>
      <c r="B44" s="127" t="s">
        <v>83</v>
      </c>
      <c r="C44" s="108"/>
      <c r="D44" s="101" t="s">
        <v>4</v>
      </c>
      <c r="E44" s="79" t="s">
        <v>5</v>
      </c>
      <c r="F44" s="68" t="s">
        <v>6</v>
      </c>
      <c r="G44" s="68" t="s">
        <v>7</v>
      </c>
      <c r="H44" s="68" t="s">
        <v>8</v>
      </c>
      <c r="I44" s="68" t="s">
        <v>9</v>
      </c>
      <c r="J44" s="68" t="s">
        <v>10</v>
      </c>
      <c r="K44" s="984"/>
      <c r="M44" s="970"/>
    </row>
    <row r="45" spans="1:13" ht="113.45" customHeight="1" thickBot="1">
      <c r="A45" s="984"/>
      <c r="B45" s="991" t="s">
        <v>657</v>
      </c>
      <c r="C45" s="129" t="s">
        <v>15</v>
      </c>
      <c r="D45" s="114" t="s">
        <v>74</v>
      </c>
      <c r="E45" s="67">
        <v>0</v>
      </c>
      <c r="F45" s="114" t="s">
        <v>86</v>
      </c>
      <c r="G45" s="70">
        <f>30*30*30</f>
        <v>27000</v>
      </c>
      <c r="H45" s="61">
        <f>60*30*30</f>
        <v>54000</v>
      </c>
      <c r="I45" s="70">
        <f>90*30*30</f>
        <v>81000</v>
      </c>
      <c r="J45" s="70">
        <f>120*30*30</f>
        <v>108000</v>
      </c>
      <c r="K45" s="984"/>
      <c r="M45" s="970"/>
    </row>
    <row r="46" spans="1:13" ht="12" thickBot="1">
      <c r="A46" s="28"/>
      <c r="B46" s="992"/>
      <c r="C46" s="111" t="s">
        <v>18</v>
      </c>
      <c r="D46" s="114" t="s">
        <v>74</v>
      </c>
      <c r="E46" s="130"/>
      <c r="F46" s="114" t="s">
        <v>89</v>
      </c>
      <c r="G46" s="114"/>
      <c r="H46" s="114"/>
      <c r="I46" s="114"/>
      <c r="J46" s="114"/>
      <c r="K46" s="984"/>
      <c r="M46" s="970"/>
    </row>
    <row r="47" spans="1:13" ht="12" thickBot="1">
      <c r="A47" s="28"/>
      <c r="B47" s="992"/>
      <c r="C47" s="131" t="s">
        <v>41</v>
      </c>
      <c r="D47" s="132"/>
      <c r="E47" s="132"/>
      <c r="F47" s="132" t="s">
        <v>41</v>
      </c>
      <c r="G47" s="132"/>
      <c r="H47" s="132"/>
      <c r="I47" s="132"/>
      <c r="J47" s="133"/>
      <c r="K47" s="984"/>
      <c r="M47" s="970"/>
    </row>
    <row r="48" spans="1:13" ht="13.5" customHeight="1" thickBot="1">
      <c r="A48" s="28"/>
      <c r="B48" s="993"/>
      <c r="C48" s="990" t="s">
        <v>82</v>
      </c>
      <c r="D48" s="974"/>
      <c r="E48" s="974"/>
      <c r="F48" s="974"/>
      <c r="G48" s="974"/>
      <c r="H48" s="974"/>
      <c r="I48" s="974"/>
      <c r="J48" s="975"/>
      <c r="K48" s="984"/>
      <c r="M48" s="970"/>
    </row>
    <row r="49" spans="1:13" ht="19.5" customHeight="1" thickBot="1">
      <c r="A49" s="28"/>
      <c r="B49" s="127" t="s">
        <v>91</v>
      </c>
      <c r="C49" s="108"/>
      <c r="D49" s="101" t="s">
        <v>4</v>
      </c>
      <c r="E49" s="79" t="s">
        <v>5</v>
      </c>
      <c r="F49" s="68" t="s">
        <v>6</v>
      </c>
      <c r="G49" s="68" t="s">
        <v>7</v>
      </c>
      <c r="H49" s="68" t="s">
        <v>8</v>
      </c>
      <c r="I49" s="68" t="s">
        <v>9</v>
      </c>
      <c r="J49" s="68" t="s">
        <v>10</v>
      </c>
      <c r="K49" s="984"/>
      <c r="M49" s="970"/>
    </row>
    <row r="50" spans="1:13" ht="89.45" customHeight="1" thickBot="1">
      <c r="A50" s="28"/>
      <c r="B50" s="991" t="s">
        <v>92</v>
      </c>
      <c r="C50" s="129" t="s">
        <v>15</v>
      </c>
      <c r="D50" s="114" t="s">
        <v>74</v>
      </c>
      <c r="E50" s="67">
        <v>0</v>
      </c>
      <c r="F50" s="114" t="s">
        <v>93</v>
      </c>
      <c r="G50" s="90" t="s">
        <v>94</v>
      </c>
      <c r="H50" s="90" t="s">
        <v>661</v>
      </c>
      <c r="I50" s="157" t="s">
        <v>661</v>
      </c>
      <c r="J50" s="90" t="s">
        <v>664</v>
      </c>
      <c r="K50" s="984"/>
      <c r="M50" s="970"/>
    </row>
    <row r="51" spans="1:13" ht="12" thickBot="1">
      <c r="A51" s="28"/>
      <c r="B51" s="992"/>
      <c r="C51" s="111" t="s">
        <v>18</v>
      </c>
      <c r="D51" s="114" t="s">
        <v>74</v>
      </c>
      <c r="E51" s="130"/>
      <c r="F51" s="114" t="s">
        <v>96</v>
      </c>
      <c r="G51" s="114"/>
      <c r="H51" s="114"/>
      <c r="I51" s="114"/>
      <c r="J51" s="114"/>
      <c r="K51" s="984"/>
      <c r="M51" s="970"/>
    </row>
    <row r="52" spans="1:13" ht="12" thickBot="1">
      <c r="A52" s="28"/>
      <c r="B52" s="992"/>
      <c r="C52" s="131" t="s">
        <v>41</v>
      </c>
      <c r="D52" s="132"/>
      <c r="E52" s="132"/>
      <c r="F52" s="132" t="s">
        <v>41</v>
      </c>
      <c r="G52" s="132"/>
      <c r="H52" s="132"/>
      <c r="I52" s="132"/>
      <c r="J52" s="133"/>
      <c r="K52" s="984"/>
      <c r="M52" s="970"/>
    </row>
    <row r="53" spans="1:13" ht="13.5" customHeight="1" thickBot="1">
      <c r="A53" s="28"/>
      <c r="B53" s="993"/>
      <c r="C53" s="990" t="s">
        <v>82</v>
      </c>
      <c r="D53" s="974"/>
      <c r="E53" s="974"/>
      <c r="F53" s="974"/>
      <c r="G53" s="974"/>
      <c r="H53" s="974"/>
      <c r="I53" s="974"/>
      <c r="J53" s="975"/>
      <c r="K53" s="984"/>
      <c r="M53" s="970"/>
    </row>
    <row r="54" spans="1:13" ht="12" thickBot="1">
      <c r="A54" s="28"/>
      <c r="B54" s="127" t="s">
        <v>98</v>
      </c>
      <c r="C54" s="108"/>
      <c r="D54" s="101" t="s">
        <v>4</v>
      </c>
      <c r="E54" s="79" t="s">
        <v>5</v>
      </c>
      <c r="F54" s="68" t="s">
        <v>6</v>
      </c>
      <c r="G54" s="68" t="s">
        <v>7</v>
      </c>
      <c r="H54" s="68" t="s">
        <v>8</v>
      </c>
      <c r="I54" s="68" t="s">
        <v>9</v>
      </c>
      <c r="J54" s="68" t="s">
        <v>10</v>
      </c>
      <c r="K54" s="984"/>
      <c r="M54" s="970"/>
    </row>
    <row r="55" spans="1:13" ht="90.95" customHeight="1" thickBot="1">
      <c r="A55" s="28"/>
      <c r="B55" s="991" t="s">
        <v>99</v>
      </c>
      <c r="C55" s="129" t="s">
        <v>15</v>
      </c>
      <c r="D55" s="114" t="s">
        <v>74</v>
      </c>
      <c r="E55" s="67">
        <v>0</v>
      </c>
      <c r="F55" s="114" t="s">
        <v>100</v>
      </c>
      <c r="G55" s="114" t="s">
        <v>100</v>
      </c>
      <c r="H55" s="90">
        <v>0.38</v>
      </c>
      <c r="I55" s="91">
        <v>0.43</v>
      </c>
      <c r="J55" s="100">
        <v>0.5</v>
      </c>
      <c r="K55" s="984"/>
      <c r="M55" s="970"/>
    </row>
    <row r="56" spans="1:13" ht="30" customHeight="1" thickBot="1">
      <c r="A56" s="28"/>
      <c r="B56" s="992"/>
      <c r="C56" s="111" t="s">
        <v>18</v>
      </c>
      <c r="D56" s="114" t="s">
        <v>74</v>
      </c>
      <c r="E56" s="130"/>
      <c r="F56" s="145" t="s">
        <v>103</v>
      </c>
      <c r="G56" s="145"/>
      <c r="H56" s="114"/>
      <c r="I56" s="114"/>
      <c r="J56" s="114"/>
      <c r="K56" s="984"/>
      <c r="M56" s="970"/>
    </row>
    <row r="57" spans="1:13" ht="13.35" customHeight="1" thickBot="1">
      <c r="A57" s="28"/>
      <c r="B57" s="992"/>
      <c r="C57" s="132"/>
      <c r="D57" s="132"/>
      <c r="E57" s="132"/>
      <c r="F57" s="131" t="s">
        <v>41</v>
      </c>
      <c r="G57" s="132"/>
      <c r="H57" s="132"/>
      <c r="I57" s="132"/>
      <c r="J57" s="133"/>
      <c r="K57" s="984"/>
      <c r="M57" s="970"/>
    </row>
    <row r="58" spans="1:13" ht="19.5" customHeight="1" thickBot="1">
      <c r="A58" s="28"/>
      <c r="B58" s="993"/>
      <c r="C58" s="990" t="s">
        <v>105</v>
      </c>
      <c r="D58" s="974"/>
      <c r="E58" s="974"/>
      <c r="F58" s="974"/>
      <c r="G58" s="974"/>
      <c r="H58" s="974"/>
      <c r="I58" s="974"/>
      <c r="J58" s="975"/>
      <c r="K58" s="984"/>
      <c r="M58" s="970"/>
    </row>
    <row r="59" spans="1:13" ht="27" customHeight="1" thickBot="1">
      <c r="A59" s="28"/>
      <c r="B59" s="127" t="s">
        <v>106</v>
      </c>
      <c r="C59" s="108"/>
      <c r="D59" s="101" t="s">
        <v>4</v>
      </c>
      <c r="E59" s="79" t="s">
        <v>5</v>
      </c>
      <c r="F59" s="68" t="s">
        <v>6</v>
      </c>
      <c r="G59" s="68" t="s">
        <v>7</v>
      </c>
      <c r="H59" s="68" t="s">
        <v>8</v>
      </c>
      <c r="I59" s="68" t="s">
        <v>9</v>
      </c>
      <c r="J59" s="68" t="s">
        <v>10</v>
      </c>
      <c r="K59" s="984"/>
      <c r="M59" s="970"/>
    </row>
    <row r="60" spans="1:13" ht="89.45" customHeight="1" thickBot="1">
      <c r="A60" s="28"/>
      <c r="B60" s="991" t="s">
        <v>107</v>
      </c>
      <c r="C60" s="129" t="s">
        <v>15</v>
      </c>
      <c r="D60" s="114" t="s">
        <v>74</v>
      </c>
      <c r="E60" s="67">
        <v>0</v>
      </c>
      <c r="F60" s="70" t="s">
        <v>108</v>
      </c>
      <c r="G60" s="70" t="s">
        <v>108</v>
      </c>
      <c r="H60" s="90">
        <v>0.27</v>
      </c>
      <c r="I60" s="91">
        <v>0.32</v>
      </c>
      <c r="J60" s="100">
        <v>0.4</v>
      </c>
      <c r="K60" s="984"/>
      <c r="M60" s="970"/>
    </row>
    <row r="61" spans="1:13" ht="23.45" thickBot="1">
      <c r="A61" s="28"/>
      <c r="B61" s="992"/>
      <c r="C61" s="111" t="s">
        <v>18</v>
      </c>
      <c r="D61" s="114" t="s">
        <v>74</v>
      </c>
      <c r="E61" s="130"/>
      <c r="F61" s="145" t="s">
        <v>665</v>
      </c>
      <c r="G61" s="114"/>
      <c r="H61" s="114"/>
      <c r="I61" s="114"/>
      <c r="J61" s="114"/>
      <c r="K61" s="984"/>
      <c r="M61" s="970"/>
    </row>
    <row r="62" spans="1:13" ht="12" thickBot="1">
      <c r="A62" s="28"/>
      <c r="B62" s="992"/>
      <c r="C62" s="132"/>
      <c r="D62" s="132"/>
      <c r="E62" s="132"/>
      <c r="F62" s="131" t="s">
        <v>41</v>
      </c>
      <c r="G62" s="132"/>
      <c r="H62" s="132"/>
      <c r="I62" s="132"/>
      <c r="J62" s="133"/>
      <c r="K62" s="984"/>
      <c r="M62" s="970"/>
    </row>
    <row r="63" spans="1:13" ht="18.95" customHeight="1" thickBot="1">
      <c r="A63" s="28"/>
      <c r="B63" s="992"/>
      <c r="C63" s="990" t="s">
        <v>105</v>
      </c>
      <c r="D63" s="974"/>
      <c r="E63" s="974"/>
      <c r="F63" s="974"/>
      <c r="G63" s="974"/>
      <c r="H63" s="974"/>
      <c r="I63" s="974"/>
      <c r="J63" s="975"/>
      <c r="K63" s="984"/>
      <c r="M63" s="970"/>
    </row>
    <row r="64" spans="1:13" ht="12" thickBot="1">
      <c r="A64" s="107" t="s">
        <v>113</v>
      </c>
      <c r="B64" s="127" t="s">
        <v>114</v>
      </c>
      <c r="C64" s="108"/>
      <c r="D64" s="101" t="s">
        <v>4</v>
      </c>
      <c r="E64" s="79" t="s">
        <v>5</v>
      </c>
      <c r="F64" s="68" t="s">
        <v>6</v>
      </c>
      <c r="G64" s="68" t="s">
        <v>7</v>
      </c>
      <c r="H64" s="68" t="s">
        <v>8</v>
      </c>
      <c r="I64" s="68" t="s">
        <v>9</v>
      </c>
      <c r="J64" s="68" t="s">
        <v>10</v>
      </c>
      <c r="K64" s="984"/>
      <c r="M64" s="970"/>
    </row>
    <row r="65" spans="1:13" ht="36" customHeight="1" thickBot="1">
      <c r="A65" s="27">
        <v>25</v>
      </c>
      <c r="B65" s="991" t="s">
        <v>115</v>
      </c>
      <c r="C65" s="129" t="s">
        <v>15</v>
      </c>
      <c r="D65" s="114" t="s">
        <v>74</v>
      </c>
      <c r="E65" s="67">
        <v>0</v>
      </c>
      <c r="F65" s="70">
        <f>60750*0.45</f>
        <v>27337.5</v>
      </c>
      <c r="G65" s="70">
        <f>60750*0.45</f>
        <v>27337.5</v>
      </c>
      <c r="H65" s="70">
        <v>60750</v>
      </c>
      <c r="I65" s="70">
        <v>60750</v>
      </c>
      <c r="J65" s="70">
        <f>I65*0.55</f>
        <v>33412.5</v>
      </c>
      <c r="K65" s="984"/>
      <c r="M65" s="970"/>
    </row>
    <row r="66" spans="1:13" ht="23.45" thickBot="1">
      <c r="A66" s="28"/>
      <c r="B66" s="992"/>
      <c r="C66" s="111" t="s">
        <v>18</v>
      </c>
      <c r="D66" s="114" t="s">
        <v>74</v>
      </c>
      <c r="E66" s="130"/>
      <c r="F66" s="72" t="s">
        <v>116</v>
      </c>
      <c r="G66" s="114"/>
      <c r="H66" s="114"/>
      <c r="I66" s="114"/>
      <c r="J66" s="114"/>
      <c r="K66" s="971"/>
      <c r="M66" s="970"/>
    </row>
    <row r="67" spans="1:13" ht="12" thickBot="1">
      <c r="A67" s="28"/>
      <c r="B67" s="992"/>
      <c r="C67" s="132"/>
      <c r="D67" s="132"/>
      <c r="E67" s="132"/>
      <c r="F67" s="131" t="s">
        <v>41</v>
      </c>
      <c r="G67" s="132"/>
      <c r="H67" s="132"/>
      <c r="I67" s="132"/>
      <c r="J67" s="133"/>
      <c r="K67" s="134" t="s">
        <v>118</v>
      </c>
      <c r="M67" s="970"/>
    </row>
    <row r="68" spans="1:13" ht="33" customHeight="1" thickBot="1">
      <c r="A68" s="29"/>
      <c r="B68" s="994"/>
      <c r="C68" s="990" t="s">
        <v>119</v>
      </c>
      <c r="D68" s="974"/>
      <c r="E68" s="974"/>
      <c r="F68" s="974"/>
      <c r="G68" s="974"/>
      <c r="H68" s="974"/>
      <c r="I68" s="974"/>
      <c r="J68" s="975"/>
      <c r="K68" s="67" t="s">
        <v>120</v>
      </c>
      <c r="M68" s="977"/>
    </row>
    <row r="69" spans="1:13" ht="12" thickBot="1">
      <c r="A69" s="978" t="s">
        <v>61</v>
      </c>
      <c r="B69" s="121" t="s">
        <v>62</v>
      </c>
      <c r="C69" s="121"/>
      <c r="D69" s="121" t="s">
        <v>63</v>
      </c>
      <c r="E69" s="121" t="s">
        <v>64</v>
      </c>
      <c r="F69" s="121"/>
      <c r="G69" s="121"/>
      <c r="H69" s="121"/>
      <c r="I69" s="121" t="s">
        <v>65</v>
      </c>
      <c r="J69" s="985" t="s">
        <v>121</v>
      </c>
      <c r="K69" s="986"/>
    </row>
    <row r="70" spans="1:13" ht="15.95" customHeight="1" thickBot="1">
      <c r="A70" s="979"/>
      <c r="B70" s="144">
        <v>19000000</v>
      </c>
      <c r="C70" s="124"/>
      <c r="D70" s="124">
        <v>0</v>
      </c>
      <c r="E70" s="124">
        <v>0</v>
      </c>
      <c r="F70" s="124"/>
      <c r="G70" s="124"/>
      <c r="H70" s="124"/>
      <c r="I70" s="144">
        <v>19000000</v>
      </c>
      <c r="J70" s="987">
        <v>100</v>
      </c>
      <c r="K70" s="988"/>
    </row>
    <row r="71" spans="1:13" ht="15.6" customHeight="1" thickBot="1">
      <c r="A71" s="978" t="s">
        <v>67</v>
      </c>
      <c r="B71" s="121" t="s">
        <v>68</v>
      </c>
      <c r="C71" s="125"/>
      <c r="D71" s="980"/>
      <c r="E71" s="980"/>
      <c r="F71" s="980"/>
      <c r="G71" s="980"/>
      <c r="H71" s="980"/>
      <c r="I71" s="980"/>
      <c r="J71" s="980"/>
      <c r="K71" s="981"/>
    </row>
    <row r="72" spans="1:13" ht="15.95" customHeight="1" thickBot="1">
      <c r="A72" s="979"/>
      <c r="B72" s="124">
        <v>3.5</v>
      </c>
      <c r="C72" s="126"/>
      <c r="D72" s="982"/>
      <c r="E72" s="982"/>
      <c r="F72" s="982"/>
      <c r="G72" s="982"/>
      <c r="H72" s="982"/>
      <c r="I72" s="982"/>
      <c r="J72" s="982"/>
      <c r="K72" s="983"/>
    </row>
    <row r="73" spans="1:13" ht="12" thickBot="1">
      <c r="A73" s="116"/>
      <c r="B73" s="116"/>
      <c r="C73" s="116"/>
      <c r="D73" s="116"/>
      <c r="E73" s="116"/>
      <c r="F73" s="116"/>
      <c r="G73" s="116"/>
      <c r="H73" s="116"/>
      <c r="I73" s="116"/>
      <c r="J73" s="116"/>
      <c r="K73" s="116"/>
    </row>
    <row r="74" spans="1:13" ht="17.45" customHeight="1" thickBot="1">
      <c r="A74" s="117" t="s">
        <v>122</v>
      </c>
      <c r="B74" s="127" t="s">
        <v>123</v>
      </c>
      <c r="C74" s="118"/>
      <c r="D74" s="101" t="s">
        <v>4</v>
      </c>
      <c r="E74" s="59" t="s">
        <v>5</v>
      </c>
      <c r="F74" s="68" t="s">
        <v>6</v>
      </c>
      <c r="G74" s="68" t="s">
        <v>7</v>
      </c>
      <c r="H74" s="68" t="s">
        <v>8</v>
      </c>
      <c r="I74" s="68" t="s">
        <v>9</v>
      </c>
      <c r="J74" s="68" t="s">
        <v>10</v>
      </c>
      <c r="K74" s="109" t="s">
        <v>11</v>
      </c>
      <c r="M74" s="110" t="s">
        <v>12</v>
      </c>
    </row>
    <row r="75" spans="1:13" ht="25.7" customHeight="1" thickBot="1">
      <c r="A75" s="965" t="s">
        <v>124</v>
      </c>
      <c r="B75" s="965" t="s">
        <v>125</v>
      </c>
      <c r="C75" s="111" t="s">
        <v>15</v>
      </c>
      <c r="D75" s="114" t="s">
        <v>74</v>
      </c>
      <c r="E75" s="67">
        <v>0</v>
      </c>
      <c r="F75" s="92">
        <v>4</v>
      </c>
      <c r="G75" s="76">
        <v>4</v>
      </c>
      <c r="H75" s="92">
        <v>8</v>
      </c>
      <c r="I75" s="92">
        <v>10</v>
      </c>
      <c r="J75" s="92">
        <v>12</v>
      </c>
      <c r="K75" s="970" t="s">
        <v>126</v>
      </c>
      <c r="M75" s="970" t="s">
        <v>127</v>
      </c>
    </row>
    <row r="76" spans="1:13" ht="12" thickBot="1">
      <c r="A76" s="966"/>
      <c r="B76" s="966"/>
      <c r="C76" s="135" t="s">
        <v>18</v>
      </c>
      <c r="D76" s="114" t="s">
        <v>74</v>
      </c>
      <c r="E76" s="113"/>
      <c r="F76" s="114">
        <v>5</v>
      </c>
      <c r="G76" s="114"/>
      <c r="H76" s="114"/>
      <c r="I76" s="114"/>
      <c r="J76" s="114"/>
      <c r="K76" s="984"/>
      <c r="M76" s="970"/>
    </row>
    <row r="77" spans="1:13" ht="12" thickBot="1">
      <c r="A77" s="966"/>
      <c r="B77" s="966"/>
      <c r="C77" s="989" t="s">
        <v>41</v>
      </c>
      <c r="D77" s="972"/>
      <c r="E77" s="972"/>
      <c r="F77" s="972"/>
      <c r="G77" s="972"/>
      <c r="H77" s="972"/>
      <c r="I77" s="972"/>
      <c r="J77" s="973"/>
      <c r="K77" s="984"/>
      <c r="M77" s="970"/>
    </row>
    <row r="78" spans="1:13" ht="13.5" customHeight="1" thickBot="1">
      <c r="A78" s="966"/>
      <c r="B78" s="967"/>
      <c r="C78" s="990" t="s">
        <v>128</v>
      </c>
      <c r="D78" s="974"/>
      <c r="E78" s="974"/>
      <c r="F78" s="974"/>
      <c r="G78" s="974"/>
      <c r="H78" s="974"/>
      <c r="I78" s="974"/>
      <c r="J78" s="975"/>
      <c r="K78" s="984"/>
      <c r="M78" s="970"/>
    </row>
    <row r="79" spans="1:13" ht="20.45" customHeight="1" thickBot="1">
      <c r="A79" s="28"/>
      <c r="B79" s="127" t="s">
        <v>129</v>
      </c>
      <c r="C79" s="108"/>
      <c r="D79" s="101" t="s">
        <v>4</v>
      </c>
      <c r="E79" s="59" t="s">
        <v>5</v>
      </c>
      <c r="F79" s="68" t="s">
        <v>6</v>
      </c>
      <c r="G79" s="68" t="s">
        <v>7</v>
      </c>
      <c r="H79" s="68" t="s">
        <v>8</v>
      </c>
      <c r="I79" s="68" t="s">
        <v>9</v>
      </c>
      <c r="J79" s="68" t="s">
        <v>10</v>
      </c>
      <c r="K79" s="984"/>
      <c r="M79" s="970"/>
    </row>
    <row r="80" spans="1:13" ht="25.35" customHeight="1" thickBot="1">
      <c r="A80" s="28"/>
      <c r="B80" s="965" t="s">
        <v>130</v>
      </c>
      <c r="C80" s="129" t="s">
        <v>15</v>
      </c>
      <c r="D80" s="114" t="s">
        <v>74</v>
      </c>
      <c r="E80" s="67">
        <v>0</v>
      </c>
      <c r="F80" s="94">
        <v>15000</v>
      </c>
      <c r="G80" s="94">
        <v>15000</v>
      </c>
      <c r="H80" s="94">
        <v>24000</v>
      </c>
      <c r="I80" s="94">
        <v>55000</v>
      </c>
      <c r="J80" s="93">
        <v>94500</v>
      </c>
      <c r="K80" s="984"/>
      <c r="M80" s="970"/>
    </row>
    <row r="81" spans="1:13" ht="23.45" thickBot="1">
      <c r="A81" s="28"/>
      <c r="B81" s="966"/>
      <c r="C81" s="111" t="s">
        <v>18</v>
      </c>
      <c r="D81" s="114" t="s">
        <v>74</v>
      </c>
      <c r="E81" s="130"/>
      <c r="F81" s="76" t="s">
        <v>131</v>
      </c>
      <c r="G81" s="114"/>
      <c r="H81" s="114"/>
      <c r="I81" s="114"/>
      <c r="J81" s="114"/>
      <c r="K81" s="984"/>
      <c r="M81" s="970"/>
    </row>
    <row r="82" spans="1:13" ht="12" thickBot="1">
      <c r="A82" s="28"/>
      <c r="B82" s="966"/>
      <c r="C82" s="989" t="s">
        <v>41</v>
      </c>
      <c r="D82" s="972"/>
      <c r="E82" s="972"/>
      <c r="F82" s="972"/>
      <c r="G82" s="972"/>
      <c r="H82" s="972"/>
      <c r="I82" s="972"/>
      <c r="J82" s="973"/>
      <c r="K82" s="984"/>
      <c r="M82" s="970"/>
    </row>
    <row r="83" spans="1:13" ht="12" thickBot="1">
      <c r="A83" s="29"/>
      <c r="B83" s="967"/>
      <c r="C83" s="990" t="s">
        <v>128</v>
      </c>
      <c r="D83" s="974"/>
      <c r="E83" s="974"/>
      <c r="F83" s="974"/>
      <c r="G83" s="974"/>
      <c r="H83" s="974"/>
      <c r="I83" s="974"/>
      <c r="J83" s="975"/>
      <c r="K83" s="984"/>
      <c r="M83" s="970"/>
    </row>
    <row r="84" spans="1:13" ht="23.45" customHeight="1" thickBot="1">
      <c r="A84" s="107" t="s">
        <v>113</v>
      </c>
      <c r="B84" s="104" t="s">
        <v>134</v>
      </c>
      <c r="C84" s="108"/>
      <c r="D84" s="101" t="s">
        <v>4</v>
      </c>
      <c r="E84" s="59" t="s">
        <v>5</v>
      </c>
      <c r="F84" s="68" t="s">
        <v>6</v>
      </c>
      <c r="G84" s="68" t="s">
        <v>7</v>
      </c>
      <c r="H84" s="68" t="s">
        <v>8</v>
      </c>
      <c r="I84" s="68" t="s">
        <v>9</v>
      </c>
      <c r="J84" s="68" t="s">
        <v>10</v>
      </c>
      <c r="K84" s="984"/>
      <c r="M84" s="970"/>
    </row>
    <row r="85" spans="1:13" ht="39" customHeight="1" thickBot="1">
      <c r="A85" s="965">
        <v>25</v>
      </c>
      <c r="B85" s="965" t="s">
        <v>135</v>
      </c>
      <c r="C85" s="136" t="s">
        <v>15</v>
      </c>
      <c r="D85" s="114" t="s">
        <v>74</v>
      </c>
      <c r="E85" s="67">
        <v>0</v>
      </c>
      <c r="F85" s="94">
        <v>20250</v>
      </c>
      <c r="G85" s="94">
        <v>20250</v>
      </c>
      <c r="H85" s="94">
        <v>40500</v>
      </c>
      <c r="I85" s="94">
        <f>H85+F85</f>
        <v>60750</v>
      </c>
      <c r="J85" s="94">
        <f>I85</f>
        <v>60750</v>
      </c>
      <c r="K85" s="984"/>
      <c r="M85" s="970"/>
    </row>
    <row r="86" spans="1:13" ht="23.45" thickBot="1">
      <c r="A86" s="966"/>
      <c r="B86" s="966"/>
      <c r="C86" s="111" t="s">
        <v>18</v>
      </c>
      <c r="D86" s="114" t="s">
        <v>74</v>
      </c>
      <c r="E86" s="113"/>
      <c r="F86" s="76" t="s">
        <v>136</v>
      </c>
      <c r="G86" s="114"/>
      <c r="H86" s="114"/>
      <c r="I86" s="114"/>
      <c r="J86" s="114"/>
      <c r="K86" s="971"/>
      <c r="M86" s="970"/>
    </row>
    <row r="87" spans="1:13" ht="12" thickBot="1">
      <c r="A87" s="966"/>
      <c r="B87" s="966"/>
      <c r="C87" s="989" t="s">
        <v>41</v>
      </c>
      <c r="D87" s="972"/>
      <c r="E87" s="972"/>
      <c r="F87" s="972"/>
      <c r="G87" s="972"/>
      <c r="H87" s="972"/>
      <c r="I87" s="972"/>
      <c r="J87" s="973"/>
      <c r="K87" s="134" t="s">
        <v>118</v>
      </c>
      <c r="M87" s="970"/>
    </row>
    <row r="88" spans="1:13" ht="12" thickBot="1">
      <c r="A88" s="967"/>
      <c r="B88" s="967"/>
      <c r="C88" s="990" t="s">
        <v>128</v>
      </c>
      <c r="D88" s="974"/>
      <c r="E88" s="974"/>
      <c r="F88" s="974"/>
      <c r="G88" s="974"/>
      <c r="H88" s="974"/>
      <c r="I88" s="974"/>
      <c r="J88" s="975"/>
      <c r="K88" s="67" t="s">
        <v>137</v>
      </c>
      <c r="M88" s="977"/>
    </row>
    <row r="89" spans="1:13" ht="12" thickBot="1">
      <c r="A89" s="978" t="s">
        <v>61</v>
      </c>
      <c r="B89" s="121" t="s">
        <v>62</v>
      </c>
      <c r="C89" s="121"/>
      <c r="D89" s="121" t="s">
        <v>63</v>
      </c>
      <c r="E89" s="121" t="s">
        <v>64</v>
      </c>
      <c r="F89" s="121"/>
      <c r="G89" s="121"/>
      <c r="H89" s="121"/>
      <c r="I89" s="121" t="s">
        <v>65</v>
      </c>
      <c r="J89" s="985" t="s">
        <v>121</v>
      </c>
      <c r="K89" s="986"/>
    </row>
    <row r="90" spans="1:13" ht="12" thickBot="1">
      <c r="A90" s="979"/>
      <c r="B90" s="144">
        <v>8500000</v>
      </c>
      <c r="C90" s="124"/>
      <c r="D90" s="124">
        <v>0</v>
      </c>
      <c r="E90" s="124">
        <v>0</v>
      </c>
      <c r="F90" s="124"/>
      <c r="G90" s="124"/>
      <c r="H90" s="124"/>
      <c r="I90" s="144">
        <v>7500000</v>
      </c>
      <c r="J90" s="987">
        <v>100</v>
      </c>
      <c r="K90" s="988"/>
    </row>
    <row r="91" spans="1:13" ht="17.45" customHeight="1" thickBot="1">
      <c r="A91" s="978" t="s">
        <v>67</v>
      </c>
      <c r="B91" s="121" t="s">
        <v>68</v>
      </c>
      <c r="C91" s="125"/>
      <c r="D91" s="980"/>
      <c r="E91" s="980"/>
      <c r="F91" s="980"/>
      <c r="G91" s="980"/>
      <c r="H91" s="980"/>
      <c r="I91" s="980"/>
      <c r="J91" s="980"/>
      <c r="K91" s="981"/>
    </row>
    <row r="92" spans="1:13" ht="15.6" customHeight="1" thickBot="1">
      <c r="A92" s="979"/>
      <c r="B92" s="124">
        <v>3.5</v>
      </c>
      <c r="C92" s="126"/>
      <c r="D92" s="982"/>
      <c r="E92" s="982"/>
      <c r="F92" s="982"/>
      <c r="G92" s="982"/>
      <c r="H92" s="982"/>
      <c r="I92" s="982"/>
      <c r="J92" s="982"/>
      <c r="K92" s="983"/>
    </row>
    <row r="93" spans="1:13" ht="12" thickBot="1"/>
    <row r="94" spans="1:13" ht="12" thickBot="1">
      <c r="A94" s="117" t="s">
        <v>138</v>
      </c>
      <c r="B94" s="118" t="s">
        <v>139</v>
      </c>
      <c r="C94" s="118"/>
      <c r="D94" s="101" t="s">
        <v>4</v>
      </c>
      <c r="E94" s="59" t="s">
        <v>5</v>
      </c>
      <c r="F94" s="68" t="s">
        <v>6</v>
      </c>
      <c r="G94" s="68" t="s">
        <v>7</v>
      </c>
      <c r="H94" s="68" t="s">
        <v>8</v>
      </c>
      <c r="I94" s="68" t="s">
        <v>9</v>
      </c>
      <c r="J94" s="68" t="s">
        <v>10</v>
      </c>
      <c r="K94" s="109" t="s">
        <v>71</v>
      </c>
      <c r="M94" s="110" t="s">
        <v>12</v>
      </c>
    </row>
    <row r="95" spans="1:13" ht="17.100000000000001" customHeight="1" thickBot="1">
      <c r="A95" s="965" t="s">
        <v>140</v>
      </c>
      <c r="B95" s="965" t="s">
        <v>141</v>
      </c>
      <c r="C95" s="111" t="s">
        <v>142</v>
      </c>
      <c r="D95" s="114" t="s">
        <v>74</v>
      </c>
      <c r="E95" s="67">
        <v>0</v>
      </c>
      <c r="F95" s="76">
        <v>313240</v>
      </c>
      <c r="G95" s="76">
        <v>313240</v>
      </c>
      <c r="H95" s="72">
        <v>541930</v>
      </c>
      <c r="I95" s="72">
        <v>541930</v>
      </c>
      <c r="J95" s="72">
        <v>541930</v>
      </c>
      <c r="K95" s="970" t="s">
        <v>143</v>
      </c>
      <c r="M95" s="970" t="s">
        <v>144</v>
      </c>
    </row>
    <row r="96" spans="1:13" ht="12.95" customHeight="1" thickBot="1">
      <c r="A96" s="966"/>
      <c r="B96" s="966"/>
      <c r="C96" s="112" t="s">
        <v>145</v>
      </c>
      <c r="D96" s="114" t="s">
        <v>74</v>
      </c>
      <c r="E96" s="67">
        <v>0</v>
      </c>
      <c r="F96" s="77">
        <v>715961</v>
      </c>
      <c r="G96" s="77">
        <v>715961</v>
      </c>
      <c r="H96" s="77">
        <v>507303</v>
      </c>
      <c r="I96" s="77">
        <v>527914</v>
      </c>
      <c r="J96" s="77">
        <v>549119</v>
      </c>
      <c r="K96" s="984"/>
      <c r="M96" s="970"/>
    </row>
    <row r="97" spans="1:13" ht="23.45" customHeight="1" thickBot="1">
      <c r="A97" s="966"/>
      <c r="B97" s="966"/>
      <c r="C97" s="112" t="s">
        <v>146</v>
      </c>
      <c r="D97" s="114" t="s">
        <v>74</v>
      </c>
      <c r="E97" s="113"/>
      <c r="F97" s="72" t="s">
        <v>147</v>
      </c>
      <c r="G97" s="77"/>
      <c r="H97" s="77"/>
      <c r="I97" s="77"/>
      <c r="J97" s="67"/>
      <c r="K97" s="984"/>
      <c r="M97" s="970"/>
    </row>
    <row r="98" spans="1:13" ht="32.450000000000003" customHeight="1" thickBot="1">
      <c r="A98" s="966"/>
      <c r="B98" s="966"/>
      <c r="C98" s="112" t="s">
        <v>150</v>
      </c>
      <c r="D98" s="114" t="s">
        <v>74</v>
      </c>
      <c r="E98" s="113"/>
      <c r="F98" s="76" t="s">
        <v>151</v>
      </c>
      <c r="G98" s="114"/>
      <c r="H98" s="114"/>
      <c r="I98" s="114"/>
      <c r="J98" s="114"/>
      <c r="K98" s="984"/>
      <c r="M98" s="970"/>
    </row>
    <row r="99" spans="1:13" ht="15.6" customHeight="1" thickBot="1">
      <c r="A99" s="966"/>
      <c r="B99" s="966"/>
      <c r="C99" s="989" t="s">
        <v>41</v>
      </c>
      <c r="D99" s="972"/>
      <c r="E99" s="972"/>
      <c r="F99" s="972"/>
      <c r="G99" s="972"/>
      <c r="H99" s="972"/>
      <c r="I99" s="972"/>
      <c r="J99" s="973"/>
      <c r="K99" s="984"/>
      <c r="M99" s="970"/>
    </row>
    <row r="100" spans="1:13" ht="12" thickBot="1">
      <c r="A100" s="966"/>
      <c r="B100" s="967"/>
      <c r="C100" s="990" t="s">
        <v>128</v>
      </c>
      <c r="D100" s="974"/>
      <c r="E100" s="974"/>
      <c r="F100" s="974"/>
      <c r="G100" s="974"/>
      <c r="H100" s="974"/>
      <c r="I100" s="974"/>
      <c r="J100" s="975"/>
      <c r="K100" s="984"/>
      <c r="M100" s="970"/>
    </row>
    <row r="101" spans="1:13" ht="12" thickBot="1">
      <c r="A101" s="966"/>
      <c r="B101" s="108" t="s">
        <v>153</v>
      </c>
      <c r="C101" s="108"/>
      <c r="D101" s="101" t="s">
        <v>4</v>
      </c>
      <c r="E101" s="59" t="s">
        <v>5</v>
      </c>
      <c r="F101" s="68" t="s">
        <v>6</v>
      </c>
      <c r="G101" s="68" t="s">
        <v>7</v>
      </c>
      <c r="H101" s="68" t="s">
        <v>8</v>
      </c>
      <c r="I101" s="68" t="s">
        <v>9</v>
      </c>
      <c r="J101" s="68" t="s">
        <v>10</v>
      </c>
      <c r="K101" s="984"/>
      <c r="M101" s="970"/>
    </row>
    <row r="102" spans="1:13" ht="12" thickBot="1">
      <c r="A102" s="966"/>
      <c r="B102" s="965" t="s">
        <v>154</v>
      </c>
      <c r="C102" s="129" t="s">
        <v>15</v>
      </c>
      <c r="D102" s="114" t="s">
        <v>74</v>
      </c>
      <c r="E102" s="67">
        <v>0</v>
      </c>
      <c r="F102" s="158">
        <v>4400</v>
      </c>
      <c r="G102" s="137">
        <v>4400</v>
      </c>
      <c r="H102" s="137">
        <v>5400</v>
      </c>
      <c r="I102" s="137">
        <v>6792</v>
      </c>
      <c r="J102" s="138">
        <v>9792</v>
      </c>
      <c r="K102" s="984"/>
      <c r="M102" s="970"/>
    </row>
    <row r="103" spans="1:13" ht="12" thickBot="1">
      <c r="A103" s="966"/>
      <c r="B103" s="966"/>
      <c r="C103" s="111" t="s">
        <v>18</v>
      </c>
      <c r="D103" s="114" t="s">
        <v>74</v>
      </c>
      <c r="E103" s="130"/>
      <c r="F103" s="76">
        <v>5799</v>
      </c>
      <c r="G103" s="114"/>
      <c r="H103" s="114"/>
      <c r="I103" s="114"/>
      <c r="J103" s="114"/>
      <c r="K103" s="984"/>
      <c r="M103" s="970"/>
    </row>
    <row r="104" spans="1:13" ht="12" thickBot="1">
      <c r="A104" s="966"/>
      <c r="B104" s="966"/>
      <c r="C104" s="989" t="s">
        <v>41</v>
      </c>
      <c r="D104" s="972"/>
      <c r="E104" s="972"/>
      <c r="F104" s="972"/>
      <c r="G104" s="972"/>
      <c r="H104" s="972"/>
      <c r="I104" s="972"/>
      <c r="J104" s="973"/>
      <c r="K104" s="984"/>
      <c r="M104" s="970"/>
    </row>
    <row r="105" spans="1:13" ht="12" thickBot="1">
      <c r="A105" s="966"/>
      <c r="B105" s="967"/>
      <c r="C105" s="990" t="s">
        <v>157</v>
      </c>
      <c r="D105" s="974"/>
      <c r="E105" s="974"/>
      <c r="F105" s="974"/>
      <c r="G105" s="974"/>
      <c r="H105" s="974"/>
      <c r="I105" s="974"/>
      <c r="J105" s="975"/>
      <c r="K105" s="984"/>
      <c r="M105" s="970"/>
    </row>
    <row r="106" spans="1:13" ht="12" thickBot="1">
      <c r="A106" s="966"/>
      <c r="B106" s="108" t="s">
        <v>158</v>
      </c>
      <c r="C106" s="108"/>
      <c r="D106" s="101" t="s">
        <v>4</v>
      </c>
      <c r="E106" s="59" t="s">
        <v>5</v>
      </c>
      <c r="F106" s="68" t="s">
        <v>6</v>
      </c>
      <c r="G106" s="68" t="s">
        <v>7</v>
      </c>
      <c r="H106" s="68" t="s">
        <v>8</v>
      </c>
      <c r="I106" s="68" t="s">
        <v>9</v>
      </c>
      <c r="J106" s="68" t="s">
        <v>10</v>
      </c>
      <c r="K106" s="984"/>
      <c r="M106" s="970"/>
    </row>
    <row r="107" spans="1:13" ht="75.95" customHeight="1" thickBot="1">
      <c r="A107" s="966"/>
      <c r="B107" s="965" t="s">
        <v>159</v>
      </c>
      <c r="C107" s="129" t="s">
        <v>15</v>
      </c>
      <c r="D107" s="70">
        <v>150000</v>
      </c>
      <c r="E107" s="130"/>
      <c r="F107" s="145" t="s">
        <v>160</v>
      </c>
      <c r="G107" s="145" t="s">
        <v>160</v>
      </c>
      <c r="H107" s="98" t="s">
        <v>161</v>
      </c>
      <c r="I107" s="98" t="s">
        <v>161</v>
      </c>
      <c r="J107" s="98" t="s">
        <v>161</v>
      </c>
      <c r="K107" s="984"/>
      <c r="M107" s="970"/>
    </row>
    <row r="108" spans="1:13" ht="12" thickBot="1">
      <c r="A108" s="966"/>
      <c r="B108" s="966"/>
      <c r="C108" s="111" t="s">
        <v>18</v>
      </c>
      <c r="D108" s="76">
        <v>134400</v>
      </c>
      <c r="E108" s="130"/>
      <c r="F108" s="114" t="s">
        <v>162</v>
      </c>
      <c r="G108" s="114"/>
      <c r="H108" s="114"/>
      <c r="I108" s="114"/>
      <c r="J108" s="114"/>
      <c r="K108" s="984"/>
      <c r="M108" s="970"/>
    </row>
    <row r="109" spans="1:13" ht="12" thickBot="1">
      <c r="A109" s="966"/>
      <c r="B109" s="966"/>
      <c r="C109" s="989" t="s">
        <v>41</v>
      </c>
      <c r="D109" s="972"/>
      <c r="E109" s="972"/>
      <c r="F109" s="972"/>
      <c r="G109" s="972"/>
      <c r="H109" s="972"/>
      <c r="I109" s="972"/>
      <c r="J109" s="973"/>
      <c r="K109" s="984"/>
      <c r="M109" s="970"/>
    </row>
    <row r="110" spans="1:13" ht="15.95" customHeight="1" thickBot="1">
      <c r="A110" s="966"/>
      <c r="B110" s="967"/>
      <c r="C110" s="990" t="s">
        <v>163</v>
      </c>
      <c r="D110" s="974"/>
      <c r="E110" s="974"/>
      <c r="F110" s="974"/>
      <c r="G110" s="974"/>
      <c r="H110" s="974"/>
      <c r="I110" s="974"/>
      <c r="J110" s="975"/>
      <c r="K110" s="984"/>
      <c r="M110" s="970"/>
    </row>
    <row r="111" spans="1:13" ht="12" thickBot="1">
      <c r="A111" s="966"/>
      <c r="B111" s="108" t="s">
        <v>164</v>
      </c>
      <c r="C111" s="108"/>
      <c r="D111" s="101" t="s">
        <v>4</v>
      </c>
      <c r="E111" s="59" t="s">
        <v>5</v>
      </c>
      <c r="F111" s="68" t="s">
        <v>6</v>
      </c>
      <c r="G111" s="68" t="s">
        <v>7</v>
      </c>
      <c r="H111" s="68" t="s">
        <v>8</v>
      </c>
      <c r="I111" s="68" t="s">
        <v>9</v>
      </c>
      <c r="J111" s="68" t="s">
        <v>10</v>
      </c>
      <c r="K111" s="984"/>
      <c r="M111" s="970"/>
    </row>
    <row r="112" spans="1:13" ht="12" thickBot="1">
      <c r="A112" s="966"/>
      <c r="B112" s="965" t="s">
        <v>165</v>
      </c>
      <c r="C112" s="129" t="s">
        <v>15</v>
      </c>
      <c r="D112" s="114" t="s">
        <v>74</v>
      </c>
      <c r="E112" s="67">
        <v>0</v>
      </c>
      <c r="F112" s="73">
        <v>0.2</v>
      </c>
      <c r="G112" s="73">
        <v>0.2</v>
      </c>
      <c r="H112" s="73">
        <v>0.3</v>
      </c>
      <c r="I112" s="78">
        <v>0.4</v>
      </c>
      <c r="J112" s="78">
        <v>0.5</v>
      </c>
      <c r="K112" s="984"/>
      <c r="M112" s="970"/>
    </row>
    <row r="113" spans="1:13" ht="12" thickBot="1">
      <c r="A113" s="966"/>
      <c r="B113" s="966"/>
      <c r="C113" s="111" t="s">
        <v>18</v>
      </c>
      <c r="D113" s="114" t="s">
        <v>74</v>
      </c>
      <c r="E113" s="130"/>
      <c r="F113" s="69">
        <v>0.35089999999999999</v>
      </c>
      <c r="G113" s="69"/>
      <c r="H113" s="114"/>
      <c r="I113" s="114"/>
      <c r="J113" s="114"/>
      <c r="K113" s="984"/>
      <c r="M113" s="970"/>
    </row>
    <row r="114" spans="1:13" ht="12" thickBot="1">
      <c r="A114" s="966"/>
      <c r="B114" s="966"/>
      <c r="C114" s="989" t="s">
        <v>41</v>
      </c>
      <c r="D114" s="972"/>
      <c r="E114" s="972"/>
      <c r="F114" s="972"/>
      <c r="G114" s="972"/>
      <c r="H114" s="972"/>
      <c r="I114" s="972"/>
      <c r="J114" s="973"/>
      <c r="K114" s="984"/>
      <c r="M114" s="970"/>
    </row>
    <row r="115" spans="1:13" ht="18.95" customHeight="1" thickBot="1">
      <c r="A115" s="967"/>
      <c r="B115" s="967"/>
      <c r="C115" s="990" t="s">
        <v>166</v>
      </c>
      <c r="D115" s="974"/>
      <c r="E115" s="974"/>
      <c r="F115" s="974"/>
      <c r="G115" s="974"/>
      <c r="H115" s="974"/>
      <c r="I115" s="974"/>
      <c r="J115" s="975"/>
      <c r="K115" s="984"/>
      <c r="M115" s="970"/>
    </row>
    <row r="116" spans="1:13" ht="12" thickBot="1">
      <c r="A116" s="107" t="s">
        <v>113</v>
      </c>
      <c r="B116" s="108" t="s">
        <v>167</v>
      </c>
      <c r="C116" s="108"/>
      <c r="D116" s="101" t="s">
        <v>4</v>
      </c>
      <c r="E116" s="59" t="s">
        <v>5</v>
      </c>
      <c r="F116" s="68" t="s">
        <v>6</v>
      </c>
      <c r="G116" s="68" t="s">
        <v>7</v>
      </c>
      <c r="H116" s="68" t="s">
        <v>8</v>
      </c>
      <c r="I116" s="68" t="s">
        <v>9</v>
      </c>
      <c r="J116" s="68" t="s">
        <v>10</v>
      </c>
      <c r="K116" s="984"/>
      <c r="M116" s="970"/>
    </row>
    <row r="117" spans="1:13" ht="12" thickBot="1">
      <c r="A117" s="965">
        <v>25</v>
      </c>
      <c r="B117" s="965" t="s">
        <v>168</v>
      </c>
      <c r="C117" s="129" t="s">
        <v>15</v>
      </c>
      <c r="D117" s="114" t="s">
        <v>74</v>
      </c>
      <c r="E117" s="67">
        <v>0</v>
      </c>
      <c r="F117" s="156">
        <v>32516</v>
      </c>
      <c r="G117" s="156">
        <v>32516</v>
      </c>
      <c r="H117" s="70">
        <v>65032</v>
      </c>
      <c r="I117" s="70">
        <v>97548</v>
      </c>
      <c r="J117" s="70">
        <v>162579</v>
      </c>
      <c r="K117" s="984"/>
      <c r="M117" s="970"/>
    </row>
    <row r="118" spans="1:13" ht="23.45" thickBot="1">
      <c r="A118" s="966"/>
      <c r="B118" s="966"/>
      <c r="C118" s="111" t="s">
        <v>18</v>
      </c>
      <c r="D118" s="114" t="s">
        <v>74</v>
      </c>
      <c r="E118" s="130"/>
      <c r="F118" s="114" t="s">
        <v>169</v>
      </c>
      <c r="G118" s="114"/>
      <c r="H118" s="114"/>
      <c r="I118" s="114"/>
      <c r="J118" s="114"/>
      <c r="K118" s="971"/>
      <c r="M118" s="970"/>
    </row>
    <row r="119" spans="1:13" ht="12" thickBot="1">
      <c r="A119" s="966"/>
      <c r="B119" s="966"/>
      <c r="C119" s="989" t="s">
        <v>41</v>
      </c>
      <c r="D119" s="972"/>
      <c r="E119" s="972"/>
      <c r="F119" s="972"/>
      <c r="G119" s="972"/>
      <c r="H119" s="972"/>
      <c r="I119" s="972"/>
      <c r="J119" s="973"/>
      <c r="K119" s="134" t="s">
        <v>118</v>
      </c>
      <c r="M119" s="970"/>
    </row>
    <row r="120" spans="1:13" ht="19.7" customHeight="1" thickBot="1">
      <c r="A120" s="967"/>
      <c r="B120" s="967"/>
      <c r="C120" s="990" t="s">
        <v>170</v>
      </c>
      <c r="D120" s="974"/>
      <c r="E120" s="974"/>
      <c r="F120" s="974"/>
      <c r="G120" s="974"/>
      <c r="H120" s="974"/>
      <c r="I120" s="974"/>
      <c r="J120" s="975"/>
      <c r="K120" s="67" t="s">
        <v>120</v>
      </c>
      <c r="M120" s="977"/>
    </row>
    <row r="121" spans="1:13" ht="12" thickBot="1">
      <c r="A121" s="978" t="s">
        <v>61</v>
      </c>
      <c r="B121" s="121" t="s">
        <v>62</v>
      </c>
      <c r="C121" s="121"/>
      <c r="D121" s="121" t="s">
        <v>63</v>
      </c>
      <c r="E121" s="121" t="s">
        <v>64</v>
      </c>
      <c r="F121" s="121"/>
      <c r="G121" s="121"/>
      <c r="H121" s="121"/>
      <c r="I121" s="121" t="s">
        <v>65</v>
      </c>
      <c r="J121" s="985" t="s">
        <v>121</v>
      </c>
      <c r="K121" s="986"/>
    </row>
    <row r="122" spans="1:13" ht="33" customHeight="1" thickBot="1">
      <c r="A122" s="979"/>
      <c r="B122" s="144" t="s">
        <v>171</v>
      </c>
      <c r="C122" s="124"/>
      <c r="D122" s="124">
        <v>0</v>
      </c>
      <c r="E122" s="124">
        <v>0</v>
      </c>
      <c r="F122" s="124"/>
      <c r="G122" s="124"/>
      <c r="H122" s="124"/>
      <c r="I122" s="144" t="s">
        <v>171</v>
      </c>
      <c r="J122" s="987">
        <v>100</v>
      </c>
      <c r="K122" s="988"/>
    </row>
    <row r="123" spans="1:13" ht="12" thickBot="1">
      <c r="A123" s="978" t="s">
        <v>67</v>
      </c>
      <c r="B123" s="121" t="s">
        <v>68</v>
      </c>
      <c r="C123" s="125"/>
      <c r="D123" s="980"/>
      <c r="E123" s="980"/>
      <c r="F123" s="980"/>
      <c r="G123" s="980"/>
      <c r="H123" s="980"/>
      <c r="I123" s="980"/>
      <c r="J123" s="980"/>
      <c r="K123" s="981"/>
    </row>
    <row r="124" spans="1:13" ht="12" thickBot="1">
      <c r="A124" s="979"/>
      <c r="B124" s="124">
        <v>3.5</v>
      </c>
      <c r="C124" s="126"/>
      <c r="D124" s="982"/>
      <c r="E124" s="982"/>
      <c r="F124" s="982"/>
      <c r="G124" s="982"/>
      <c r="H124" s="982"/>
      <c r="I124" s="982"/>
      <c r="J124" s="982"/>
      <c r="K124" s="983"/>
    </row>
    <row r="125" spans="1:13" ht="12" thickBot="1">
      <c r="A125" s="116"/>
      <c r="B125" s="116"/>
      <c r="C125" s="116"/>
      <c r="D125" s="116"/>
      <c r="E125" s="116"/>
      <c r="F125" s="116"/>
      <c r="G125" s="116"/>
      <c r="H125" s="116"/>
      <c r="I125" s="116"/>
      <c r="J125" s="116"/>
      <c r="K125" s="116"/>
    </row>
    <row r="126" spans="1:13" ht="12" thickBot="1">
      <c r="A126" s="117" t="s">
        <v>172</v>
      </c>
      <c r="B126" s="127" t="s">
        <v>173</v>
      </c>
      <c r="C126" s="118"/>
      <c r="D126" s="101" t="s">
        <v>4</v>
      </c>
      <c r="E126" s="59" t="s">
        <v>5</v>
      </c>
      <c r="F126" s="68" t="s">
        <v>6</v>
      </c>
      <c r="G126" s="68" t="s">
        <v>7</v>
      </c>
      <c r="H126" s="68" t="s">
        <v>8</v>
      </c>
      <c r="I126" s="68" t="s">
        <v>9</v>
      </c>
      <c r="J126" s="68" t="s">
        <v>10</v>
      </c>
      <c r="K126" s="109" t="s">
        <v>11</v>
      </c>
      <c r="M126" s="110" t="s">
        <v>12</v>
      </c>
    </row>
    <row r="127" spans="1:13" ht="12.95" customHeight="1" thickBot="1">
      <c r="A127" s="965" t="s">
        <v>174</v>
      </c>
      <c r="B127" s="965" t="s">
        <v>175</v>
      </c>
      <c r="C127" s="111" t="s">
        <v>15</v>
      </c>
      <c r="D127" s="114" t="s">
        <v>74</v>
      </c>
      <c r="E127" s="67">
        <v>0</v>
      </c>
      <c r="F127" s="140">
        <v>2</v>
      </c>
      <c r="G127" s="140">
        <v>2</v>
      </c>
      <c r="H127" s="140">
        <v>4</v>
      </c>
      <c r="I127" s="140">
        <v>4</v>
      </c>
      <c r="J127" s="140">
        <v>4</v>
      </c>
      <c r="K127" s="970" t="s">
        <v>176</v>
      </c>
      <c r="M127" s="970" t="s">
        <v>177</v>
      </c>
    </row>
    <row r="128" spans="1:13" ht="12" thickBot="1">
      <c r="A128" s="966"/>
      <c r="B128" s="966"/>
      <c r="C128" s="135" t="s">
        <v>18</v>
      </c>
      <c r="D128" s="114" t="s">
        <v>74</v>
      </c>
      <c r="E128" s="113"/>
      <c r="F128" s="114">
        <v>2</v>
      </c>
      <c r="G128" s="114"/>
      <c r="H128" s="114"/>
      <c r="I128" s="114"/>
      <c r="J128" s="114"/>
      <c r="K128" s="984"/>
      <c r="M128" s="984"/>
    </row>
    <row r="129" spans="1:13" ht="12" thickBot="1">
      <c r="A129" s="966"/>
      <c r="B129" s="966"/>
      <c r="C129" s="989" t="s">
        <v>41</v>
      </c>
      <c r="D129" s="972"/>
      <c r="E129" s="972"/>
      <c r="F129" s="972"/>
      <c r="G129" s="972"/>
      <c r="H129" s="972"/>
      <c r="I129" s="972"/>
      <c r="J129" s="973"/>
      <c r="K129" s="984"/>
      <c r="M129" s="984"/>
    </row>
    <row r="130" spans="1:13" ht="12" thickBot="1">
      <c r="A130" s="966"/>
      <c r="B130" s="967"/>
      <c r="C130" s="990" t="s">
        <v>178</v>
      </c>
      <c r="D130" s="974"/>
      <c r="E130" s="974"/>
      <c r="F130" s="974"/>
      <c r="G130" s="974"/>
      <c r="H130" s="974"/>
      <c r="I130" s="974"/>
      <c r="J130" s="975"/>
      <c r="K130" s="984"/>
      <c r="M130" s="984"/>
    </row>
    <row r="131" spans="1:13" ht="12" thickBot="1">
      <c r="A131" s="28"/>
      <c r="B131" s="127" t="s">
        <v>179</v>
      </c>
      <c r="C131" s="108"/>
      <c r="D131" s="101" t="s">
        <v>4</v>
      </c>
      <c r="E131" s="59" t="s">
        <v>5</v>
      </c>
      <c r="F131" s="68" t="s">
        <v>6</v>
      </c>
      <c r="G131" s="68" t="s">
        <v>7</v>
      </c>
      <c r="H131" s="68" t="s">
        <v>8</v>
      </c>
      <c r="I131" s="68" t="s">
        <v>9</v>
      </c>
      <c r="J131" s="68" t="s">
        <v>10</v>
      </c>
      <c r="K131" s="984"/>
      <c r="M131" s="984"/>
    </row>
    <row r="132" spans="1:13" ht="12" thickBot="1">
      <c r="A132" s="28"/>
      <c r="B132" s="965" t="s">
        <v>180</v>
      </c>
      <c r="C132" s="129" t="s">
        <v>15</v>
      </c>
      <c r="D132" s="114" t="s">
        <v>74</v>
      </c>
      <c r="E132" s="67">
        <v>0</v>
      </c>
      <c r="F132" s="140" t="s">
        <v>55</v>
      </c>
      <c r="G132" s="140">
        <v>2</v>
      </c>
      <c r="H132" s="140">
        <v>4</v>
      </c>
      <c r="I132" s="140">
        <v>4</v>
      </c>
      <c r="J132" s="140">
        <v>4</v>
      </c>
      <c r="K132" s="984"/>
      <c r="M132" s="984"/>
    </row>
    <row r="133" spans="1:13" ht="12" thickBot="1">
      <c r="A133" s="28"/>
      <c r="B133" s="966"/>
      <c r="C133" s="111" t="s">
        <v>18</v>
      </c>
      <c r="D133" s="114" t="s">
        <v>74</v>
      </c>
      <c r="E133" s="130"/>
      <c r="F133" s="114" t="s">
        <v>23</v>
      </c>
      <c r="G133" s="114"/>
      <c r="H133" s="114"/>
      <c r="I133" s="114"/>
      <c r="J133" s="114"/>
      <c r="K133" s="984"/>
      <c r="M133" s="984"/>
    </row>
    <row r="134" spans="1:13" ht="12" thickBot="1">
      <c r="A134" s="28"/>
      <c r="B134" s="966"/>
      <c r="C134" s="989" t="s">
        <v>41</v>
      </c>
      <c r="D134" s="972"/>
      <c r="E134" s="972"/>
      <c r="F134" s="972"/>
      <c r="G134" s="972"/>
      <c r="H134" s="972"/>
      <c r="I134" s="972"/>
      <c r="J134" s="973"/>
      <c r="K134" s="984"/>
      <c r="M134" s="984"/>
    </row>
    <row r="135" spans="1:13" ht="12" thickBot="1">
      <c r="A135" s="29"/>
      <c r="B135" s="967"/>
      <c r="C135" s="990" t="s">
        <v>181</v>
      </c>
      <c r="D135" s="974"/>
      <c r="E135" s="974"/>
      <c r="F135" s="974"/>
      <c r="G135" s="974"/>
      <c r="H135" s="974"/>
      <c r="I135" s="974"/>
      <c r="J135" s="975"/>
      <c r="K135" s="984"/>
      <c r="M135" s="984"/>
    </row>
    <row r="136" spans="1:13" ht="12" thickBot="1">
      <c r="A136" s="107" t="s">
        <v>113</v>
      </c>
      <c r="B136" s="104" t="s">
        <v>182</v>
      </c>
      <c r="C136" s="108"/>
      <c r="D136" s="101" t="s">
        <v>4</v>
      </c>
      <c r="E136" s="59" t="s">
        <v>5</v>
      </c>
      <c r="F136" s="68" t="s">
        <v>6</v>
      </c>
      <c r="G136" s="68" t="s">
        <v>7</v>
      </c>
      <c r="H136" s="68" t="s">
        <v>8</v>
      </c>
      <c r="I136" s="68" t="s">
        <v>9</v>
      </c>
      <c r="J136" s="68" t="s">
        <v>10</v>
      </c>
      <c r="K136" s="984"/>
      <c r="M136" s="984"/>
    </row>
    <row r="137" spans="1:13" ht="12" thickBot="1">
      <c r="A137" s="965">
        <v>5</v>
      </c>
      <c r="B137" s="965" t="s">
        <v>183</v>
      </c>
      <c r="C137" s="136" t="s">
        <v>15</v>
      </c>
      <c r="D137" s="114" t="s">
        <v>74</v>
      </c>
      <c r="E137" s="67">
        <v>1</v>
      </c>
      <c r="F137" s="94">
        <v>2</v>
      </c>
      <c r="G137" s="94">
        <v>2</v>
      </c>
      <c r="H137" s="94">
        <v>3</v>
      </c>
      <c r="I137" s="94">
        <v>5</v>
      </c>
      <c r="J137" s="94">
        <v>6</v>
      </c>
      <c r="K137" s="984"/>
      <c r="M137" s="984"/>
    </row>
    <row r="138" spans="1:13" ht="12" thickBot="1">
      <c r="A138" s="966"/>
      <c r="B138" s="966"/>
      <c r="C138" s="111" t="s">
        <v>18</v>
      </c>
      <c r="D138" s="114" t="s">
        <v>74</v>
      </c>
      <c r="E138" s="113"/>
      <c r="F138" s="114">
        <v>2</v>
      </c>
      <c r="G138" s="114"/>
      <c r="H138" s="114"/>
      <c r="I138" s="114"/>
      <c r="J138" s="114"/>
      <c r="K138" s="971"/>
      <c r="M138" s="984"/>
    </row>
    <row r="139" spans="1:13" ht="12" thickBot="1">
      <c r="A139" s="966"/>
      <c r="B139" s="966"/>
      <c r="C139" s="989" t="s">
        <v>41</v>
      </c>
      <c r="D139" s="972"/>
      <c r="E139" s="972"/>
      <c r="F139" s="972"/>
      <c r="G139" s="972"/>
      <c r="H139" s="972"/>
      <c r="I139" s="972"/>
      <c r="J139" s="973"/>
      <c r="K139" s="134" t="s">
        <v>118</v>
      </c>
      <c r="M139" s="984"/>
    </row>
    <row r="140" spans="1:13" ht="12" thickBot="1">
      <c r="A140" s="967"/>
      <c r="B140" s="967"/>
      <c r="C140" s="990" t="s">
        <v>184</v>
      </c>
      <c r="D140" s="974"/>
      <c r="E140" s="974"/>
      <c r="F140" s="974"/>
      <c r="G140" s="974"/>
      <c r="H140" s="974"/>
      <c r="I140" s="974"/>
      <c r="J140" s="975"/>
      <c r="K140" s="67" t="s">
        <v>137</v>
      </c>
      <c r="M140" s="984"/>
    </row>
    <row r="141" spans="1:13" ht="12" thickBot="1">
      <c r="A141" s="978" t="s">
        <v>61</v>
      </c>
      <c r="B141" s="121" t="s">
        <v>62</v>
      </c>
      <c r="C141" s="121"/>
      <c r="D141" s="121" t="s">
        <v>63</v>
      </c>
      <c r="E141" s="121" t="s">
        <v>64</v>
      </c>
      <c r="F141" s="121"/>
      <c r="G141" s="121"/>
      <c r="H141" s="121"/>
      <c r="I141" s="121" t="s">
        <v>65</v>
      </c>
      <c r="J141" s="985" t="s">
        <v>121</v>
      </c>
      <c r="K141" s="986"/>
      <c r="M141" s="984"/>
    </row>
    <row r="142" spans="1:13" ht="12" thickBot="1">
      <c r="A142" s="979"/>
      <c r="B142" s="139">
        <v>3000000</v>
      </c>
      <c r="C142" s="124"/>
      <c r="D142" s="124">
        <v>0</v>
      </c>
      <c r="E142" s="124">
        <v>0</v>
      </c>
      <c r="F142" s="124"/>
      <c r="G142" s="124"/>
      <c r="H142" s="124"/>
      <c r="I142" s="139">
        <v>3000000</v>
      </c>
      <c r="J142" s="987">
        <v>100</v>
      </c>
      <c r="K142" s="988"/>
      <c r="M142" s="984"/>
    </row>
    <row r="143" spans="1:13" ht="12" thickBot="1">
      <c r="A143" s="978" t="s">
        <v>67</v>
      </c>
      <c r="B143" s="121" t="s">
        <v>68</v>
      </c>
      <c r="C143" s="125"/>
      <c r="D143" s="980"/>
      <c r="E143" s="980"/>
      <c r="F143" s="980"/>
      <c r="G143" s="980"/>
      <c r="H143" s="980"/>
      <c r="I143" s="980"/>
      <c r="J143" s="980"/>
      <c r="K143" s="981"/>
      <c r="M143" s="984"/>
    </row>
    <row r="144" spans="1:13" ht="12" thickBot="1">
      <c r="A144" s="979"/>
      <c r="B144" s="124">
        <v>3</v>
      </c>
      <c r="C144" s="126"/>
      <c r="D144" s="982"/>
      <c r="E144" s="982"/>
      <c r="F144" s="982"/>
      <c r="G144" s="982"/>
      <c r="H144" s="982"/>
      <c r="I144" s="982"/>
      <c r="J144" s="982"/>
      <c r="K144" s="983"/>
      <c r="M144" s="984"/>
    </row>
    <row r="145" spans="1:13" ht="12" thickBot="1">
      <c r="M145" s="984"/>
    </row>
    <row r="146" spans="1:13" ht="12" thickBot="1">
      <c r="A146" s="117" t="s">
        <v>185</v>
      </c>
      <c r="B146" s="118" t="s">
        <v>186</v>
      </c>
      <c r="C146" s="118"/>
      <c r="D146" s="105" t="s">
        <v>4</v>
      </c>
      <c r="E146" s="59" t="s">
        <v>187</v>
      </c>
      <c r="F146" s="68" t="s">
        <v>6</v>
      </c>
      <c r="G146" s="68" t="s">
        <v>7</v>
      </c>
      <c r="H146" s="68" t="s">
        <v>8</v>
      </c>
      <c r="I146" s="68" t="s">
        <v>188</v>
      </c>
      <c r="J146" s="113"/>
      <c r="K146" s="109" t="s">
        <v>11</v>
      </c>
      <c r="M146" s="971"/>
    </row>
    <row r="147" spans="1:13" ht="143.1" customHeight="1" thickBot="1">
      <c r="A147" s="965" t="s">
        <v>189</v>
      </c>
      <c r="B147" s="965" t="s">
        <v>190</v>
      </c>
      <c r="C147" s="111" t="s">
        <v>15</v>
      </c>
      <c r="D147" s="67" t="s">
        <v>191</v>
      </c>
      <c r="E147" s="67">
        <v>1</v>
      </c>
      <c r="F147" s="151" t="s">
        <v>192</v>
      </c>
      <c r="G147" s="151" t="s">
        <v>192</v>
      </c>
      <c r="H147" s="67" t="s">
        <v>193</v>
      </c>
      <c r="I147" s="67" t="s">
        <v>194</v>
      </c>
      <c r="J147" s="141"/>
      <c r="K147" s="970" t="s">
        <v>195</v>
      </c>
    </row>
    <row r="148" spans="1:13" ht="17.100000000000001" customHeight="1" thickBot="1">
      <c r="A148" s="966"/>
      <c r="B148" s="966"/>
      <c r="C148" s="135" t="s">
        <v>18</v>
      </c>
      <c r="D148" s="114" t="s">
        <v>196</v>
      </c>
      <c r="E148" s="113"/>
      <c r="F148" s="114" t="s">
        <v>89</v>
      </c>
      <c r="G148" s="114"/>
      <c r="H148" s="114"/>
      <c r="I148" s="114"/>
      <c r="J148" s="142"/>
      <c r="K148" s="984"/>
    </row>
    <row r="149" spans="1:13" ht="12" thickBot="1">
      <c r="A149" s="966"/>
      <c r="B149" s="966"/>
      <c r="C149" s="989" t="s">
        <v>41</v>
      </c>
      <c r="D149" s="972"/>
      <c r="E149" s="972"/>
      <c r="F149" s="972"/>
      <c r="G149" s="972"/>
      <c r="H149" s="972"/>
      <c r="I149" s="972"/>
      <c r="J149" s="973"/>
      <c r="K149" s="984"/>
    </row>
    <row r="150" spans="1:13" ht="12" thickBot="1">
      <c r="A150" s="966"/>
      <c r="B150" s="967"/>
      <c r="C150" s="990" t="s">
        <v>198</v>
      </c>
      <c r="D150" s="974"/>
      <c r="E150" s="974"/>
      <c r="F150" s="974"/>
      <c r="G150" s="974"/>
      <c r="H150" s="974"/>
      <c r="I150" s="974"/>
      <c r="J150" s="975"/>
      <c r="K150" s="984"/>
    </row>
    <row r="151" spans="1:13" ht="15.6" customHeight="1" thickBot="1">
      <c r="A151" s="966"/>
      <c r="B151" s="108" t="s">
        <v>199</v>
      </c>
      <c r="C151" s="108"/>
      <c r="D151" s="105" t="s">
        <v>4</v>
      </c>
      <c r="E151" s="68" t="s">
        <v>6</v>
      </c>
      <c r="F151" s="68" t="s">
        <v>6</v>
      </c>
      <c r="G151" s="68" t="s">
        <v>7</v>
      </c>
      <c r="H151" s="68" t="s">
        <v>8</v>
      </c>
      <c r="I151" s="68" t="s">
        <v>188</v>
      </c>
      <c r="J151" s="130"/>
      <c r="K151" s="984"/>
    </row>
    <row r="152" spans="1:13" ht="144" customHeight="1" thickBot="1">
      <c r="A152" s="966"/>
      <c r="B152" s="965" t="s">
        <v>200</v>
      </c>
      <c r="C152" s="129" t="s">
        <v>15</v>
      </c>
      <c r="D152" s="67" t="s">
        <v>191</v>
      </c>
      <c r="E152" s="67">
        <v>0</v>
      </c>
      <c r="F152" s="67" t="s">
        <v>201</v>
      </c>
      <c r="G152" s="67" t="s">
        <v>202</v>
      </c>
      <c r="H152" s="67" t="s">
        <v>203</v>
      </c>
      <c r="I152" s="67">
        <v>3</v>
      </c>
      <c r="J152" s="141"/>
      <c r="K152" s="984"/>
    </row>
    <row r="153" spans="1:13" ht="57.95" thickBot="1">
      <c r="A153" s="966"/>
      <c r="B153" s="966"/>
      <c r="C153" s="111" t="s">
        <v>18</v>
      </c>
      <c r="D153" s="114" t="s">
        <v>196</v>
      </c>
      <c r="E153" s="130"/>
      <c r="F153" s="114" t="s">
        <v>204</v>
      </c>
      <c r="G153" s="114"/>
      <c r="H153" s="114"/>
      <c r="I153" s="114"/>
      <c r="J153" s="142"/>
      <c r="K153" s="984"/>
    </row>
    <row r="154" spans="1:13" ht="12" thickBot="1">
      <c r="A154" s="966"/>
      <c r="B154" s="966"/>
      <c r="C154" s="989" t="s">
        <v>41</v>
      </c>
      <c r="D154" s="972"/>
      <c r="E154" s="972"/>
      <c r="F154" s="972"/>
      <c r="G154" s="972"/>
      <c r="H154" s="972"/>
      <c r="I154" s="972"/>
      <c r="J154" s="973"/>
      <c r="K154" s="984"/>
    </row>
    <row r="155" spans="1:13" ht="12" thickBot="1">
      <c r="A155" s="966"/>
      <c r="B155" s="967"/>
      <c r="C155" s="990" t="s">
        <v>205</v>
      </c>
      <c r="D155" s="974"/>
      <c r="E155" s="974"/>
      <c r="F155" s="974"/>
      <c r="G155" s="974"/>
      <c r="H155" s="974"/>
      <c r="I155" s="974"/>
      <c r="J155" s="975"/>
      <c r="K155" s="984"/>
    </row>
    <row r="156" spans="1:13" ht="12" thickBot="1">
      <c r="A156" s="984"/>
      <c r="B156" s="108" t="s">
        <v>206</v>
      </c>
      <c r="C156" s="108"/>
      <c r="D156" s="105" t="s">
        <v>4</v>
      </c>
      <c r="E156" s="59" t="s">
        <v>187</v>
      </c>
      <c r="F156" s="68" t="s">
        <v>6</v>
      </c>
      <c r="G156" s="68" t="s">
        <v>7</v>
      </c>
      <c r="H156" s="68" t="s">
        <v>8</v>
      </c>
      <c r="I156" s="68" t="s">
        <v>188</v>
      </c>
      <c r="J156" s="130"/>
      <c r="K156" s="984"/>
    </row>
    <row r="157" spans="1:13" ht="132.6" customHeight="1" thickBot="1">
      <c r="A157" s="984"/>
      <c r="B157" s="965" t="s">
        <v>207</v>
      </c>
      <c r="C157" s="129" t="s">
        <v>15</v>
      </c>
      <c r="D157" s="67" t="s">
        <v>191</v>
      </c>
      <c r="E157" s="67">
        <v>0</v>
      </c>
      <c r="F157" s="67" t="s">
        <v>208</v>
      </c>
      <c r="G157" s="67" t="s">
        <v>208</v>
      </c>
      <c r="H157" s="67">
        <v>2000</v>
      </c>
      <c r="I157" s="70">
        <v>10000</v>
      </c>
      <c r="J157" s="141"/>
      <c r="K157" s="984"/>
    </row>
    <row r="158" spans="1:13" ht="57.95" thickBot="1">
      <c r="A158" s="984"/>
      <c r="B158" s="966"/>
      <c r="C158" s="111" t="s">
        <v>18</v>
      </c>
      <c r="D158" s="114" t="s">
        <v>196</v>
      </c>
      <c r="E158" s="130"/>
      <c r="F158" s="114" t="s">
        <v>204</v>
      </c>
      <c r="G158" s="114"/>
      <c r="H158" s="114"/>
      <c r="I158" s="114"/>
      <c r="J158" s="142"/>
      <c r="K158" s="984"/>
    </row>
    <row r="159" spans="1:13" ht="12" thickBot="1">
      <c r="A159" s="984"/>
      <c r="B159" s="966"/>
      <c r="C159" s="989" t="s">
        <v>41</v>
      </c>
      <c r="D159" s="972"/>
      <c r="E159" s="972"/>
      <c r="F159" s="972"/>
      <c r="G159" s="972"/>
      <c r="H159" s="972"/>
      <c r="I159" s="972"/>
      <c r="J159" s="973"/>
      <c r="K159" s="984"/>
    </row>
    <row r="160" spans="1:13" ht="12" thickBot="1">
      <c r="A160" s="971"/>
      <c r="B160" s="967"/>
      <c r="C160" s="990" t="s">
        <v>211</v>
      </c>
      <c r="D160" s="974"/>
      <c r="E160" s="974"/>
      <c r="F160" s="974"/>
      <c r="G160" s="974"/>
      <c r="H160" s="974"/>
      <c r="I160" s="974"/>
      <c r="J160" s="975"/>
      <c r="K160" s="984"/>
    </row>
    <row r="161" spans="1:13" ht="12" thickBot="1">
      <c r="A161" s="107" t="s">
        <v>113</v>
      </c>
      <c r="B161" s="108" t="s">
        <v>212</v>
      </c>
      <c r="C161" s="108"/>
      <c r="D161" s="105" t="s">
        <v>4</v>
      </c>
      <c r="E161" s="59" t="s">
        <v>187</v>
      </c>
      <c r="F161" s="133" t="s">
        <v>6</v>
      </c>
      <c r="G161" s="68" t="s">
        <v>7</v>
      </c>
      <c r="H161" s="68" t="s">
        <v>8</v>
      </c>
      <c r="I161" s="68" t="s">
        <v>188</v>
      </c>
      <c r="J161" s="130"/>
      <c r="K161" s="984"/>
    </row>
    <row r="162" spans="1:13" ht="66.95" customHeight="1" thickBot="1">
      <c r="A162" s="965">
        <v>5</v>
      </c>
      <c r="B162" s="965" t="s">
        <v>213</v>
      </c>
      <c r="C162" s="136" t="s">
        <v>15</v>
      </c>
      <c r="D162" s="67" t="s">
        <v>191</v>
      </c>
      <c r="E162" s="150">
        <v>8</v>
      </c>
      <c r="F162" s="151" t="s">
        <v>214</v>
      </c>
      <c r="G162" s="71" t="s">
        <v>215</v>
      </c>
      <c r="H162" s="67">
        <v>12</v>
      </c>
      <c r="I162" s="67">
        <v>24</v>
      </c>
      <c r="J162" s="141"/>
      <c r="K162" s="984"/>
    </row>
    <row r="163" spans="1:13" ht="57.95" thickBot="1">
      <c r="A163" s="966"/>
      <c r="B163" s="966"/>
      <c r="C163" s="111" t="s">
        <v>18</v>
      </c>
      <c r="D163" s="114" t="s">
        <v>196</v>
      </c>
      <c r="E163" s="113"/>
      <c r="F163" s="114" t="s">
        <v>204</v>
      </c>
      <c r="G163" s="114"/>
      <c r="H163" s="114"/>
      <c r="I163" s="142"/>
      <c r="J163" s="142"/>
      <c r="K163" s="971"/>
    </row>
    <row r="164" spans="1:13" ht="12" thickBot="1">
      <c r="A164" s="966"/>
      <c r="B164" s="966"/>
      <c r="C164" s="989" t="s">
        <v>41</v>
      </c>
      <c r="D164" s="972"/>
      <c r="E164" s="972"/>
      <c r="F164" s="972"/>
      <c r="G164" s="972"/>
      <c r="H164" s="972"/>
      <c r="I164" s="972"/>
      <c r="J164" s="973"/>
      <c r="K164" s="134" t="s">
        <v>118</v>
      </c>
    </row>
    <row r="165" spans="1:13" ht="37.5" customHeight="1" thickBot="1">
      <c r="A165" s="967"/>
      <c r="B165" s="967"/>
      <c r="C165" s="990" t="s">
        <v>216</v>
      </c>
      <c r="D165" s="974"/>
      <c r="E165" s="974"/>
      <c r="F165" s="974"/>
      <c r="G165" s="974"/>
      <c r="H165" s="974"/>
      <c r="I165" s="974"/>
      <c r="J165" s="975"/>
      <c r="K165" s="67" t="s">
        <v>217</v>
      </c>
    </row>
    <row r="166" spans="1:13" ht="12" thickBot="1">
      <c r="A166" s="978" t="s">
        <v>61</v>
      </c>
      <c r="B166" s="121" t="s">
        <v>62</v>
      </c>
      <c r="C166" s="121"/>
      <c r="D166" s="121" t="s">
        <v>63</v>
      </c>
      <c r="E166" s="121" t="s">
        <v>64</v>
      </c>
      <c r="F166" s="121" t="s">
        <v>63</v>
      </c>
      <c r="G166" s="121"/>
      <c r="H166" s="121"/>
      <c r="I166" s="121" t="s">
        <v>65</v>
      </c>
      <c r="J166" s="985" t="s">
        <v>121</v>
      </c>
      <c r="K166" s="986"/>
    </row>
    <row r="167" spans="1:13" ht="12" thickBot="1">
      <c r="A167" s="979"/>
      <c r="B167" s="144">
        <v>5000000</v>
      </c>
      <c r="C167" s="124"/>
      <c r="D167" s="124" t="s">
        <v>218</v>
      </c>
      <c r="E167" s="124">
        <v>0</v>
      </c>
      <c r="F167" s="124" t="s">
        <v>219</v>
      </c>
      <c r="G167" s="124"/>
      <c r="H167" s="124"/>
      <c r="I167" s="144">
        <v>14839591</v>
      </c>
      <c r="J167" s="987">
        <v>34</v>
      </c>
      <c r="K167" s="988"/>
    </row>
    <row r="168" spans="1:13" ht="12" thickBot="1">
      <c r="A168" s="978" t="s">
        <v>67</v>
      </c>
      <c r="B168" s="121" t="s">
        <v>68</v>
      </c>
      <c r="C168" s="125"/>
      <c r="D168" s="980"/>
      <c r="E168" s="980"/>
      <c r="F168" s="980"/>
      <c r="G168" s="980"/>
      <c r="H168" s="980"/>
      <c r="I168" s="980"/>
      <c r="J168" s="980"/>
      <c r="K168" s="981"/>
    </row>
    <row r="169" spans="1:13" ht="12" thickBot="1">
      <c r="A169" s="979"/>
      <c r="B169" s="124">
        <v>3.5</v>
      </c>
      <c r="C169" s="126"/>
      <c r="D169" s="982"/>
      <c r="E169" s="982"/>
      <c r="F169" s="982"/>
      <c r="G169" s="982"/>
      <c r="H169" s="982"/>
      <c r="I169" s="982"/>
      <c r="J169" s="982"/>
      <c r="K169" s="983"/>
    </row>
    <row r="170" spans="1:13" ht="12" thickBot="1">
      <c r="A170" s="116"/>
      <c r="B170" s="116"/>
      <c r="C170" s="116"/>
      <c r="D170" s="116"/>
      <c r="E170" s="116"/>
      <c r="F170" s="116"/>
      <c r="G170" s="116"/>
      <c r="H170" s="116"/>
      <c r="I170" s="116"/>
      <c r="J170" s="116"/>
      <c r="K170" s="116"/>
    </row>
    <row r="171" spans="1:13" ht="12" thickBot="1">
      <c r="A171" s="117" t="s">
        <v>220</v>
      </c>
      <c r="B171" s="127" t="s">
        <v>221</v>
      </c>
      <c r="C171" s="118"/>
      <c r="D171" s="59" t="s">
        <v>4</v>
      </c>
      <c r="E171" s="59" t="s">
        <v>5</v>
      </c>
      <c r="F171" s="68" t="s">
        <v>6</v>
      </c>
      <c r="G171" s="68" t="s">
        <v>7</v>
      </c>
      <c r="H171" s="68" t="s">
        <v>8</v>
      </c>
      <c r="I171" s="68" t="s">
        <v>9</v>
      </c>
      <c r="J171" s="68" t="s">
        <v>10</v>
      </c>
      <c r="K171" s="109" t="s">
        <v>11</v>
      </c>
      <c r="M171" s="110" t="s">
        <v>12</v>
      </c>
    </row>
    <row r="172" spans="1:13" ht="83.45" customHeight="1" thickBot="1">
      <c r="A172" s="965" t="s">
        <v>222</v>
      </c>
      <c r="B172" s="965" t="s">
        <v>223</v>
      </c>
      <c r="C172" s="111" t="s">
        <v>15</v>
      </c>
      <c r="D172" s="114" t="s">
        <v>74</v>
      </c>
      <c r="E172" s="67">
        <v>0</v>
      </c>
      <c r="F172" s="92" t="s">
        <v>224</v>
      </c>
      <c r="G172" s="94" t="s">
        <v>225</v>
      </c>
      <c r="H172" s="92" t="s">
        <v>666</v>
      </c>
      <c r="I172" s="92" t="s">
        <v>658</v>
      </c>
      <c r="J172" s="94">
        <v>70000</v>
      </c>
      <c r="K172" s="970" t="s">
        <v>226</v>
      </c>
      <c r="M172" s="1134"/>
    </row>
    <row r="173" spans="1:13" ht="17.45" customHeight="1" thickBot="1">
      <c r="A173" s="966"/>
      <c r="B173" s="966"/>
      <c r="C173" s="135" t="s">
        <v>18</v>
      </c>
      <c r="D173" s="114" t="s">
        <v>74</v>
      </c>
      <c r="E173" s="113"/>
      <c r="F173" s="114" t="s">
        <v>89</v>
      </c>
      <c r="G173" s="114"/>
      <c r="H173" s="114"/>
      <c r="I173" s="114"/>
      <c r="J173" s="114"/>
      <c r="K173" s="984"/>
      <c r="M173" s="1135"/>
    </row>
    <row r="174" spans="1:13" ht="12" thickBot="1">
      <c r="A174" s="966"/>
      <c r="B174" s="966"/>
      <c r="C174" s="989" t="s">
        <v>41</v>
      </c>
      <c r="D174" s="972"/>
      <c r="E174" s="972"/>
      <c r="F174" s="972"/>
      <c r="G174" s="972"/>
      <c r="H174" s="972"/>
      <c r="I174" s="972"/>
      <c r="J174" s="973"/>
      <c r="K174" s="984"/>
      <c r="M174" s="1135"/>
    </row>
    <row r="175" spans="1:13" ht="12" thickBot="1">
      <c r="A175" s="966"/>
      <c r="B175" s="967"/>
      <c r="C175" s="990" t="s">
        <v>128</v>
      </c>
      <c r="D175" s="974"/>
      <c r="E175" s="974"/>
      <c r="F175" s="974"/>
      <c r="G175" s="974"/>
      <c r="H175" s="974"/>
      <c r="I175" s="974"/>
      <c r="J175" s="975"/>
      <c r="K175" s="984"/>
      <c r="M175" s="1135"/>
    </row>
    <row r="176" spans="1:13" ht="12" thickBot="1">
      <c r="A176" s="1005"/>
      <c r="B176" s="127" t="s">
        <v>227</v>
      </c>
      <c r="C176" s="108"/>
      <c r="D176" s="101" t="s">
        <v>4</v>
      </c>
      <c r="E176" s="59" t="s">
        <v>5</v>
      </c>
      <c r="F176" s="68" t="s">
        <v>6</v>
      </c>
      <c r="G176" s="68" t="s">
        <v>7</v>
      </c>
      <c r="H176" s="68" t="s">
        <v>8</v>
      </c>
      <c r="I176" s="68" t="s">
        <v>9</v>
      </c>
      <c r="J176" s="68" t="s">
        <v>10</v>
      </c>
      <c r="K176" s="984"/>
      <c r="M176" s="1135"/>
    </row>
    <row r="177" spans="1:13" ht="47.1" customHeight="1" thickBot="1">
      <c r="A177" s="1005"/>
      <c r="B177" s="965" t="s">
        <v>228</v>
      </c>
      <c r="C177" s="129" t="s">
        <v>15</v>
      </c>
      <c r="D177" s="114" t="s">
        <v>74</v>
      </c>
      <c r="E177" s="67">
        <v>0</v>
      </c>
      <c r="F177" s="92">
        <v>0</v>
      </c>
      <c r="G177" s="94" t="s">
        <v>229</v>
      </c>
      <c r="H177" s="92" t="s">
        <v>666</v>
      </c>
      <c r="I177" s="92" t="s">
        <v>658</v>
      </c>
      <c r="J177" s="93">
        <v>16000</v>
      </c>
      <c r="K177" s="984"/>
      <c r="M177" s="1135"/>
    </row>
    <row r="178" spans="1:13" ht="12" thickBot="1">
      <c r="A178" s="1005"/>
      <c r="B178" s="966"/>
      <c r="C178" s="111" t="s">
        <v>18</v>
      </c>
      <c r="D178" s="114" t="s">
        <v>74</v>
      </c>
      <c r="E178" s="130"/>
      <c r="F178" s="114">
        <v>0</v>
      </c>
      <c r="G178" s="114"/>
      <c r="H178" s="114"/>
      <c r="I178" s="114"/>
      <c r="J178" s="114"/>
      <c r="K178" s="984"/>
      <c r="M178" s="1135"/>
    </row>
    <row r="179" spans="1:13" ht="12" thickBot="1">
      <c r="A179" s="1005"/>
      <c r="B179" s="966"/>
      <c r="C179" s="989" t="s">
        <v>41</v>
      </c>
      <c r="D179" s="972"/>
      <c r="E179" s="972"/>
      <c r="F179" s="972"/>
      <c r="G179" s="972"/>
      <c r="H179" s="972"/>
      <c r="I179" s="972"/>
      <c r="J179" s="973"/>
      <c r="K179" s="984"/>
      <c r="M179" s="1135"/>
    </row>
    <row r="180" spans="1:13" ht="12" thickBot="1">
      <c r="A180" s="1005"/>
      <c r="B180" s="967"/>
      <c r="C180" s="990" t="s">
        <v>128</v>
      </c>
      <c r="D180" s="974"/>
      <c r="E180" s="974"/>
      <c r="F180" s="974"/>
      <c r="G180" s="974"/>
      <c r="H180" s="974"/>
      <c r="I180" s="974"/>
      <c r="J180" s="975"/>
      <c r="K180" s="984"/>
      <c r="M180" s="1135"/>
    </row>
    <row r="181" spans="1:13" ht="12" thickBot="1">
      <c r="A181" s="1005"/>
      <c r="B181" s="127" t="s">
        <v>231</v>
      </c>
      <c r="C181" s="108"/>
      <c r="D181" s="101" t="s">
        <v>4</v>
      </c>
      <c r="E181" s="59" t="s">
        <v>5</v>
      </c>
      <c r="F181" s="68" t="s">
        <v>6</v>
      </c>
      <c r="G181" s="68" t="s">
        <v>7</v>
      </c>
      <c r="H181" s="68" t="s">
        <v>8</v>
      </c>
      <c r="I181" s="68" t="s">
        <v>9</v>
      </c>
      <c r="J181" s="68" t="s">
        <v>10</v>
      </c>
      <c r="K181" s="984"/>
      <c r="M181" s="1135"/>
    </row>
    <row r="182" spans="1:13" ht="23.45" thickBot="1">
      <c r="A182" s="1005"/>
      <c r="B182" s="965" t="s">
        <v>659</v>
      </c>
      <c r="C182" s="129" t="s">
        <v>15</v>
      </c>
      <c r="D182" s="114" t="s">
        <v>74</v>
      </c>
      <c r="E182" s="67">
        <v>0</v>
      </c>
      <c r="F182" s="92">
        <v>0</v>
      </c>
      <c r="G182" s="94" t="s">
        <v>233</v>
      </c>
      <c r="H182" s="92" t="s">
        <v>666</v>
      </c>
      <c r="I182" s="92" t="s">
        <v>658</v>
      </c>
      <c r="J182" s="93">
        <v>11000</v>
      </c>
      <c r="K182" s="984"/>
      <c r="M182" s="1135"/>
    </row>
    <row r="183" spans="1:13" ht="12" thickBot="1">
      <c r="A183" s="1005"/>
      <c r="B183" s="966"/>
      <c r="C183" s="111" t="s">
        <v>18</v>
      </c>
      <c r="D183" s="114" t="s">
        <v>74</v>
      </c>
      <c r="E183" s="130"/>
      <c r="F183" s="114">
        <v>0</v>
      </c>
      <c r="G183" s="114"/>
      <c r="H183" s="114"/>
      <c r="I183" s="114"/>
      <c r="J183" s="114"/>
      <c r="K183" s="984"/>
      <c r="M183" s="1135"/>
    </row>
    <row r="184" spans="1:13" ht="12" thickBot="1">
      <c r="A184" s="1005"/>
      <c r="B184" s="966"/>
      <c r="C184" s="989" t="s">
        <v>41</v>
      </c>
      <c r="D184" s="972"/>
      <c r="E184" s="972"/>
      <c r="F184" s="972"/>
      <c r="G184" s="972"/>
      <c r="H184" s="972"/>
      <c r="I184" s="972"/>
      <c r="J184" s="973"/>
      <c r="K184" s="984"/>
      <c r="M184" s="1135"/>
    </row>
    <row r="185" spans="1:13" ht="12" thickBot="1">
      <c r="A185" s="1006"/>
      <c r="B185" s="967"/>
      <c r="C185" s="990" t="s">
        <v>128</v>
      </c>
      <c r="D185" s="974"/>
      <c r="E185" s="974"/>
      <c r="F185" s="974"/>
      <c r="G185" s="974"/>
      <c r="H185" s="974"/>
      <c r="I185" s="974"/>
      <c r="J185" s="975"/>
      <c r="K185" s="984"/>
      <c r="M185" s="1135"/>
    </row>
    <row r="186" spans="1:13" ht="12" thickBot="1">
      <c r="A186" s="107" t="s">
        <v>113</v>
      </c>
      <c r="B186" s="104" t="s">
        <v>234</v>
      </c>
      <c r="C186" s="108"/>
      <c r="D186" s="101" t="s">
        <v>4</v>
      </c>
      <c r="E186" s="59" t="s">
        <v>5</v>
      </c>
      <c r="F186" s="68" t="s">
        <v>6</v>
      </c>
      <c r="G186" s="68" t="s">
        <v>7</v>
      </c>
      <c r="H186" s="68" t="s">
        <v>8</v>
      </c>
      <c r="I186" s="68" t="s">
        <v>9</v>
      </c>
      <c r="J186" s="68" t="s">
        <v>10</v>
      </c>
      <c r="K186" s="984"/>
      <c r="M186" s="1135"/>
    </row>
    <row r="187" spans="1:13" ht="64.5" customHeight="1" thickBot="1">
      <c r="A187" s="965">
        <v>5</v>
      </c>
      <c r="B187" s="965" t="s">
        <v>235</v>
      </c>
      <c r="C187" s="136" t="s">
        <v>15</v>
      </c>
      <c r="D187" s="114" t="s">
        <v>74</v>
      </c>
      <c r="E187" s="67">
        <v>0</v>
      </c>
      <c r="F187" s="94">
        <v>0</v>
      </c>
      <c r="G187" s="94" t="s">
        <v>236</v>
      </c>
      <c r="H187" s="92" t="s">
        <v>666</v>
      </c>
      <c r="I187" s="92" t="s">
        <v>658</v>
      </c>
      <c r="J187" s="94" t="s">
        <v>238</v>
      </c>
      <c r="K187" s="984"/>
      <c r="M187" s="1135"/>
    </row>
    <row r="188" spans="1:13" ht="12" thickBot="1">
      <c r="A188" s="966"/>
      <c r="B188" s="966"/>
      <c r="C188" s="111" t="s">
        <v>18</v>
      </c>
      <c r="D188" s="114" t="s">
        <v>74</v>
      </c>
      <c r="E188" s="113"/>
      <c r="F188" s="114">
        <v>0</v>
      </c>
      <c r="G188" s="114"/>
      <c r="H188" s="114"/>
      <c r="I188" s="114"/>
      <c r="J188" s="114"/>
      <c r="K188" s="971"/>
      <c r="M188" s="1135"/>
    </row>
    <row r="189" spans="1:13" ht="12" thickBot="1">
      <c r="A189" s="966"/>
      <c r="B189" s="966"/>
      <c r="C189" s="989" t="s">
        <v>41</v>
      </c>
      <c r="D189" s="972"/>
      <c r="E189" s="972"/>
      <c r="F189" s="972"/>
      <c r="G189" s="972"/>
      <c r="H189" s="972"/>
      <c r="I189" s="972"/>
      <c r="J189" s="973"/>
      <c r="K189" s="134" t="s">
        <v>118</v>
      </c>
      <c r="M189" s="1135"/>
    </row>
    <row r="190" spans="1:13" ht="12" thickBot="1">
      <c r="A190" s="967"/>
      <c r="B190" s="967"/>
      <c r="C190" s="990" t="s">
        <v>128</v>
      </c>
      <c r="D190" s="974"/>
      <c r="E190" s="974"/>
      <c r="F190" s="974"/>
      <c r="G190" s="974"/>
      <c r="H190" s="974"/>
      <c r="I190" s="974"/>
      <c r="J190" s="975"/>
      <c r="K190" s="67" t="s">
        <v>137</v>
      </c>
      <c r="M190" s="1136"/>
    </row>
    <row r="191" spans="1:13" ht="12" customHeight="1" thickBot="1">
      <c r="A191" s="978" t="s">
        <v>61</v>
      </c>
      <c r="B191" s="121" t="s">
        <v>62</v>
      </c>
      <c r="C191" s="121"/>
      <c r="D191" s="121" t="s">
        <v>63</v>
      </c>
      <c r="E191" s="121" t="s">
        <v>64</v>
      </c>
      <c r="F191" s="121"/>
      <c r="G191" s="121"/>
      <c r="H191" s="121"/>
      <c r="I191" s="121" t="s">
        <v>65</v>
      </c>
      <c r="J191" s="985" t="s">
        <v>121</v>
      </c>
      <c r="K191" s="986"/>
    </row>
    <row r="192" spans="1:13" ht="12" thickBot="1">
      <c r="A192" s="979"/>
      <c r="B192" s="139">
        <v>5000000</v>
      </c>
      <c r="C192" s="124"/>
      <c r="D192" s="124">
        <v>0</v>
      </c>
      <c r="E192" s="124">
        <v>0</v>
      </c>
      <c r="F192" s="124"/>
      <c r="G192" s="124"/>
      <c r="H192" s="124"/>
      <c r="I192" s="139">
        <v>5000000</v>
      </c>
      <c r="J192" s="987">
        <v>100</v>
      </c>
      <c r="K192" s="988"/>
    </row>
    <row r="193" spans="1:13" ht="12" thickBot="1">
      <c r="A193" s="978" t="s">
        <v>67</v>
      </c>
      <c r="B193" s="121" t="s">
        <v>68</v>
      </c>
      <c r="C193" s="125"/>
      <c r="D193" s="980"/>
      <c r="E193" s="980"/>
      <c r="F193" s="980"/>
      <c r="G193" s="980"/>
      <c r="H193" s="980"/>
      <c r="I193" s="980"/>
      <c r="J193" s="980"/>
      <c r="K193" s="981"/>
    </row>
    <row r="194" spans="1:13" ht="12" thickBot="1">
      <c r="A194" s="979"/>
      <c r="B194" s="124">
        <v>2.5</v>
      </c>
      <c r="C194" s="126"/>
      <c r="D194" s="982"/>
      <c r="E194" s="982"/>
      <c r="F194" s="982"/>
      <c r="G194" s="982"/>
      <c r="H194" s="982"/>
      <c r="I194" s="982"/>
      <c r="J194" s="982"/>
      <c r="K194" s="983"/>
    </row>
    <row r="195" spans="1:13" ht="12" thickBot="1"/>
    <row r="196" spans="1:13" ht="12" thickBot="1">
      <c r="A196" s="117" t="s">
        <v>239</v>
      </c>
      <c r="B196" s="118" t="s">
        <v>240</v>
      </c>
      <c r="C196" s="118"/>
      <c r="D196" s="101" t="s">
        <v>4</v>
      </c>
      <c r="E196" s="59" t="s">
        <v>5</v>
      </c>
      <c r="F196" s="133" t="s">
        <v>6</v>
      </c>
      <c r="G196" s="133" t="s">
        <v>7</v>
      </c>
      <c r="H196" s="68" t="s">
        <v>8</v>
      </c>
      <c r="I196" s="68" t="s">
        <v>9</v>
      </c>
      <c r="J196" s="68" t="s">
        <v>10</v>
      </c>
      <c r="K196" s="109" t="s">
        <v>11</v>
      </c>
    </row>
    <row r="197" spans="1:13" ht="92.1" customHeight="1" thickBot="1">
      <c r="A197" s="965" t="s">
        <v>241</v>
      </c>
      <c r="B197" s="965" t="s">
        <v>242</v>
      </c>
      <c r="C197" s="111" t="s">
        <v>15</v>
      </c>
      <c r="D197" s="67" t="s">
        <v>243</v>
      </c>
      <c r="E197" s="149">
        <v>0</v>
      </c>
      <c r="F197" s="154" t="s">
        <v>244</v>
      </c>
      <c r="G197" s="147" t="s">
        <v>244</v>
      </c>
      <c r="H197" s="67" t="s">
        <v>667</v>
      </c>
      <c r="I197" s="67" t="s">
        <v>667</v>
      </c>
      <c r="J197" s="67" t="s">
        <v>667</v>
      </c>
      <c r="K197" s="970" t="s">
        <v>247</v>
      </c>
    </row>
    <row r="198" spans="1:13" ht="75.95" customHeight="1" thickBot="1">
      <c r="A198" s="966"/>
      <c r="B198" s="966"/>
      <c r="C198" s="135" t="s">
        <v>18</v>
      </c>
      <c r="D198" s="67" t="s">
        <v>243</v>
      </c>
      <c r="E198" s="153"/>
      <c r="F198" s="114" t="s">
        <v>89</v>
      </c>
      <c r="G198" s="155"/>
      <c r="H198" s="148"/>
      <c r="I198" s="114"/>
      <c r="J198" s="114"/>
      <c r="K198" s="984"/>
    </row>
    <row r="199" spans="1:13" ht="12" thickBot="1">
      <c r="A199" s="966"/>
      <c r="B199" s="966"/>
      <c r="C199" s="989" t="s">
        <v>41</v>
      </c>
      <c r="D199" s="972"/>
      <c r="E199" s="972"/>
      <c r="F199" s="1133"/>
      <c r="G199" s="1133"/>
      <c r="H199" s="972"/>
      <c r="I199" s="972"/>
      <c r="J199" s="973"/>
      <c r="K199" s="984"/>
    </row>
    <row r="200" spans="1:13" ht="20.45" customHeight="1" thickBot="1">
      <c r="A200" s="966"/>
      <c r="B200" s="967"/>
      <c r="C200" s="990" t="s">
        <v>248</v>
      </c>
      <c r="D200" s="974"/>
      <c r="E200" s="974"/>
      <c r="F200" s="974"/>
      <c r="G200" s="974"/>
      <c r="H200" s="974"/>
      <c r="I200" s="974"/>
      <c r="J200" s="975"/>
      <c r="K200" s="984"/>
    </row>
    <row r="201" spans="1:13" ht="12" thickBot="1">
      <c r="A201" s="966"/>
      <c r="B201" s="108" t="s">
        <v>249</v>
      </c>
      <c r="C201" s="108"/>
      <c r="D201" s="101" t="s">
        <v>4</v>
      </c>
      <c r="E201" s="59" t="s">
        <v>5</v>
      </c>
      <c r="F201" s="133" t="s">
        <v>6</v>
      </c>
      <c r="G201" s="133" t="s">
        <v>7</v>
      </c>
      <c r="H201" s="68" t="s">
        <v>8</v>
      </c>
      <c r="I201" s="68" t="s">
        <v>9</v>
      </c>
      <c r="J201" s="68" t="s">
        <v>10</v>
      </c>
      <c r="K201" s="984"/>
    </row>
    <row r="202" spans="1:13" ht="119.45" customHeight="1" thickBot="1">
      <c r="A202" s="966"/>
      <c r="B202" s="965" t="s">
        <v>250</v>
      </c>
      <c r="C202" s="129" t="s">
        <v>15</v>
      </c>
      <c r="D202" s="67" t="s">
        <v>251</v>
      </c>
      <c r="E202" s="149">
        <v>0</v>
      </c>
      <c r="F202" s="114" t="s">
        <v>252</v>
      </c>
      <c r="G202" s="114" t="s">
        <v>252</v>
      </c>
      <c r="H202" s="67" t="s">
        <v>667</v>
      </c>
      <c r="I202" s="67" t="s">
        <v>667</v>
      </c>
      <c r="J202" s="67" t="s">
        <v>667</v>
      </c>
      <c r="K202" s="984"/>
    </row>
    <row r="203" spans="1:13" ht="42" customHeight="1" thickBot="1">
      <c r="A203" s="966"/>
      <c r="B203" s="966"/>
      <c r="C203" s="111" t="s">
        <v>18</v>
      </c>
      <c r="D203" s="114" t="s">
        <v>254</v>
      </c>
      <c r="E203" s="130"/>
      <c r="F203" s="114" t="s">
        <v>89</v>
      </c>
      <c r="G203" s="115"/>
      <c r="H203" s="114"/>
      <c r="I203" s="114"/>
      <c r="J203" s="114"/>
      <c r="K203" s="984"/>
      <c r="M203" s="106" t="s">
        <v>255</v>
      </c>
    </row>
    <row r="204" spans="1:13" ht="14.45" customHeight="1" thickBot="1">
      <c r="A204" s="966"/>
      <c r="B204" s="966"/>
      <c r="C204" s="989" t="s">
        <v>41</v>
      </c>
      <c r="D204" s="972"/>
      <c r="E204" s="972"/>
      <c r="F204" s="972"/>
      <c r="G204" s="972"/>
      <c r="H204" s="972"/>
      <c r="I204" s="972"/>
      <c r="J204" s="973"/>
      <c r="K204" s="984"/>
    </row>
    <row r="205" spans="1:13" ht="12" thickBot="1">
      <c r="A205" s="967"/>
      <c r="B205" s="967"/>
      <c r="C205" s="990" t="s">
        <v>256</v>
      </c>
      <c r="D205" s="974"/>
      <c r="E205" s="974"/>
      <c r="F205" s="974"/>
      <c r="G205" s="974"/>
      <c r="H205" s="974"/>
      <c r="I205" s="974"/>
      <c r="J205" s="975"/>
      <c r="K205" s="984"/>
    </row>
    <row r="206" spans="1:13" ht="12" thickBot="1">
      <c r="A206" s="107" t="s">
        <v>113</v>
      </c>
      <c r="B206" s="108" t="s">
        <v>257</v>
      </c>
      <c r="C206" s="108"/>
      <c r="D206" s="101" t="s">
        <v>4</v>
      </c>
      <c r="E206" s="59" t="s">
        <v>5</v>
      </c>
      <c r="F206" s="68" t="s">
        <v>6</v>
      </c>
      <c r="G206" s="68" t="s">
        <v>7</v>
      </c>
      <c r="H206" s="68" t="s">
        <v>8</v>
      </c>
      <c r="I206" s="68" t="s">
        <v>9</v>
      </c>
      <c r="J206" s="68" t="s">
        <v>10</v>
      </c>
      <c r="K206" s="984"/>
    </row>
    <row r="207" spans="1:13" ht="35.1" thickBot="1">
      <c r="A207" s="965">
        <v>10</v>
      </c>
      <c r="B207" s="965" t="s">
        <v>258</v>
      </c>
      <c r="C207" s="136" t="s">
        <v>15</v>
      </c>
      <c r="D207" s="67" t="s">
        <v>259</v>
      </c>
      <c r="E207" s="143">
        <v>12</v>
      </c>
      <c r="F207" s="67" t="s">
        <v>260</v>
      </c>
      <c r="G207" s="67" t="s">
        <v>260</v>
      </c>
      <c r="H207" s="67" t="s">
        <v>668</v>
      </c>
      <c r="I207" s="67" t="s">
        <v>668</v>
      </c>
      <c r="J207" s="67" t="s">
        <v>668</v>
      </c>
      <c r="K207" s="984"/>
    </row>
    <row r="208" spans="1:13" ht="12" thickBot="1">
      <c r="A208" s="966"/>
      <c r="B208" s="966"/>
      <c r="C208" s="111" t="s">
        <v>18</v>
      </c>
      <c r="D208" s="114">
        <v>12</v>
      </c>
      <c r="E208" s="113"/>
      <c r="F208" s="114">
        <v>24</v>
      </c>
      <c r="G208" s="114"/>
      <c r="H208" s="114"/>
      <c r="I208" s="114"/>
      <c r="J208" s="114"/>
      <c r="K208" s="971"/>
    </row>
    <row r="209" spans="1:11" ht="12" thickBot="1">
      <c r="A209" s="966"/>
      <c r="B209" s="966"/>
      <c r="C209" s="989" t="s">
        <v>41</v>
      </c>
      <c r="D209" s="972"/>
      <c r="E209" s="972"/>
      <c r="F209" s="972"/>
      <c r="G209" s="972"/>
      <c r="H209" s="972"/>
      <c r="I209" s="972"/>
      <c r="J209" s="973"/>
      <c r="K209" s="134" t="s">
        <v>118</v>
      </c>
    </row>
    <row r="210" spans="1:11" ht="12" thickBot="1">
      <c r="A210" s="967"/>
      <c r="B210" s="967"/>
      <c r="C210" s="990" t="s">
        <v>256</v>
      </c>
      <c r="D210" s="974"/>
      <c r="E210" s="974"/>
      <c r="F210" s="974"/>
      <c r="G210" s="974"/>
      <c r="H210" s="974"/>
      <c r="I210" s="974"/>
      <c r="J210" s="975"/>
      <c r="K210" s="67" t="s">
        <v>217</v>
      </c>
    </row>
    <row r="211" spans="1:11" ht="12" thickBot="1">
      <c r="A211" s="978" t="s">
        <v>61</v>
      </c>
      <c r="B211" s="121" t="s">
        <v>62</v>
      </c>
      <c r="C211" s="121"/>
      <c r="D211" s="121" t="s">
        <v>63</v>
      </c>
      <c r="E211" s="121" t="s">
        <v>64</v>
      </c>
      <c r="F211" s="121"/>
      <c r="G211" s="121"/>
      <c r="H211" s="121"/>
      <c r="I211" s="121" t="s">
        <v>65</v>
      </c>
      <c r="J211" s="985" t="s">
        <v>121</v>
      </c>
      <c r="K211" s="986"/>
    </row>
    <row r="212" spans="1:11" ht="12" thickBot="1">
      <c r="A212" s="979"/>
      <c r="B212" s="144">
        <v>8000000</v>
      </c>
      <c r="C212" s="124"/>
      <c r="D212" s="124">
        <v>0</v>
      </c>
      <c r="E212" s="124">
        <v>0</v>
      </c>
      <c r="F212" s="124"/>
      <c r="G212" s="124"/>
      <c r="H212" s="124"/>
      <c r="I212" s="144">
        <v>8000000</v>
      </c>
      <c r="J212" s="987">
        <v>100</v>
      </c>
      <c r="K212" s="988"/>
    </row>
    <row r="213" spans="1:11" ht="12" thickBot="1">
      <c r="A213" s="978" t="s">
        <v>67</v>
      </c>
      <c r="B213" s="121" t="s">
        <v>68</v>
      </c>
      <c r="C213" s="125"/>
      <c r="D213" s="980"/>
      <c r="E213" s="980"/>
      <c r="F213" s="980"/>
      <c r="G213" s="980"/>
      <c r="H213" s="980"/>
      <c r="I213" s="980"/>
      <c r="J213" s="980"/>
      <c r="K213" s="981"/>
    </row>
    <row r="214" spans="1:11" ht="14.25" customHeight="1" thickBot="1">
      <c r="A214" s="979"/>
      <c r="B214" s="124">
        <v>3.5</v>
      </c>
      <c r="C214" s="126"/>
      <c r="D214" s="982"/>
      <c r="E214" s="982"/>
      <c r="F214" s="982"/>
      <c r="G214" s="982"/>
      <c r="H214" s="982"/>
      <c r="I214" s="982"/>
      <c r="J214" s="982"/>
      <c r="K214" s="983"/>
    </row>
    <row r="228" spans="2:3">
      <c r="B228" s="106" t="s">
        <v>669</v>
      </c>
      <c r="C228" s="106">
        <v>19</v>
      </c>
    </row>
    <row r="229" spans="2:3">
      <c r="B229" s="106" t="s">
        <v>278</v>
      </c>
      <c r="C229" s="106">
        <v>8.5</v>
      </c>
    </row>
    <row r="230" spans="2:3">
      <c r="B230" s="106" t="s">
        <v>279</v>
      </c>
      <c r="C230" s="106">
        <v>22</v>
      </c>
    </row>
    <row r="231" spans="2:3">
      <c r="B231" s="106" t="s">
        <v>670</v>
      </c>
      <c r="C231" s="106">
        <v>20</v>
      </c>
    </row>
    <row r="232" spans="2:3">
      <c r="B232" s="106" t="s">
        <v>281</v>
      </c>
      <c r="C232" s="106">
        <v>3</v>
      </c>
    </row>
    <row r="233" spans="2:3">
      <c r="B233" s="106" t="s">
        <v>283</v>
      </c>
      <c r="C233" s="106">
        <v>5</v>
      </c>
    </row>
    <row r="234" spans="2:3">
      <c r="B234" s="106" t="s">
        <v>370</v>
      </c>
      <c r="C234" s="106">
        <v>5</v>
      </c>
    </row>
    <row r="235" spans="2:3">
      <c r="B235" s="106" t="s">
        <v>671</v>
      </c>
      <c r="C235" s="106">
        <v>8</v>
      </c>
    </row>
  </sheetData>
  <mergeCells count="176">
    <mergeCell ref="M3:M6"/>
    <mergeCell ref="M8:M11"/>
    <mergeCell ref="M14:M32"/>
    <mergeCell ref="K14:K32"/>
    <mergeCell ref="C42:J42"/>
    <mergeCell ref="M40:M68"/>
    <mergeCell ref="B187:B190"/>
    <mergeCell ref="A121:A122"/>
    <mergeCell ref="M75:M88"/>
    <mergeCell ref="M95:M120"/>
    <mergeCell ref="M172:M190"/>
    <mergeCell ref="J166:K166"/>
    <mergeCell ref="J167:K167"/>
    <mergeCell ref="M127:M146"/>
    <mergeCell ref="A168:A169"/>
    <mergeCell ref="D168:K169"/>
    <mergeCell ref="A166:A167"/>
    <mergeCell ref="B172:B175"/>
    <mergeCell ref="B177:B180"/>
    <mergeCell ref="B162:B165"/>
    <mergeCell ref="C164:J164"/>
    <mergeCell ref="C165:J165"/>
    <mergeCell ref="C150:J150"/>
    <mergeCell ref="B127:B130"/>
    <mergeCell ref="A213:A214"/>
    <mergeCell ref="D213:K214"/>
    <mergeCell ref="K172:K188"/>
    <mergeCell ref="C174:J174"/>
    <mergeCell ref="C175:J175"/>
    <mergeCell ref="C179:J179"/>
    <mergeCell ref="C180:J180"/>
    <mergeCell ref="B202:B205"/>
    <mergeCell ref="C205:J205"/>
    <mergeCell ref="A207:A210"/>
    <mergeCell ref="C210:J210"/>
    <mergeCell ref="A197:A205"/>
    <mergeCell ref="B197:B200"/>
    <mergeCell ref="K197:K208"/>
    <mergeCell ref="C199:J199"/>
    <mergeCell ref="C200:J200"/>
    <mergeCell ref="C204:J204"/>
    <mergeCell ref="A187:A190"/>
    <mergeCell ref="C189:J189"/>
    <mergeCell ref="C190:J190"/>
    <mergeCell ref="B182:B185"/>
    <mergeCell ref="C184:J184"/>
    <mergeCell ref="C185:J185"/>
    <mergeCell ref="A172:A185"/>
    <mergeCell ref="B147:B150"/>
    <mergeCell ref="K127:K138"/>
    <mergeCell ref="C129:J129"/>
    <mergeCell ref="C130:J130"/>
    <mergeCell ref="B132:B135"/>
    <mergeCell ref="B152:B155"/>
    <mergeCell ref="C154:J154"/>
    <mergeCell ref="A211:A212"/>
    <mergeCell ref="J211:K211"/>
    <mergeCell ref="J212:K212"/>
    <mergeCell ref="B207:B210"/>
    <mergeCell ref="C209:J209"/>
    <mergeCell ref="A191:A192"/>
    <mergeCell ref="A193:A194"/>
    <mergeCell ref="J191:K191"/>
    <mergeCell ref="J192:K192"/>
    <mergeCell ref="D193:K194"/>
    <mergeCell ref="J121:K121"/>
    <mergeCell ref="J122:K122"/>
    <mergeCell ref="K147:K163"/>
    <mergeCell ref="C149:J149"/>
    <mergeCell ref="A123:A124"/>
    <mergeCell ref="D123:K124"/>
    <mergeCell ref="C135:J135"/>
    <mergeCell ref="A137:A140"/>
    <mergeCell ref="B137:B140"/>
    <mergeCell ref="C155:J155"/>
    <mergeCell ref="A141:A142"/>
    <mergeCell ref="J141:K141"/>
    <mergeCell ref="A127:A130"/>
    <mergeCell ref="A143:A144"/>
    <mergeCell ref="A147:A160"/>
    <mergeCell ref="A162:A165"/>
    <mergeCell ref="J142:K142"/>
    <mergeCell ref="C139:J139"/>
    <mergeCell ref="C140:J140"/>
    <mergeCell ref="C134:J134"/>
    <mergeCell ref="B157:B160"/>
    <mergeCell ref="C159:J159"/>
    <mergeCell ref="C160:J160"/>
    <mergeCell ref="D143:K144"/>
    <mergeCell ref="A89:A90"/>
    <mergeCell ref="J89:K89"/>
    <mergeCell ref="J90:K90"/>
    <mergeCell ref="A91:A92"/>
    <mergeCell ref="D91:K92"/>
    <mergeCell ref="A95:A115"/>
    <mergeCell ref="B95:B100"/>
    <mergeCell ref="K95:K118"/>
    <mergeCell ref="C99:J99"/>
    <mergeCell ref="C100:J100"/>
    <mergeCell ref="B102:B105"/>
    <mergeCell ref="C104:J104"/>
    <mergeCell ref="C105:J105"/>
    <mergeCell ref="B107:B110"/>
    <mergeCell ref="C109:J109"/>
    <mergeCell ref="C110:J110"/>
    <mergeCell ref="B117:B120"/>
    <mergeCell ref="C119:J119"/>
    <mergeCell ref="C120:J120"/>
    <mergeCell ref="B112:B115"/>
    <mergeCell ref="C114:J114"/>
    <mergeCell ref="C115:J115"/>
    <mergeCell ref="A117:A120"/>
    <mergeCell ref="A75:A78"/>
    <mergeCell ref="B75:B78"/>
    <mergeCell ref="K75:K86"/>
    <mergeCell ref="C77:J77"/>
    <mergeCell ref="C78:J78"/>
    <mergeCell ref="B80:B83"/>
    <mergeCell ref="C82:J82"/>
    <mergeCell ref="C83:J83"/>
    <mergeCell ref="A85:A88"/>
    <mergeCell ref="B85:B88"/>
    <mergeCell ref="C87:J87"/>
    <mergeCell ref="C88:J88"/>
    <mergeCell ref="A69:A70"/>
    <mergeCell ref="J69:K69"/>
    <mergeCell ref="J70:K70"/>
    <mergeCell ref="B55:B58"/>
    <mergeCell ref="C58:J58"/>
    <mergeCell ref="B60:B63"/>
    <mergeCell ref="C63:J63"/>
    <mergeCell ref="A71:A72"/>
    <mergeCell ref="D71:K72"/>
    <mergeCell ref="A33:A34"/>
    <mergeCell ref="J33:K33"/>
    <mergeCell ref="J34:K34"/>
    <mergeCell ref="D22:J22"/>
    <mergeCell ref="B24:B27"/>
    <mergeCell ref="C31:C32"/>
    <mergeCell ref="A35:A36"/>
    <mergeCell ref="D35:K36"/>
    <mergeCell ref="A40:A45"/>
    <mergeCell ref="B40:B43"/>
    <mergeCell ref="K40:K66"/>
    <mergeCell ref="C43:J43"/>
    <mergeCell ref="B45:B48"/>
    <mergeCell ref="C48:J48"/>
    <mergeCell ref="B50:B53"/>
    <mergeCell ref="C53:J53"/>
    <mergeCell ref="B65:B68"/>
    <mergeCell ref="C68:J68"/>
    <mergeCell ref="D31:J31"/>
    <mergeCell ref="D32:J32"/>
    <mergeCell ref="D10:J10"/>
    <mergeCell ref="C21:C22"/>
    <mergeCell ref="D21:J21"/>
    <mergeCell ref="B1:K1"/>
    <mergeCell ref="A3:A11"/>
    <mergeCell ref="B3:B6"/>
    <mergeCell ref="C5:C6"/>
    <mergeCell ref="D5:J5"/>
    <mergeCell ref="D6:J6"/>
    <mergeCell ref="B8:B11"/>
    <mergeCell ref="C10:C11"/>
    <mergeCell ref="K3:K11"/>
    <mergeCell ref="D11:J11"/>
    <mergeCell ref="A14:A32"/>
    <mergeCell ref="B14:B17"/>
    <mergeCell ref="C26:C27"/>
    <mergeCell ref="D26:J26"/>
    <mergeCell ref="D27:J27"/>
    <mergeCell ref="B29:B32"/>
    <mergeCell ref="C16:C17"/>
    <mergeCell ref="D16:J16"/>
    <mergeCell ref="D17:J17"/>
    <mergeCell ref="B19:B22"/>
  </mergeCells>
  <pageMargins left="0.7" right="0.7" top="0.75" bottom="0.75" header="0.3" footer="0.3"/>
  <pageSetup paperSize="8" scale="64" fitToHeight="0" orientation="landscape" r:id="rId1"/>
  <headerFooter>
    <oddHeader>&amp;L&amp;"Calibri"&amp;10&amp;K000000 OFFICIAL&amp;1#_x000D_</oddHeader>
    <oddFooter>&amp;L_x000D_&amp;1#&amp;"Calibri"&amp;10&amp;K000000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215"/>
  <sheetViews>
    <sheetView topLeftCell="B129" zoomScale="85" zoomScaleNormal="85" workbookViewId="0">
      <selection activeCell="B145" sqref="B145:B148"/>
    </sheetView>
  </sheetViews>
  <sheetFormatPr defaultColWidth="8.85546875" defaultRowHeight="12.6"/>
  <cols>
    <col min="1" max="1" width="30.5703125" customWidth="1"/>
    <col min="2" max="2" width="54.85546875" customWidth="1"/>
    <col min="3" max="4" width="20.5703125" customWidth="1"/>
    <col min="5" max="5" width="24.5703125" customWidth="1"/>
    <col min="6" max="6" width="32.140625" customWidth="1"/>
    <col min="7" max="9" width="20.5703125" customWidth="1"/>
    <col min="10" max="10" width="30.5703125" customWidth="1"/>
  </cols>
  <sheetData>
    <row r="1" spans="1:10" ht="12.95" thickBot="1">
      <c r="A1" s="1" t="s">
        <v>0</v>
      </c>
      <c r="B1" s="1140" t="s">
        <v>1</v>
      </c>
      <c r="C1" s="1141"/>
      <c r="D1" s="1141"/>
      <c r="E1" s="1141"/>
      <c r="F1" s="1141"/>
      <c r="G1" s="1141"/>
      <c r="H1" s="1141"/>
      <c r="I1" s="1141"/>
      <c r="J1" s="1142"/>
    </row>
    <row r="2" spans="1:10" ht="23.45" thickBot="1">
      <c r="A2" s="2" t="s">
        <v>2</v>
      </c>
      <c r="B2" s="3" t="s">
        <v>3</v>
      </c>
      <c r="C2" s="3"/>
      <c r="D2" s="4" t="s">
        <v>672</v>
      </c>
      <c r="E2" s="4" t="s">
        <v>673</v>
      </c>
      <c r="F2" s="4" t="s">
        <v>674</v>
      </c>
      <c r="G2" s="4" t="s">
        <v>675</v>
      </c>
      <c r="H2" s="4" t="s">
        <v>676</v>
      </c>
      <c r="I2" s="4" t="s">
        <v>677</v>
      </c>
      <c r="J2" s="1143"/>
    </row>
    <row r="3" spans="1:10" ht="23.45" thickBot="1">
      <c r="A3" s="965" t="s">
        <v>13</v>
      </c>
      <c r="B3" s="1137" t="s">
        <v>678</v>
      </c>
      <c r="C3" s="5" t="s">
        <v>15</v>
      </c>
      <c r="D3" s="6" t="s">
        <v>679</v>
      </c>
      <c r="E3" s="6">
        <v>0</v>
      </c>
      <c r="F3" s="6" t="s">
        <v>680</v>
      </c>
      <c r="G3" s="6" t="s">
        <v>681</v>
      </c>
      <c r="H3" s="6" t="s">
        <v>680</v>
      </c>
      <c r="I3" s="43" t="s">
        <v>682</v>
      </c>
      <c r="J3" s="1144"/>
    </row>
    <row r="4" spans="1:10" ht="12.95" thickBot="1">
      <c r="A4" s="966"/>
      <c r="B4" s="1138"/>
      <c r="C4" s="7" t="s">
        <v>18</v>
      </c>
      <c r="D4" s="8"/>
      <c r="E4" s="9">
        <v>0</v>
      </c>
      <c r="F4" s="9"/>
      <c r="G4" s="9"/>
      <c r="H4" s="9"/>
      <c r="I4" s="9"/>
      <c r="J4" s="1144"/>
    </row>
    <row r="5" spans="1:10" ht="12.95" thickBot="1">
      <c r="A5" s="966"/>
      <c r="B5" s="1138"/>
      <c r="C5" s="1080"/>
      <c r="D5" s="1086" t="s">
        <v>41</v>
      </c>
      <c r="E5" s="1087"/>
      <c r="F5" s="1087"/>
      <c r="G5" s="1087"/>
      <c r="H5" s="1087"/>
      <c r="I5" s="1088"/>
      <c r="J5" s="1144"/>
    </row>
    <row r="6" spans="1:10" ht="12.95" thickBot="1">
      <c r="A6" s="966"/>
      <c r="B6" s="1139"/>
      <c r="C6" s="1082"/>
      <c r="D6" s="1019" t="s">
        <v>683</v>
      </c>
      <c r="E6" s="1020"/>
      <c r="F6" s="1020"/>
      <c r="G6" s="1020"/>
      <c r="H6" s="1020"/>
      <c r="I6" s="1021"/>
      <c r="J6" s="1144"/>
    </row>
    <row r="7" spans="1:10" ht="23.45" thickBot="1">
      <c r="A7" s="966"/>
      <c r="B7" s="3" t="s">
        <v>21</v>
      </c>
      <c r="C7" s="3"/>
      <c r="D7" s="4" t="s">
        <v>672</v>
      </c>
      <c r="E7" s="4" t="s">
        <v>673</v>
      </c>
      <c r="F7" s="4" t="s">
        <v>674</v>
      </c>
      <c r="G7" s="4" t="s">
        <v>675</v>
      </c>
      <c r="H7" s="4" t="s">
        <v>676</v>
      </c>
      <c r="I7" s="4" t="s">
        <v>677</v>
      </c>
      <c r="J7" s="1144"/>
    </row>
    <row r="8" spans="1:10" ht="23.45" thickBot="1">
      <c r="A8" s="966"/>
      <c r="B8" s="1137" t="s">
        <v>684</v>
      </c>
      <c r="C8" s="5" t="s">
        <v>15</v>
      </c>
      <c r="D8" s="6" t="s">
        <v>679</v>
      </c>
      <c r="E8" s="6">
        <v>0</v>
      </c>
      <c r="F8" s="6" t="s">
        <v>680</v>
      </c>
      <c r="G8" s="6" t="s">
        <v>685</v>
      </c>
      <c r="H8" s="6" t="s">
        <v>680</v>
      </c>
      <c r="I8" s="6" t="s">
        <v>686</v>
      </c>
      <c r="J8" s="1144"/>
    </row>
    <row r="9" spans="1:10" ht="12.95" thickBot="1">
      <c r="A9" s="966"/>
      <c r="B9" s="1138"/>
      <c r="C9" s="7" t="s">
        <v>18</v>
      </c>
      <c r="D9" s="8"/>
      <c r="E9" s="9">
        <v>0</v>
      </c>
      <c r="F9" s="9"/>
      <c r="G9" s="9"/>
      <c r="H9" s="9"/>
      <c r="I9" s="9"/>
      <c r="J9" s="1144"/>
    </row>
    <row r="10" spans="1:10" ht="12.95" thickBot="1">
      <c r="A10" s="966"/>
      <c r="B10" s="1138"/>
      <c r="C10" s="1080"/>
      <c r="D10" s="1086" t="s">
        <v>41</v>
      </c>
      <c r="E10" s="1087"/>
      <c r="F10" s="1087"/>
      <c r="G10" s="1087"/>
      <c r="H10" s="1087"/>
      <c r="I10" s="1088"/>
      <c r="J10" s="1144"/>
    </row>
    <row r="11" spans="1:10" ht="13.7" customHeight="1" thickBot="1">
      <c r="A11" s="967"/>
      <c r="B11" s="1139"/>
      <c r="C11" s="1082"/>
      <c r="D11" s="1019" t="s">
        <v>687</v>
      </c>
      <c r="E11" s="1020"/>
      <c r="F11" s="1020"/>
      <c r="G11" s="1020"/>
      <c r="H11" s="1020"/>
      <c r="I11" s="1021"/>
      <c r="J11" s="1145"/>
    </row>
    <row r="12" spans="1:10" ht="12.95" thickBot="1">
      <c r="A12" s="10"/>
      <c r="B12" s="10"/>
      <c r="C12" s="10"/>
      <c r="D12" s="10"/>
      <c r="E12" s="10"/>
      <c r="F12" s="10"/>
      <c r="G12" s="10"/>
      <c r="H12" s="10"/>
      <c r="I12" s="10"/>
      <c r="J12" s="10"/>
    </row>
    <row r="13" spans="1:10" ht="23.45" thickBot="1">
      <c r="A13" s="11" t="s">
        <v>27</v>
      </c>
      <c r="B13" s="12" t="s">
        <v>28</v>
      </c>
      <c r="C13" s="12"/>
      <c r="D13" s="4" t="s">
        <v>672</v>
      </c>
      <c r="E13" s="4" t="s">
        <v>673</v>
      </c>
      <c r="F13" s="4" t="s">
        <v>674</v>
      </c>
      <c r="G13" s="4" t="s">
        <v>675</v>
      </c>
      <c r="H13" s="4" t="s">
        <v>676</v>
      </c>
      <c r="I13" s="4" t="s">
        <v>677</v>
      </c>
      <c r="J13" s="14" t="s">
        <v>11</v>
      </c>
    </row>
    <row r="14" spans="1:10" ht="24.6" customHeight="1" thickBot="1">
      <c r="A14" s="965" t="s">
        <v>688</v>
      </c>
      <c r="B14" s="1137" t="s">
        <v>689</v>
      </c>
      <c r="C14" s="5" t="s">
        <v>15</v>
      </c>
      <c r="D14" s="6">
        <v>0</v>
      </c>
      <c r="E14" s="6">
        <v>0</v>
      </c>
      <c r="F14" s="6" t="s">
        <v>690</v>
      </c>
      <c r="G14" s="6" t="s">
        <v>690</v>
      </c>
      <c r="H14" s="6" t="s">
        <v>690</v>
      </c>
      <c r="I14" s="42">
        <v>1300000</v>
      </c>
      <c r="J14" s="1080" t="s">
        <v>37</v>
      </c>
    </row>
    <row r="15" spans="1:10" ht="12.95" thickBot="1">
      <c r="A15" s="966"/>
      <c r="B15" s="1138"/>
      <c r="C15" s="7" t="s">
        <v>18</v>
      </c>
      <c r="D15" s="8"/>
      <c r="E15" s="9">
        <v>0</v>
      </c>
      <c r="F15" s="9"/>
      <c r="G15" s="9"/>
      <c r="H15" s="9"/>
      <c r="I15" s="9"/>
      <c r="J15" s="1081"/>
    </row>
    <row r="16" spans="1:10" ht="12.95" thickBot="1">
      <c r="A16" s="966"/>
      <c r="B16" s="1138"/>
      <c r="C16" s="1080"/>
      <c r="D16" s="1086" t="s">
        <v>41</v>
      </c>
      <c r="E16" s="1087"/>
      <c r="F16" s="1087"/>
      <c r="G16" s="1087"/>
      <c r="H16" s="1087"/>
      <c r="I16" s="1088"/>
      <c r="J16" s="1081"/>
    </row>
    <row r="17" spans="1:10" ht="53.25" customHeight="1" thickBot="1">
      <c r="A17" s="966"/>
      <c r="B17" s="1139"/>
      <c r="C17" s="1082"/>
      <c r="D17" s="1019" t="s">
        <v>691</v>
      </c>
      <c r="E17" s="1020"/>
      <c r="F17" s="1020"/>
      <c r="G17" s="1020"/>
      <c r="H17" s="1020"/>
      <c r="I17" s="1021"/>
      <c r="J17" s="1081"/>
    </row>
    <row r="18" spans="1:10" ht="12.75" customHeight="1" thickBot="1">
      <c r="A18" s="966"/>
      <c r="B18" s="3" t="s">
        <v>43</v>
      </c>
      <c r="C18" s="3"/>
      <c r="D18" s="4" t="s">
        <v>672</v>
      </c>
      <c r="E18" s="4" t="s">
        <v>673</v>
      </c>
      <c r="F18" s="4" t="s">
        <v>674</v>
      </c>
      <c r="G18" s="4" t="s">
        <v>675</v>
      </c>
      <c r="H18" s="4" t="s">
        <v>676</v>
      </c>
      <c r="I18" s="4" t="s">
        <v>677</v>
      </c>
      <c r="J18" s="1081"/>
    </row>
    <row r="19" spans="1:10" ht="23.45" thickBot="1">
      <c r="A19" s="966"/>
      <c r="B19" s="1137" t="s">
        <v>692</v>
      </c>
      <c r="C19" s="5" t="s">
        <v>15</v>
      </c>
      <c r="D19" s="6" t="s">
        <v>693</v>
      </c>
      <c r="E19" s="6">
        <v>0</v>
      </c>
      <c r="F19" s="6" t="s">
        <v>690</v>
      </c>
      <c r="G19" s="6" t="s">
        <v>690</v>
      </c>
      <c r="H19" s="6" t="s">
        <v>690</v>
      </c>
      <c r="I19" s="6" t="s">
        <v>690</v>
      </c>
      <c r="J19" s="1081"/>
    </row>
    <row r="20" spans="1:10" ht="12.95" thickBot="1">
      <c r="A20" s="966"/>
      <c r="B20" s="1138"/>
      <c r="C20" s="7" t="s">
        <v>18</v>
      </c>
      <c r="D20" s="8"/>
      <c r="E20" s="9">
        <v>0</v>
      </c>
      <c r="F20" s="9"/>
      <c r="G20" s="9"/>
      <c r="H20" s="9"/>
      <c r="I20" s="9"/>
      <c r="J20" s="1081"/>
    </row>
    <row r="21" spans="1:10" ht="12.95" thickBot="1">
      <c r="A21" s="966"/>
      <c r="B21" s="1138"/>
      <c r="C21" s="1080"/>
      <c r="D21" s="1086" t="s">
        <v>41</v>
      </c>
      <c r="E21" s="1087"/>
      <c r="F21" s="1087"/>
      <c r="G21" s="1087"/>
      <c r="H21" s="1087"/>
      <c r="I21" s="1088"/>
      <c r="J21" s="1081"/>
    </row>
    <row r="22" spans="1:10" ht="12.95" thickBot="1">
      <c r="A22" s="966"/>
      <c r="B22" s="1139"/>
      <c r="C22" s="1082"/>
      <c r="D22" s="1019" t="s">
        <v>694</v>
      </c>
      <c r="E22" s="1020"/>
      <c r="F22" s="1020"/>
      <c r="G22" s="1020"/>
      <c r="H22" s="1020"/>
      <c r="I22" s="1021"/>
      <c r="J22" s="1081"/>
    </row>
    <row r="23" spans="1:10" ht="23.45" thickBot="1">
      <c r="A23" s="966"/>
      <c r="B23" s="3" t="s">
        <v>52</v>
      </c>
      <c r="C23" s="3"/>
      <c r="D23" s="4" t="s">
        <v>672</v>
      </c>
      <c r="E23" s="4" t="s">
        <v>673</v>
      </c>
      <c r="F23" s="4" t="s">
        <v>674</v>
      </c>
      <c r="G23" s="4" t="s">
        <v>675</v>
      </c>
      <c r="H23" s="4" t="s">
        <v>676</v>
      </c>
      <c r="I23" s="4" t="s">
        <v>677</v>
      </c>
      <c r="J23" s="1081"/>
    </row>
    <row r="24" spans="1:10" ht="23.45" thickBot="1">
      <c r="A24" s="966"/>
      <c r="B24" s="1137" t="s">
        <v>695</v>
      </c>
      <c r="C24" s="5" t="s">
        <v>15</v>
      </c>
      <c r="D24" s="6" t="s">
        <v>693</v>
      </c>
      <c r="E24" s="6">
        <v>0</v>
      </c>
      <c r="F24" s="6" t="s">
        <v>690</v>
      </c>
      <c r="G24" s="6" t="s">
        <v>690</v>
      </c>
      <c r="H24" s="6" t="s">
        <v>690</v>
      </c>
      <c r="I24" s="6" t="s">
        <v>690</v>
      </c>
      <c r="J24" s="1081"/>
    </row>
    <row r="25" spans="1:10" ht="12.95" thickBot="1">
      <c r="A25" s="966"/>
      <c r="B25" s="1138"/>
      <c r="C25" s="7" t="s">
        <v>18</v>
      </c>
      <c r="D25" s="8"/>
      <c r="E25" s="9">
        <v>0</v>
      </c>
      <c r="F25" s="9"/>
      <c r="G25" s="9"/>
      <c r="H25" s="9"/>
      <c r="I25" s="9"/>
      <c r="J25" s="1081"/>
    </row>
    <row r="26" spans="1:10" ht="16.5" customHeight="1" thickBot="1">
      <c r="A26" s="966"/>
      <c r="B26" s="1138"/>
      <c r="C26" s="1080"/>
      <c r="D26" s="1086" t="s">
        <v>41</v>
      </c>
      <c r="E26" s="1087"/>
      <c r="F26" s="1087"/>
      <c r="G26" s="1087"/>
      <c r="H26" s="1087"/>
      <c r="I26" s="1088"/>
      <c r="J26" s="1081"/>
    </row>
    <row r="27" spans="1:10" ht="18.75" customHeight="1" thickBot="1">
      <c r="A27" s="966"/>
      <c r="B27" s="1139"/>
      <c r="C27" s="1082"/>
      <c r="D27" s="1019" t="s">
        <v>694</v>
      </c>
      <c r="E27" s="1020"/>
      <c r="F27" s="1020"/>
      <c r="G27" s="1020"/>
      <c r="H27" s="1020"/>
      <c r="I27" s="1021"/>
      <c r="J27" s="1081"/>
    </row>
    <row r="28" spans="1:10" ht="23.45" thickBot="1">
      <c r="A28" s="966"/>
      <c r="B28" s="3" t="s">
        <v>57</v>
      </c>
      <c r="C28" s="3"/>
      <c r="D28" s="4" t="s">
        <v>672</v>
      </c>
      <c r="E28" s="4" t="s">
        <v>673</v>
      </c>
      <c r="F28" s="4" t="s">
        <v>674</v>
      </c>
      <c r="G28" s="4" t="s">
        <v>675</v>
      </c>
      <c r="H28" s="4" t="s">
        <v>676</v>
      </c>
      <c r="I28" s="4" t="s">
        <v>677</v>
      </c>
      <c r="J28" s="1081"/>
    </row>
    <row r="29" spans="1:10" ht="27" customHeight="1" thickBot="1">
      <c r="A29" s="966"/>
      <c r="B29" s="1137" t="s">
        <v>696</v>
      </c>
      <c r="C29" s="5" t="s">
        <v>15</v>
      </c>
      <c r="D29" s="6" t="s">
        <v>693</v>
      </c>
      <c r="E29" s="6">
        <v>0</v>
      </c>
      <c r="F29" s="6" t="s">
        <v>690</v>
      </c>
      <c r="G29" s="6" t="s">
        <v>690</v>
      </c>
      <c r="H29" s="6" t="s">
        <v>690</v>
      </c>
      <c r="I29" s="6" t="s">
        <v>690</v>
      </c>
      <c r="J29" s="1081"/>
    </row>
    <row r="30" spans="1:10" ht="12.95" thickBot="1">
      <c r="A30" s="966"/>
      <c r="B30" s="1138"/>
      <c r="C30" s="7" t="s">
        <v>18</v>
      </c>
      <c r="D30" s="8"/>
      <c r="E30" s="9">
        <v>0</v>
      </c>
      <c r="F30" s="9"/>
      <c r="G30" s="9"/>
      <c r="H30" s="9"/>
      <c r="I30" s="9"/>
      <c r="J30" s="1081"/>
    </row>
    <row r="31" spans="1:10" ht="16.5" customHeight="1" thickBot="1">
      <c r="A31" s="966"/>
      <c r="B31" s="1138"/>
      <c r="C31" s="1080"/>
      <c r="D31" s="1086" t="s">
        <v>41</v>
      </c>
      <c r="E31" s="1087"/>
      <c r="F31" s="1087"/>
      <c r="G31" s="1087"/>
      <c r="H31" s="1087"/>
      <c r="I31" s="1088"/>
      <c r="J31" s="1081"/>
    </row>
    <row r="32" spans="1:10" ht="18.75" customHeight="1" thickBot="1">
      <c r="A32" s="966"/>
      <c r="B32" s="1139"/>
      <c r="C32" s="1082"/>
      <c r="D32" s="1019" t="s">
        <v>694</v>
      </c>
      <c r="E32" s="1020"/>
      <c r="F32" s="1020"/>
      <c r="G32" s="1020"/>
      <c r="H32" s="1020"/>
      <c r="I32" s="1021"/>
      <c r="J32" s="1081"/>
    </row>
    <row r="33" spans="1:10" ht="23.45" thickBot="1">
      <c r="A33" s="966"/>
      <c r="B33" s="3" t="s">
        <v>389</v>
      </c>
      <c r="C33" s="3"/>
      <c r="D33" s="4" t="s">
        <v>672</v>
      </c>
      <c r="E33" s="4" t="s">
        <v>673</v>
      </c>
      <c r="F33" s="4" t="s">
        <v>674</v>
      </c>
      <c r="G33" s="4" t="s">
        <v>675</v>
      </c>
      <c r="H33" s="4" t="s">
        <v>676</v>
      </c>
      <c r="I33" s="4" t="s">
        <v>677</v>
      </c>
      <c r="J33" s="1081"/>
    </row>
    <row r="34" spans="1:10" ht="23.45" thickBot="1">
      <c r="A34" s="966"/>
      <c r="B34" s="1137" t="s">
        <v>697</v>
      </c>
      <c r="C34" s="5" t="s">
        <v>15</v>
      </c>
      <c r="D34" s="6" t="s">
        <v>693</v>
      </c>
      <c r="E34" s="6">
        <v>0</v>
      </c>
      <c r="F34" s="6" t="s">
        <v>690</v>
      </c>
      <c r="G34" s="6" t="s">
        <v>690</v>
      </c>
      <c r="H34" s="6" t="s">
        <v>690</v>
      </c>
      <c r="I34" s="6" t="s">
        <v>690</v>
      </c>
      <c r="J34" s="1081"/>
    </row>
    <row r="35" spans="1:10" ht="12.95" thickBot="1">
      <c r="A35" s="966"/>
      <c r="B35" s="1138"/>
      <c r="C35" s="7" t="s">
        <v>18</v>
      </c>
      <c r="D35" s="8"/>
      <c r="E35" s="9">
        <v>0</v>
      </c>
      <c r="F35" s="9"/>
      <c r="G35" s="9"/>
      <c r="H35" s="9"/>
      <c r="I35" s="9"/>
      <c r="J35" s="1081"/>
    </row>
    <row r="36" spans="1:10" ht="16.5" customHeight="1" thickBot="1">
      <c r="A36" s="966"/>
      <c r="B36" s="1138"/>
      <c r="C36" s="1080"/>
      <c r="D36" s="1086" t="s">
        <v>41</v>
      </c>
      <c r="E36" s="1087"/>
      <c r="F36" s="1087"/>
      <c r="G36" s="1087"/>
      <c r="H36" s="1087"/>
      <c r="I36" s="1088"/>
      <c r="J36" s="1081"/>
    </row>
    <row r="37" spans="1:10" ht="18.75" customHeight="1" thickBot="1">
      <c r="A37" s="966"/>
      <c r="B37" s="1139"/>
      <c r="C37" s="1082"/>
      <c r="D37" s="1019" t="s">
        <v>694</v>
      </c>
      <c r="E37" s="1020"/>
      <c r="F37" s="1020"/>
      <c r="G37" s="1020"/>
      <c r="H37" s="1020"/>
      <c r="I37" s="1021"/>
      <c r="J37" s="1081"/>
    </row>
    <row r="38" spans="1:10" ht="23.45" thickBot="1">
      <c r="A38" s="966"/>
      <c r="B38" s="3" t="s">
        <v>419</v>
      </c>
      <c r="C38" s="3"/>
      <c r="D38" s="4" t="s">
        <v>672</v>
      </c>
      <c r="E38" s="4" t="s">
        <v>673</v>
      </c>
      <c r="F38" s="4" t="s">
        <v>674</v>
      </c>
      <c r="G38" s="4" t="s">
        <v>675</v>
      </c>
      <c r="H38" s="4" t="s">
        <v>676</v>
      </c>
      <c r="I38" s="4" t="s">
        <v>677</v>
      </c>
      <c r="J38" s="1081"/>
    </row>
    <row r="39" spans="1:10" ht="28.7" customHeight="1" thickBot="1">
      <c r="A39" s="966"/>
      <c r="B39" s="1137" t="s">
        <v>698</v>
      </c>
      <c r="C39" s="5" t="s">
        <v>15</v>
      </c>
      <c r="D39" s="6" t="s">
        <v>693</v>
      </c>
      <c r="E39" s="6">
        <v>0</v>
      </c>
      <c r="F39" s="6" t="s">
        <v>690</v>
      </c>
      <c r="G39" s="6" t="s">
        <v>690</v>
      </c>
      <c r="H39" s="6" t="s">
        <v>690</v>
      </c>
      <c r="I39" s="6" t="s">
        <v>690</v>
      </c>
      <c r="J39" s="1081"/>
    </row>
    <row r="40" spans="1:10" ht="12.95" thickBot="1">
      <c r="A40" s="966"/>
      <c r="B40" s="1138"/>
      <c r="C40" s="7" t="s">
        <v>18</v>
      </c>
      <c r="D40" s="8"/>
      <c r="E40" s="9">
        <v>0</v>
      </c>
      <c r="F40" s="9"/>
      <c r="G40" s="9"/>
      <c r="H40" s="9"/>
      <c r="I40" s="9"/>
      <c r="J40" s="1081"/>
    </row>
    <row r="41" spans="1:10" ht="12.95" thickBot="1">
      <c r="A41" s="966"/>
      <c r="B41" s="1138"/>
      <c r="C41" s="1080"/>
      <c r="D41" s="1086" t="s">
        <v>41</v>
      </c>
      <c r="E41" s="1087"/>
      <c r="F41" s="1087"/>
      <c r="G41" s="1087"/>
      <c r="H41" s="1087"/>
      <c r="I41" s="1088"/>
      <c r="J41" s="1081"/>
    </row>
    <row r="42" spans="1:10" ht="13.5" customHeight="1" thickBot="1">
      <c r="A42" s="966"/>
      <c r="B42" s="1139"/>
      <c r="C42" s="1082"/>
      <c r="D42" s="1019" t="s">
        <v>694</v>
      </c>
      <c r="E42" s="1020"/>
      <c r="F42" s="1020"/>
      <c r="G42" s="1020"/>
      <c r="H42" s="1020"/>
      <c r="I42" s="1021"/>
      <c r="J42" s="1081"/>
    </row>
    <row r="43" spans="1:10" ht="23.45" thickBot="1">
      <c r="A43" s="966"/>
      <c r="B43" s="3" t="s">
        <v>699</v>
      </c>
      <c r="C43" s="3"/>
      <c r="D43" s="4" t="s">
        <v>672</v>
      </c>
      <c r="E43" s="4" t="s">
        <v>673</v>
      </c>
      <c r="F43" s="4" t="s">
        <v>674</v>
      </c>
      <c r="G43" s="4" t="s">
        <v>675</v>
      </c>
      <c r="H43" s="4" t="s">
        <v>676</v>
      </c>
      <c r="I43" s="4" t="s">
        <v>677</v>
      </c>
      <c r="J43" s="1081"/>
    </row>
    <row r="44" spans="1:10" ht="31.7" customHeight="1" thickBot="1">
      <c r="A44" s="966"/>
      <c r="B44" s="1137" t="s">
        <v>700</v>
      </c>
      <c r="C44" s="5" t="s">
        <v>15</v>
      </c>
      <c r="D44" s="6" t="s">
        <v>693</v>
      </c>
      <c r="E44" s="6">
        <v>0</v>
      </c>
      <c r="F44" s="6" t="s">
        <v>690</v>
      </c>
      <c r="G44" s="6" t="s">
        <v>690</v>
      </c>
      <c r="H44" s="6" t="s">
        <v>690</v>
      </c>
      <c r="I44" s="6" t="s">
        <v>690</v>
      </c>
      <c r="J44" s="1081"/>
    </row>
    <row r="45" spans="1:10" ht="12.95" thickBot="1">
      <c r="A45" s="966"/>
      <c r="B45" s="1138"/>
      <c r="C45" s="7" t="s">
        <v>18</v>
      </c>
      <c r="D45" s="8"/>
      <c r="E45" s="9">
        <v>0</v>
      </c>
      <c r="F45" s="9"/>
      <c r="G45" s="9"/>
      <c r="H45" s="9"/>
      <c r="I45" s="9"/>
      <c r="J45" s="1081"/>
    </row>
    <row r="46" spans="1:10" ht="12.95" thickBot="1">
      <c r="A46" s="966"/>
      <c r="B46" s="1138"/>
      <c r="C46" s="1080"/>
      <c r="D46" s="1086" t="s">
        <v>41</v>
      </c>
      <c r="E46" s="1087"/>
      <c r="F46" s="1087"/>
      <c r="G46" s="1087"/>
      <c r="H46" s="1087"/>
      <c r="I46" s="1088"/>
      <c r="J46" s="1081"/>
    </row>
    <row r="47" spans="1:10" ht="30.75" customHeight="1" thickBot="1">
      <c r="A47" s="966"/>
      <c r="B47" s="1139"/>
      <c r="C47" s="1082"/>
      <c r="D47" s="1019" t="s">
        <v>701</v>
      </c>
      <c r="E47" s="1020"/>
      <c r="F47" s="1020"/>
      <c r="G47" s="1020"/>
      <c r="H47" s="1020"/>
      <c r="I47" s="1021"/>
      <c r="J47" s="1081"/>
    </row>
    <row r="48" spans="1:10" ht="12.95" thickBot="1">
      <c r="A48" s="1146" t="s">
        <v>61</v>
      </c>
      <c r="B48" s="15" t="s">
        <v>62</v>
      </c>
      <c r="C48" s="15"/>
      <c r="D48" s="15" t="s">
        <v>64</v>
      </c>
      <c r="E48" s="15" t="s">
        <v>63</v>
      </c>
      <c r="F48" s="15"/>
      <c r="G48" s="15"/>
      <c r="H48" s="15" t="s">
        <v>65</v>
      </c>
      <c r="I48" s="1150"/>
      <c r="J48" s="1151"/>
    </row>
    <row r="49" spans="1:10" ht="12.95" thickBot="1">
      <c r="A49" s="1147"/>
      <c r="B49" s="49">
        <v>70000000</v>
      </c>
      <c r="C49" s="17"/>
      <c r="D49" s="17">
        <v>0</v>
      </c>
      <c r="E49" s="17">
        <v>0</v>
      </c>
      <c r="F49" s="17"/>
      <c r="G49" s="17"/>
      <c r="H49" s="49">
        <v>70000000</v>
      </c>
      <c r="I49" s="1140"/>
      <c r="J49" s="1142"/>
    </row>
    <row r="50" spans="1:10" ht="12.95" thickBot="1">
      <c r="A50" s="1146" t="s">
        <v>67</v>
      </c>
      <c r="B50" s="16" t="s">
        <v>68</v>
      </c>
      <c r="C50" s="18"/>
      <c r="D50" s="1152"/>
      <c r="E50" s="1153"/>
      <c r="F50" s="1153"/>
      <c r="G50" s="1153"/>
      <c r="H50" s="1153"/>
      <c r="I50" s="1153"/>
      <c r="J50" s="1154"/>
    </row>
    <row r="51" spans="1:10" ht="12.95" thickBot="1">
      <c r="A51" s="1147"/>
      <c r="B51" s="17">
        <v>3.5</v>
      </c>
      <c r="C51" s="19"/>
      <c r="D51" s="1155"/>
      <c r="E51" s="1156"/>
      <c r="F51" s="1156"/>
      <c r="G51" s="1156"/>
      <c r="H51" s="1156"/>
      <c r="I51" s="1156"/>
      <c r="J51" s="1157"/>
    </row>
    <row r="52" spans="1:10">
      <c r="A52" s="10"/>
      <c r="B52" s="10"/>
      <c r="C52" s="10"/>
      <c r="D52" s="10"/>
      <c r="E52" s="10"/>
      <c r="F52" s="10"/>
      <c r="G52" s="10"/>
      <c r="H52" s="10"/>
      <c r="I52" s="10"/>
      <c r="J52" s="10"/>
    </row>
    <row r="53" spans="1:10" ht="12.95" thickBot="1">
      <c r="A53" s="19"/>
      <c r="B53" s="19"/>
      <c r="C53" s="19"/>
      <c r="D53" s="19"/>
      <c r="E53" s="19"/>
      <c r="F53" s="19"/>
      <c r="G53" s="19"/>
      <c r="H53" s="19"/>
      <c r="I53" s="19"/>
      <c r="J53" s="19"/>
    </row>
    <row r="54" spans="1:10" ht="23.45" thickBot="1">
      <c r="A54" s="11" t="s">
        <v>69</v>
      </c>
      <c r="B54" s="12" t="s">
        <v>70</v>
      </c>
      <c r="C54" s="20"/>
      <c r="D54" s="4" t="s">
        <v>672</v>
      </c>
      <c r="E54" s="4" t="s">
        <v>673</v>
      </c>
      <c r="F54" s="4" t="s">
        <v>674</v>
      </c>
      <c r="G54" s="4" t="s">
        <v>675</v>
      </c>
      <c r="H54" s="4" t="s">
        <v>676</v>
      </c>
      <c r="I54" s="4" t="s">
        <v>677</v>
      </c>
      <c r="J54" s="14" t="s">
        <v>71</v>
      </c>
    </row>
    <row r="55" spans="1:10" ht="37.700000000000003" customHeight="1" thickBot="1">
      <c r="A55" s="1148" t="s">
        <v>702</v>
      </c>
      <c r="B55" s="1137" t="s">
        <v>703</v>
      </c>
      <c r="C55" s="5" t="s">
        <v>15</v>
      </c>
      <c r="D55" s="6">
        <v>0</v>
      </c>
      <c r="E55" s="6" t="s">
        <v>704</v>
      </c>
      <c r="F55" s="6" t="s">
        <v>690</v>
      </c>
      <c r="G55" s="6" t="s">
        <v>690</v>
      </c>
      <c r="H55" s="6" t="s">
        <v>690</v>
      </c>
      <c r="I55" s="6" t="s">
        <v>705</v>
      </c>
      <c r="J55" s="1080" t="s">
        <v>706</v>
      </c>
    </row>
    <row r="56" spans="1:10" ht="12.95" thickBot="1">
      <c r="A56" s="1149"/>
      <c r="B56" s="1138"/>
      <c r="C56" s="7" t="s">
        <v>18</v>
      </c>
      <c r="D56" s="8"/>
      <c r="E56" s="9" t="s">
        <v>74</v>
      </c>
      <c r="F56" s="9"/>
      <c r="G56" s="9"/>
      <c r="H56" s="9"/>
      <c r="I56" s="9"/>
      <c r="J56" s="1081"/>
    </row>
    <row r="57" spans="1:10" ht="12.95" thickBot="1">
      <c r="A57" s="1149"/>
      <c r="B57" s="1138"/>
      <c r="C57" s="35" t="s">
        <v>41</v>
      </c>
      <c r="D57" s="36"/>
      <c r="E57" s="36"/>
      <c r="F57" s="36"/>
      <c r="G57" s="36"/>
      <c r="H57" s="36"/>
      <c r="I57" s="13"/>
      <c r="J57" s="1081"/>
    </row>
    <row r="58" spans="1:10" ht="13.5" customHeight="1" thickBot="1">
      <c r="A58" s="1149"/>
      <c r="B58" s="1139"/>
      <c r="C58" s="1019" t="s">
        <v>707</v>
      </c>
      <c r="D58" s="1020"/>
      <c r="E58" s="1020"/>
      <c r="F58" s="1020"/>
      <c r="G58" s="1020"/>
      <c r="H58" s="1020"/>
      <c r="I58" s="1021"/>
      <c r="J58" s="1081"/>
    </row>
    <row r="59" spans="1:10" ht="23.45" thickBot="1">
      <c r="A59" s="1149"/>
      <c r="B59" s="3" t="s">
        <v>83</v>
      </c>
      <c r="C59" s="3"/>
      <c r="D59" s="4" t="s">
        <v>672</v>
      </c>
      <c r="E59" s="4" t="s">
        <v>673</v>
      </c>
      <c r="F59" s="4" t="s">
        <v>674</v>
      </c>
      <c r="G59" s="4" t="s">
        <v>675</v>
      </c>
      <c r="H59" s="4" t="s">
        <v>676</v>
      </c>
      <c r="I59" s="4" t="s">
        <v>677</v>
      </c>
      <c r="J59" s="1081"/>
    </row>
    <row r="60" spans="1:10" ht="41.45" customHeight="1" thickBot="1">
      <c r="A60" s="1149"/>
      <c r="B60" s="1137" t="s">
        <v>708</v>
      </c>
      <c r="C60" s="21" t="s">
        <v>15</v>
      </c>
      <c r="D60" s="6">
        <v>0</v>
      </c>
      <c r="E60" s="6" t="s">
        <v>704</v>
      </c>
      <c r="F60" s="6" t="s">
        <v>690</v>
      </c>
      <c r="G60" s="6" t="s">
        <v>690</v>
      </c>
      <c r="H60" s="6" t="s">
        <v>690</v>
      </c>
      <c r="I60" s="6" t="s">
        <v>690</v>
      </c>
      <c r="J60" s="1081"/>
    </row>
    <row r="61" spans="1:10" ht="12.95" thickBot="1">
      <c r="A61" s="33"/>
      <c r="B61" s="1138"/>
      <c r="C61" s="5" t="s">
        <v>18</v>
      </c>
      <c r="D61" s="22"/>
      <c r="E61" s="9" t="s">
        <v>74</v>
      </c>
      <c r="F61" s="9"/>
      <c r="G61" s="9"/>
      <c r="H61" s="9"/>
      <c r="I61" s="9"/>
      <c r="J61" s="1081"/>
    </row>
    <row r="62" spans="1:10" ht="12.95" thickBot="1">
      <c r="A62" s="33"/>
      <c r="B62" s="1138"/>
      <c r="C62" s="30" t="s">
        <v>41</v>
      </c>
      <c r="D62" s="31"/>
      <c r="E62" s="31"/>
      <c r="F62" s="31"/>
      <c r="G62" s="31"/>
      <c r="H62" s="31"/>
      <c r="I62" s="32"/>
      <c r="J62" s="1081"/>
    </row>
    <row r="63" spans="1:10" ht="13.5" customHeight="1" thickBot="1">
      <c r="A63" s="33"/>
      <c r="B63" s="1139"/>
      <c r="C63" s="1019" t="s">
        <v>707</v>
      </c>
      <c r="D63" s="1020"/>
      <c r="E63" s="1020"/>
      <c r="F63" s="1020"/>
      <c r="G63" s="1020"/>
      <c r="H63" s="1020"/>
      <c r="I63" s="1021"/>
      <c r="J63" s="1081"/>
    </row>
    <row r="64" spans="1:10" ht="23.45" thickBot="1">
      <c r="A64" s="33"/>
      <c r="B64" s="3" t="s">
        <v>91</v>
      </c>
      <c r="C64" s="3"/>
      <c r="D64" s="4" t="s">
        <v>672</v>
      </c>
      <c r="E64" s="4" t="s">
        <v>673</v>
      </c>
      <c r="F64" s="4" t="s">
        <v>674</v>
      </c>
      <c r="G64" s="4" t="s">
        <v>675</v>
      </c>
      <c r="H64" s="4" t="s">
        <v>676</v>
      </c>
      <c r="I64" s="4" t="s">
        <v>677</v>
      </c>
      <c r="J64" s="1081"/>
    </row>
    <row r="65" spans="1:10" ht="42" customHeight="1" thickBot="1">
      <c r="A65" s="33"/>
      <c r="B65" s="1137" t="s">
        <v>709</v>
      </c>
      <c r="C65" s="21" t="s">
        <v>15</v>
      </c>
      <c r="D65" s="6">
        <v>0</v>
      </c>
      <c r="E65" s="6" t="s">
        <v>704</v>
      </c>
      <c r="F65" s="6" t="s">
        <v>690</v>
      </c>
      <c r="G65" s="6" t="s">
        <v>690</v>
      </c>
      <c r="H65" s="6" t="s">
        <v>690</v>
      </c>
      <c r="I65" s="6" t="s">
        <v>690</v>
      </c>
      <c r="J65" s="1081"/>
    </row>
    <row r="66" spans="1:10" ht="12.95" thickBot="1">
      <c r="A66" s="33"/>
      <c r="B66" s="1138"/>
      <c r="C66" s="5" t="s">
        <v>18</v>
      </c>
      <c r="D66" s="22"/>
      <c r="E66" s="9" t="s">
        <v>74</v>
      </c>
      <c r="F66" s="9"/>
      <c r="G66" s="9"/>
      <c r="H66" s="9"/>
      <c r="I66" s="9"/>
      <c r="J66" s="1081"/>
    </row>
    <row r="67" spans="1:10" ht="12.95" thickBot="1">
      <c r="A67" s="33"/>
      <c r="B67" s="1138"/>
      <c r="C67" s="30" t="s">
        <v>41</v>
      </c>
      <c r="D67" s="31"/>
      <c r="E67" s="31"/>
      <c r="F67" s="31"/>
      <c r="G67" s="31"/>
      <c r="H67" s="31"/>
      <c r="I67" s="32"/>
      <c r="J67" s="1081"/>
    </row>
    <row r="68" spans="1:10" ht="13.5" customHeight="1" thickBot="1">
      <c r="A68" s="33"/>
      <c r="B68" s="1139"/>
      <c r="C68" s="1019" t="s">
        <v>707</v>
      </c>
      <c r="D68" s="1020"/>
      <c r="E68" s="1020"/>
      <c r="F68" s="1020"/>
      <c r="G68" s="1020"/>
      <c r="H68" s="1020"/>
      <c r="I68" s="1021"/>
      <c r="J68" s="1081"/>
    </row>
    <row r="69" spans="1:10" ht="23.45" thickBot="1">
      <c r="A69" s="33"/>
      <c r="B69" s="3" t="s">
        <v>98</v>
      </c>
      <c r="C69" s="3"/>
      <c r="D69" s="4" t="s">
        <v>672</v>
      </c>
      <c r="E69" s="4" t="s">
        <v>673</v>
      </c>
      <c r="F69" s="4" t="s">
        <v>674</v>
      </c>
      <c r="G69" s="4" t="s">
        <v>675</v>
      </c>
      <c r="H69" s="4" t="s">
        <v>676</v>
      </c>
      <c r="I69" s="4" t="s">
        <v>677</v>
      </c>
      <c r="J69" s="1081"/>
    </row>
    <row r="70" spans="1:10" ht="41.45" customHeight="1" thickBot="1">
      <c r="A70" s="33"/>
      <c r="B70" s="1137" t="s">
        <v>710</v>
      </c>
      <c r="C70" s="21" t="s">
        <v>15</v>
      </c>
      <c r="D70" s="6">
        <v>0</v>
      </c>
      <c r="E70" s="6" t="s">
        <v>704</v>
      </c>
      <c r="F70" s="6" t="s">
        <v>690</v>
      </c>
      <c r="G70" s="6" t="s">
        <v>690</v>
      </c>
      <c r="H70" s="6" t="s">
        <v>690</v>
      </c>
      <c r="I70" s="6" t="s">
        <v>690</v>
      </c>
      <c r="J70" s="1081"/>
    </row>
    <row r="71" spans="1:10" ht="17.45" customHeight="1" thickBot="1">
      <c r="A71" s="33"/>
      <c r="B71" s="1138"/>
      <c r="C71" s="5" t="s">
        <v>18</v>
      </c>
      <c r="D71" s="22"/>
      <c r="E71" s="9" t="s">
        <v>74</v>
      </c>
      <c r="F71" s="9"/>
      <c r="G71" s="9"/>
      <c r="H71" s="9"/>
      <c r="I71" s="9"/>
      <c r="J71" s="1081"/>
    </row>
    <row r="72" spans="1:10" ht="13.35" customHeight="1" thickBot="1">
      <c r="A72" s="33"/>
      <c r="B72" s="1138"/>
      <c r="C72" s="30" t="s">
        <v>41</v>
      </c>
      <c r="D72" s="31"/>
      <c r="E72" s="31"/>
      <c r="F72" s="31"/>
      <c r="G72" s="31"/>
      <c r="H72" s="31"/>
      <c r="I72" s="32"/>
      <c r="J72" s="1081"/>
    </row>
    <row r="73" spans="1:10" ht="13.5" customHeight="1" thickBot="1">
      <c r="A73" s="33"/>
      <c r="B73" s="1139"/>
      <c r="C73" s="1019" t="s">
        <v>707</v>
      </c>
      <c r="D73" s="1020"/>
      <c r="E73" s="1020"/>
      <c r="F73" s="1020"/>
      <c r="G73" s="1020"/>
      <c r="H73" s="1020"/>
      <c r="I73" s="1021"/>
      <c r="J73" s="1081"/>
    </row>
    <row r="74" spans="1:10" ht="23.45" thickBot="1">
      <c r="A74" s="33"/>
      <c r="B74" s="3" t="s">
        <v>106</v>
      </c>
      <c r="C74" s="3"/>
      <c r="D74" s="4" t="s">
        <v>672</v>
      </c>
      <c r="E74" s="4" t="s">
        <v>673</v>
      </c>
      <c r="F74" s="4" t="s">
        <v>674</v>
      </c>
      <c r="G74" s="4" t="s">
        <v>675</v>
      </c>
      <c r="H74" s="4" t="s">
        <v>676</v>
      </c>
      <c r="I74" s="4" t="s">
        <v>677</v>
      </c>
      <c r="J74" s="1081"/>
    </row>
    <row r="75" spans="1:10" ht="36" customHeight="1" thickBot="1">
      <c r="A75" s="33"/>
      <c r="B75" s="1137" t="s">
        <v>711</v>
      </c>
      <c r="C75" s="21" t="s">
        <v>15</v>
      </c>
      <c r="D75" s="6">
        <v>0</v>
      </c>
      <c r="E75" s="6" t="s">
        <v>704</v>
      </c>
      <c r="F75" s="6" t="s">
        <v>690</v>
      </c>
      <c r="G75" s="6" t="s">
        <v>690</v>
      </c>
      <c r="H75" s="6" t="s">
        <v>690</v>
      </c>
      <c r="I75" s="6" t="s">
        <v>690</v>
      </c>
      <c r="J75" s="1081"/>
    </row>
    <row r="76" spans="1:10" ht="12.95" thickBot="1">
      <c r="A76" s="33"/>
      <c r="B76" s="1138"/>
      <c r="C76" s="5" t="s">
        <v>18</v>
      </c>
      <c r="D76" s="22"/>
      <c r="E76" s="9" t="s">
        <v>74</v>
      </c>
      <c r="F76" s="9"/>
      <c r="G76" s="9"/>
      <c r="H76" s="9"/>
      <c r="I76" s="9"/>
      <c r="J76" s="1081"/>
    </row>
    <row r="77" spans="1:10" ht="12.95" thickBot="1">
      <c r="A77" s="33"/>
      <c r="B77" s="1138"/>
      <c r="C77" s="30" t="s">
        <v>41</v>
      </c>
      <c r="D77" s="31"/>
      <c r="E77" s="31"/>
      <c r="F77" s="31"/>
      <c r="G77" s="31"/>
      <c r="H77" s="31"/>
      <c r="I77" s="32"/>
      <c r="J77" s="1081"/>
    </row>
    <row r="78" spans="1:10" ht="18.95" customHeight="1" thickBot="1">
      <c r="A78" s="33"/>
      <c r="B78" s="1139"/>
      <c r="C78" s="1019" t="s">
        <v>707</v>
      </c>
      <c r="D78" s="1020"/>
      <c r="E78" s="1020"/>
      <c r="F78" s="1020"/>
      <c r="G78" s="1020"/>
      <c r="H78" s="1020"/>
      <c r="I78" s="1021"/>
      <c r="J78" s="1081"/>
    </row>
    <row r="79" spans="1:10" ht="23.45" thickBot="1">
      <c r="A79" s="33"/>
      <c r="B79" s="3" t="s">
        <v>114</v>
      </c>
      <c r="C79" s="3"/>
      <c r="D79" s="4" t="s">
        <v>672</v>
      </c>
      <c r="E79" s="4" t="s">
        <v>673</v>
      </c>
      <c r="F79" s="4" t="s">
        <v>674</v>
      </c>
      <c r="G79" s="4" t="s">
        <v>675</v>
      </c>
      <c r="H79" s="4" t="s">
        <v>676</v>
      </c>
      <c r="I79" s="4" t="s">
        <v>677</v>
      </c>
      <c r="J79" s="1081"/>
    </row>
    <row r="80" spans="1:10" ht="36" customHeight="1" thickBot="1">
      <c r="A80" s="33"/>
      <c r="B80" s="1137" t="s">
        <v>712</v>
      </c>
      <c r="C80" s="21" t="s">
        <v>15</v>
      </c>
      <c r="D80" s="6">
        <v>0</v>
      </c>
      <c r="E80" s="6" t="s">
        <v>704</v>
      </c>
      <c r="F80" s="6" t="s">
        <v>690</v>
      </c>
      <c r="G80" s="6" t="s">
        <v>690</v>
      </c>
      <c r="H80" s="6" t="s">
        <v>690</v>
      </c>
      <c r="I80" s="6" t="s">
        <v>690</v>
      </c>
      <c r="J80" s="1081"/>
    </row>
    <row r="81" spans="1:10" ht="12.95" thickBot="1">
      <c r="A81" s="33"/>
      <c r="B81" s="1138"/>
      <c r="C81" s="5" t="s">
        <v>18</v>
      </c>
      <c r="D81" s="22"/>
      <c r="E81" s="9" t="s">
        <v>74</v>
      </c>
      <c r="F81" s="9"/>
      <c r="G81" s="9"/>
      <c r="H81" s="9"/>
      <c r="I81" s="9"/>
      <c r="J81" s="1081"/>
    </row>
    <row r="82" spans="1:10" ht="12.95" thickBot="1">
      <c r="A82" s="33"/>
      <c r="B82" s="1138"/>
      <c r="C82" s="30" t="s">
        <v>41</v>
      </c>
      <c r="D82" s="31"/>
      <c r="E82" s="31"/>
      <c r="F82" s="31"/>
      <c r="G82" s="31"/>
      <c r="H82" s="31"/>
      <c r="I82" s="32"/>
      <c r="J82" s="1081"/>
    </row>
    <row r="83" spans="1:10" ht="13.5" customHeight="1" thickBot="1">
      <c r="A83" s="33"/>
      <c r="B83" s="1139"/>
      <c r="C83" s="1019" t="s">
        <v>713</v>
      </c>
      <c r="D83" s="1020"/>
      <c r="E83" s="1020"/>
      <c r="F83" s="1020"/>
      <c r="G83" s="1020"/>
      <c r="H83" s="1020"/>
      <c r="I83" s="1021"/>
      <c r="J83" s="1081"/>
    </row>
    <row r="84" spans="1:10" ht="31.7" customHeight="1" thickBot="1">
      <c r="A84" s="33"/>
      <c r="B84" s="3" t="s">
        <v>395</v>
      </c>
      <c r="C84" s="3"/>
      <c r="D84" s="4" t="s">
        <v>672</v>
      </c>
      <c r="E84" s="4" t="s">
        <v>673</v>
      </c>
      <c r="F84" s="4" t="s">
        <v>674</v>
      </c>
      <c r="G84" s="4" t="s">
        <v>675</v>
      </c>
      <c r="H84" s="4" t="s">
        <v>676</v>
      </c>
      <c r="I84" s="4" t="s">
        <v>677</v>
      </c>
      <c r="J84" s="1081"/>
    </row>
    <row r="85" spans="1:10" ht="37.35" customHeight="1" thickBot="1">
      <c r="A85" s="33"/>
      <c r="B85" s="1137" t="s">
        <v>714</v>
      </c>
      <c r="C85" s="21" t="s">
        <v>15</v>
      </c>
      <c r="D85" s="6">
        <v>0</v>
      </c>
      <c r="E85" s="6" t="s">
        <v>704</v>
      </c>
      <c r="F85" s="6" t="s">
        <v>690</v>
      </c>
      <c r="G85" s="6" t="s">
        <v>690</v>
      </c>
      <c r="H85" s="6" t="s">
        <v>690</v>
      </c>
      <c r="I85" s="6" t="s">
        <v>690</v>
      </c>
      <c r="J85" s="1081"/>
    </row>
    <row r="86" spans="1:10" ht="12.95" thickBot="1">
      <c r="A86" s="33"/>
      <c r="B86" s="1138"/>
      <c r="C86" s="5" t="s">
        <v>18</v>
      </c>
      <c r="D86" s="22"/>
      <c r="E86" s="9" t="s">
        <v>74</v>
      </c>
      <c r="F86" s="9"/>
      <c r="G86" s="9"/>
      <c r="H86" s="9"/>
      <c r="I86" s="9"/>
      <c r="J86" s="1081"/>
    </row>
    <row r="87" spans="1:10" ht="12.95" thickBot="1">
      <c r="A87" s="33"/>
      <c r="B87" s="1138"/>
      <c r="C87" s="30" t="s">
        <v>41</v>
      </c>
      <c r="D87" s="31"/>
      <c r="E87" s="31"/>
      <c r="F87" s="31"/>
      <c r="G87" s="31"/>
      <c r="H87" s="31"/>
      <c r="I87" s="32"/>
      <c r="J87" s="1081"/>
    </row>
    <row r="88" spans="1:10" ht="13.5" customHeight="1" thickBot="1">
      <c r="A88" s="33"/>
      <c r="B88" s="1139"/>
      <c r="C88" s="1019" t="s">
        <v>707</v>
      </c>
      <c r="D88" s="1020"/>
      <c r="E88" s="1020"/>
      <c r="F88" s="1020"/>
      <c r="G88" s="1020"/>
      <c r="H88" s="1020"/>
      <c r="I88" s="1021"/>
      <c r="J88" s="1081"/>
    </row>
    <row r="89" spans="1:10" ht="23.45" thickBot="1">
      <c r="A89" s="2" t="s">
        <v>113</v>
      </c>
      <c r="B89" s="3" t="s">
        <v>435</v>
      </c>
      <c r="C89" s="3"/>
      <c r="D89" s="4" t="s">
        <v>672</v>
      </c>
      <c r="E89" s="4" t="s">
        <v>673</v>
      </c>
      <c r="F89" s="4" t="s">
        <v>674</v>
      </c>
      <c r="G89" s="4" t="s">
        <v>675</v>
      </c>
      <c r="H89" s="4" t="s">
        <v>676</v>
      </c>
      <c r="I89" s="4" t="s">
        <v>677</v>
      </c>
      <c r="J89" s="1081"/>
    </row>
    <row r="90" spans="1:10" ht="36" customHeight="1" thickBot="1">
      <c r="A90" s="27">
        <v>25</v>
      </c>
      <c r="B90" s="1137" t="s">
        <v>715</v>
      </c>
      <c r="C90" s="21" t="s">
        <v>15</v>
      </c>
      <c r="D90" s="6">
        <v>0</v>
      </c>
      <c r="E90" s="6" t="s">
        <v>704</v>
      </c>
      <c r="F90" s="6" t="s">
        <v>690</v>
      </c>
      <c r="G90" s="6" t="s">
        <v>690</v>
      </c>
      <c r="H90" s="6" t="s">
        <v>690</v>
      </c>
      <c r="I90" s="6" t="s">
        <v>690</v>
      </c>
      <c r="J90" s="1081"/>
    </row>
    <row r="91" spans="1:10" ht="12.95" thickBot="1">
      <c r="A91" s="28"/>
      <c r="B91" s="1138"/>
      <c r="C91" s="5" t="s">
        <v>18</v>
      </c>
      <c r="D91" s="22"/>
      <c r="E91" s="9" t="s">
        <v>74</v>
      </c>
      <c r="F91" s="9"/>
      <c r="G91" s="9"/>
      <c r="H91" s="9"/>
      <c r="I91" s="9"/>
      <c r="J91" s="1082"/>
    </row>
    <row r="92" spans="1:10" ht="12.95" thickBot="1">
      <c r="A92" s="28"/>
      <c r="B92" s="1138"/>
      <c r="C92" s="30" t="s">
        <v>41</v>
      </c>
      <c r="D92" s="31"/>
      <c r="E92" s="31"/>
      <c r="F92" s="31"/>
      <c r="G92" s="31"/>
      <c r="H92" s="31"/>
      <c r="I92" s="32"/>
      <c r="J92" s="23" t="s">
        <v>118</v>
      </c>
    </row>
    <row r="93" spans="1:10" ht="12.95" thickBot="1">
      <c r="A93" s="29"/>
      <c r="B93" s="1139"/>
      <c r="C93" s="1019" t="s">
        <v>716</v>
      </c>
      <c r="D93" s="1020"/>
      <c r="E93" s="1020"/>
      <c r="F93" s="1020"/>
      <c r="G93" s="1020"/>
      <c r="H93" s="1020"/>
      <c r="I93" s="1021"/>
      <c r="J93" s="6" t="s">
        <v>717</v>
      </c>
    </row>
    <row r="94" spans="1:10" ht="12.95" thickBot="1">
      <c r="A94" s="1146" t="s">
        <v>61</v>
      </c>
      <c r="B94" s="15" t="s">
        <v>62</v>
      </c>
      <c r="C94" s="15"/>
      <c r="D94" s="15" t="s">
        <v>64</v>
      </c>
      <c r="E94" s="15" t="s">
        <v>63</v>
      </c>
      <c r="F94" s="15"/>
      <c r="G94" s="15"/>
      <c r="H94" s="15" t="s">
        <v>65</v>
      </c>
      <c r="I94" s="1158" t="s">
        <v>121</v>
      </c>
      <c r="J94" s="1151"/>
    </row>
    <row r="95" spans="1:10" ht="12.95" thickBot="1">
      <c r="A95" s="1147"/>
      <c r="B95" s="50">
        <v>20000000</v>
      </c>
      <c r="C95" s="17"/>
      <c r="D95" s="17">
        <v>0</v>
      </c>
      <c r="E95" s="17">
        <v>0</v>
      </c>
      <c r="F95" s="17"/>
      <c r="G95" s="17"/>
      <c r="H95" s="50">
        <v>20000000</v>
      </c>
      <c r="I95" s="1140">
        <v>100</v>
      </c>
      <c r="J95" s="1142"/>
    </row>
    <row r="96" spans="1:10" ht="12.95" thickBot="1">
      <c r="A96" s="1146" t="s">
        <v>67</v>
      </c>
      <c r="B96" s="15" t="s">
        <v>68</v>
      </c>
      <c r="C96" s="18"/>
      <c r="D96" s="1152"/>
      <c r="E96" s="1153"/>
      <c r="F96" s="1153"/>
      <c r="G96" s="1153"/>
      <c r="H96" s="1153"/>
      <c r="I96" s="1153"/>
      <c r="J96" s="1154"/>
    </row>
    <row r="97" spans="1:10" ht="12.95" thickBot="1">
      <c r="A97" s="1147"/>
      <c r="B97" s="17">
        <v>3.5</v>
      </c>
      <c r="C97" s="19"/>
      <c r="D97" s="1155"/>
      <c r="E97" s="1156"/>
      <c r="F97" s="1156"/>
      <c r="G97" s="1156"/>
      <c r="H97" s="1156"/>
      <c r="I97" s="1156"/>
      <c r="J97" s="1157"/>
    </row>
    <row r="98" spans="1:10" ht="12.95" thickBot="1">
      <c r="A98" s="10"/>
      <c r="B98" s="10"/>
      <c r="C98" s="10"/>
      <c r="D98" s="10"/>
      <c r="E98" s="10"/>
      <c r="F98" s="10"/>
      <c r="G98" s="10"/>
      <c r="H98" s="10"/>
      <c r="I98" s="10"/>
      <c r="J98" s="10"/>
    </row>
    <row r="99" spans="1:10" ht="23.45" thickBot="1">
      <c r="A99" s="11" t="s">
        <v>122</v>
      </c>
      <c r="B99" s="12" t="s">
        <v>123</v>
      </c>
      <c r="C99" s="12"/>
      <c r="D99" s="44" t="s">
        <v>672</v>
      </c>
      <c r="E99" s="44" t="s">
        <v>673</v>
      </c>
      <c r="F99" s="13" t="s">
        <v>674</v>
      </c>
      <c r="G99" s="13" t="s">
        <v>675</v>
      </c>
      <c r="H99" s="13" t="s">
        <v>676</v>
      </c>
      <c r="I99" s="13" t="s">
        <v>677</v>
      </c>
      <c r="J99" s="14" t="s">
        <v>11</v>
      </c>
    </row>
    <row r="100" spans="1:10" ht="25.7" customHeight="1" thickBot="1">
      <c r="A100" s="1137" t="s">
        <v>718</v>
      </c>
      <c r="B100" s="1137" t="s">
        <v>719</v>
      </c>
      <c r="C100" s="5" t="s">
        <v>15</v>
      </c>
      <c r="D100" s="6">
        <v>0</v>
      </c>
      <c r="E100" s="6" t="s">
        <v>704</v>
      </c>
      <c r="F100" s="6" t="s">
        <v>690</v>
      </c>
      <c r="G100" s="6" t="s">
        <v>690</v>
      </c>
      <c r="H100" s="6" t="s">
        <v>690</v>
      </c>
      <c r="I100" s="6" t="s">
        <v>690</v>
      </c>
      <c r="J100" s="1080" t="s">
        <v>720</v>
      </c>
    </row>
    <row r="101" spans="1:10" ht="12.95" thickBot="1">
      <c r="A101" s="1138"/>
      <c r="B101" s="1138"/>
      <c r="C101" s="24" t="s">
        <v>18</v>
      </c>
      <c r="D101" s="8"/>
      <c r="E101" s="9" t="s">
        <v>74</v>
      </c>
      <c r="F101" s="9"/>
      <c r="G101" s="9"/>
      <c r="H101" s="9"/>
      <c r="I101" s="9"/>
      <c r="J101" s="1081"/>
    </row>
    <row r="102" spans="1:10" ht="12.95" thickBot="1">
      <c r="A102" s="1138"/>
      <c r="B102" s="1138"/>
      <c r="C102" s="1086" t="s">
        <v>41</v>
      </c>
      <c r="D102" s="1087"/>
      <c r="E102" s="1087"/>
      <c r="F102" s="1087"/>
      <c r="G102" s="1087"/>
      <c r="H102" s="1087"/>
      <c r="I102" s="1088"/>
      <c r="J102" s="1081"/>
    </row>
    <row r="103" spans="1:10" ht="12.95" thickBot="1">
      <c r="A103" s="1138"/>
      <c r="B103" s="1139"/>
      <c r="C103" s="1019" t="s">
        <v>707</v>
      </c>
      <c r="D103" s="1020"/>
      <c r="E103" s="1020"/>
      <c r="F103" s="1020"/>
      <c r="G103" s="1020"/>
      <c r="H103" s="1020"/>
      <c r="I103" s="1021"/>
      <c r="J103" s="1081"/>
    </row>
    <row r="104" spans="1:10" ht="23.45" thickBot="1">
      <c r="A104" s="1138"/>
      <c r="B104" s="3" t="s">
        <v>129</v>
      </c>
      <c r="C104" s="3"/>
      <c r="D104" s="4" t="s">
        <v>672</v>
      </c>
      <c r="E104" s="4" t="s">
        <v>673</v>
      </c>
      <c r="F104" s="4" t="s">
        <v>674</v>
      </c>
      <c r="G104" s="4" t="s">
        <v>675</v>
      </c>
      <c r="H104" s="4" t="s">
        <v>676</v>
      </c>
      <c r="I104" s="4" t="s">
        <v>677</v>
      </c>
      <c r="J104" s="1081"/>
    </row>
    <row r="105" spans="1:10" ht="25.35" customHeight="1" thickBot="1">
      <c r="A105" s="1138"/>
      <c r="B105" s="1044" t="s">
        <v>721</v>
      </c>
      <c r="C105" s="21" t="s">
        <v>15</v>
      </c>
      <c r="D105" s="6">
        <v>0</v>
      </c>
      <c r="E105" s="6" t="s">
        <v>704</v>
      </c>
      <c r="F105" s="6" t="s">
        <v>690</v>
      </c>
      <c r="G105" s="6" t="s">
        <v>690</v>
      </c>
      <c r="H105" s="6" t="s">
        <v>690</v>
      </c>
      <c r="I105" s="6" t="s">
        <v>690</v>
      </c>
      <c r="J105" s="1081"/>
    </row>
    <row r="106" spans="1:10" ht="12.95" thickBot="1">
      <c r="A106" s="1138"/>
      <c r="B106" s="1138"/>
      <c r="C106" s="5" t="s">
        <v>18</v>
      </c>
      <c r="D106" s="22"/>
      <c r="E106" s="9" t="s">
        <v>74</v>
      </c>
      <c r="F106" s="9"/>
      <c r="G106" s="9"/>
      <c r="H106" s="9"/>
      <c r="I106" s="9"/>
      <c r="J106" s="1081"/>
    </row>
    <row r="107" spans="1:10" ht="12.95" thickBot="1">
      <c r="A107" s="1138"/>
      <c r="B107" s="1138"/>
      <c r="C107" s="1086" t="s">
        <v>41</v>
      </c>
      <c r="D107" s="1087"/>
      <c r="E107" s="1087"/>
      <c r="F107" s="1087"/>
      <c r="G107" s="1087"/>
      <c r="H107" s="1087"/>
      <c r="I107" s="1088"/>
      <c r="J107" s="1081"/>
    </row>
    <row r="108" spans="1:10" ht="12.95" thickBot="1">
      <c r="A108" s="1138"/>
      <c r="B108" s="1139"/>
      <c r="C108" s="1019" t="s">
        <v>707</v>
      </c>
      <c r="D108" s="1020"/>
      <c r="E108" s="1020"/>
      <c r="F108" s="1020"/>
      <c r="G108" s="1020"/>
      <c r="H108" s="1020"/>
      <c r="I108" s="1021"/>
      <c r="J108" s="1081"/>
    </row>
    <row r="109" spans="1:10" ht="23.45" thickBot="1">
      <c r="A109" s="1138"/>
      <c r="B109" s="3" t="s">
        <v>722</v>
      </c>
      <c r="C109" s="3"/>
      <c r="D109" s="4" t="s">
        <v>672</v>
      </c>
      <c r="E109" s="4" t="s">
        <v>673</v>
      </c>
      <c r="F109" s="4" t="s">
        <v>674</v>
      </c>
      <c r="G109" s="4" t="s">
        <v>675</v>
      </c>
      <c r="H109" s="4" t="s">
        <v>676</v>
      </c>
      <c r="I109" s="4" t="s">
        <v>677</v>
      </c>
      <c r="J109" s="1081"/>
    </row>
    <row r="110" spans="1:10" ht="39" customHeight="1" thickBot="1">
      <c r="A110" s="1138"/>
      <c r="B110" s="1044" t="s">
        <v>723</v>
      </c>
      <c r="C110" s="21" t="s">
        <v>15</v>
      </c>
      <c r="D110" s="6">
        <v>0</v>
      </c>
      <c r="E110" s="6" t="s">
        <v>704</v>
      </c>
      <c r="F110" s="6" t="s">
        <v>690</v>
      </c>
      <c r="G110" s="6" t="s">
        <v>690</v>
      </c>
      <c r="H110" s="6" t="s">
        <v>690</v>
      </c>
      <c r="I110" s="6">
        <v>10</v>
      </c>
      <c r="J110" s="1081"/>
    </row>
    <row r="111" spans="1:10" ht="12.95" thickBot="1">
      <c r="A111" s="1138"/>
      <c r="B111" s="1138"/>
      <c r="C111" s="5" t="s">
        <v>18</v>
      </c>
      <c r="D111" s="22"/>
      <c r="E111" s="9" t="s">
        <v>74</v>
      </c>
      <c r="F111" s="9"/>
      <c r="G111" s="9"/>
      <c r="H111" s="9"/>
      <c r="I111" s="9"/>
      <c r="J111" s="1081"/>
    </row>
    <row r="112" spans="1:10" ht="12.95" thickBot="1">
      <c r="A112" s="1138"/>
      <c r="B112" s="1138"/>
      <c r="C112" s="1086" t="s">
        <v>41</v>
      </c>
      <c r="D112" s="1087"/>
      <c r="E112" s="1087"/>
      <c r="F112" s="1087"/>
      <c r="G112" s="1087"/>
      <c r="H112" s="1087"/>
      <c r="I112" s="1088"/>
      <c r="J112" s="1081"/>
    </row>
    <row r="113" spans="1:10" ht="12.95" thickBot="1">
      <c r="A113" s="1138"/>
      <c r="B113" s="1139"/>
      <c r="C113" s="1019" t="s">
        <v>707</v>
      </c>
      <c r="D113" s="1020"/>
      <c r="E113" s="1020"/>
      <c r="F113" s="1020"/>
      <c r="G113" s="1020"/>
      <c r="H113" s="1020"/>
      <c r="I113" s="1021"/>
      <c r="J113" s="1081"/>
    </row>
    <row r="114" spans="1:10" ht="23.45" thickBot="1">
      <c r="A114" s="1138"/>
      <c r="B114" s="3" t="s">
        <v>724</v>
      </c>
      <c r="C114" s="3"/>
      <c r="D114" s="4" t="s">
        <v>672</v>
      </c>
      <c r="E114" s="4" t="s">
        <v>673</v>
      </c>
      <c r="F114" s="4" t="s">
        <v>674</v>
      </c>
      <c r="G114" s="4" t="s">
        <v>675</v>
      </c>
      <c r="H114" s="4" t="s">
        <v>676</v>
      </c>
      <c r="I114" s="4" t="s">
        <v>677</v>
      </c>
      <c r="J114" s="1081"/>
    </row>
    <row r="115" spans="1:10" ht="28.7" customHeight="1" thickBot="1">
      <c r="A115" s="1138"/>
      <c r="B115" s="1137" t="s">
        <v>725</v>
      </c>
      <c r="C115" s="21" t="s">
        <v>15</v>
      </c>
      <c r="D115" s="6">
        <v>0</v>
      </c>
      <c r="E115" s="6" t="s">
        <v>704</v>
      </c>
      <c r="F115" s="6" t="s">
        <v>690</v>
      </c>
      <c r="G115" s="6" t="s">
        <v>690</v>
      </c>
      <c r="H115" s="6" t="s">
        <v>690</v>
      </c>
      <c r="I115" s="6" t="s">
        <v>690</v>
      </c>
      <c r="J115" s="1081"/>
    </row>
    <row r="116" spans="1:10" ht="12.95" thickBot="1">
      <c r="A116" s="1138"/>
      <c r="B116" s="1138"/>
      <c r="C116" s="5" t="s">
        <v>18</v>
      </c>
      <c r="D116" s="22"/>
      <c r="E116" s="9" t="s">
        <v>74</v>
      </c>
      <c r="F116" s="9"/>
      <c r="G116" s="9"/>
      <c r="H116" s="9"/>
      <c r="I116" s="9"/>
      <c r="J116" s="1081"/>
    </row>
    <row r="117" spans="1:10" ht="12.95" thickBot="1">
      <c r="A117" s="1138"/>
      <c r="B117" s="1138"/>
      <c r="C117" s="1086" t="s">
        <v>41</v>
      </c>
      <c r="D117" s="1087"/>
      <c r="E117" s="1087"/>
      <c r="F117" s="1087"/>
      <c r="G117" s="1087"/>
      <c r="H117" s="1087"/>
      <c r="I117" s="1088"/>
      <c r="J117" s="1081"/>
    </row>
    <row r="118" spans="1:10" ht="12.95" thickBot="1">
      <c r="A118" s="1138"/>
      <c r="B118" s="1139"/>
      <c r="C118" s="1019" t="s">
        <v>707</v>
      </c>
      <c r="D118" s="1020"/>
      <c r="E118" s="1020"/>
      <c r="F118" s="1020"/>
      <c r="G118" s="1020"/>
      <c r="H118" s="1020"/>
      <c r="I118" s="1021"/>
      <c r="J118" s="1081"/>
    </row>
    <row r="119" spans="1:10" ht="23.45" thickBot="1">
      <c r="A119" s="1138"/>
      <c r="B119" s="3" t="s">
        <v>726</v>
      </c>
      <c r="C119" s="3"/>
      <c r="D119" s="4" t="s">
        <v>672</v>
      </c>
      <c r="E119" s="4" t="s">
        <v>673</v>
      </c>
      <c r="F119" s="4" t="s">
        <v>674</v>
      </c>
      <c r="G119" s="4" t="s">
        <v>675</v>
      </c>
      <c r="H119" s="4" t="s">
        <v>676</v>
      </c>
      <c r="I119" s="4" t="s">
        <v>677</v>
      </c>
      <c r="J119" s="1081"/>
    </row>
    <row r="120" spans="1:10" ht="33" customHeight="1" thickBot="1">
      <c r="A120" s="1138"/>
      <c r="B120" s="1137" t="s">
        <v>727</v>
      </c>
      <c r="C120" s="21" t="s">
        <v>15</v>
      </c>
      <c r="D120" s="6">
        <v>0</v>
      </c>
      <c r="E120" s="6" t="s">
        <v>704</v>
      </c>
      <c r="F120" s="6" t="s">
        <v>690</v>
      </c>
      <c r="G120" s="6" t="s">
        <v>690</v>
      </c>
      <c r="H120" s="6" t="s">
        <v>690</v>
      </c>
      <c r="I120" s="6" t="s">
        <v>690</v>
      </c>
      <c r="J120" s="1081"/>
    </row>
    <row r="121" spans="1:10" ht="12.95" thickBot="1">
      <c r="A121" s="1138"/>
      <c r="B121" s="1138"/>
      <c r="C121" s="5" t="s">
        <v>18</v>
      </c>
      <c r="D121" s="22"/>
      <c r="E121" s="9" t="s">
        <v>74</v>
      </c>
      <c r="F121" s="9"/>
      <c r="G121" s="9"/>
      <c r="H121" s="9"/>
      <c r="I121" s="9"/>
      <c r="J121" s="1081"/>
    </row>
    <row r="122" spans="1:10" ht="12.95" thickBot="1">
      <c r="A122" s="1138"/>
      <c r="B122" s="1138"/>
      <c r="C122" s="30" t="s">
        <v>41</v>
      </c>
      <c r="D122" s="31"/>
      <c r="E122" s="31"/>
      <c r="F122" s="31"/>
      <c r="G122" s="31"/>
      <c r="H122" s="31"/>
      <c r="I122" s="32"/>
      <c r="J122" s="1081"/>
    </row>
    <row r="123" spans="1:10" ht="13.5" customHeight="1" thickBot="1">
      <c r="A123" s="1138"/>
      <c r="B123" s="1139"/>
      <c r="C123" s="1019" t="s">
        <v>707</v>
      </c>
      <c r="D123" s="1020"/>
      <c r="E123" s="1020"/>
      <c r="F123" s="1020"/>
      <c r="G123" s="1020"/>
      <c r="H123" s="1020"/>
      <c r="I123" s="1021"/>
      <c r="J123" s="1081"/>
    </row>
    <row r="124" spans="1:10" ht="23.45" thickBot="1">
      <c r="A124" s="33"/>
      <c r="B124" s="3" t="s">
        <v>728</v>
      </c>
      <c r="C124" s="3"/>
      <c r="D124" s="4" t="s">
        <v>672</v>
      </c>
      <c r="E124" s="4" t="s">
        <v>673</v>
      </c>
      <c r="F124" s="4" t="s">
        <v>674</v>
      </c>
      <c r="G124" s="4" t="s">
        <v>675</v>
      </c>
      <c r="H124" s="4" t="s">
        <v>676</v>
      </c>
      <c r="I124" s="4" t="s">
        <v>677</v>
      </c>
      <c r="J124" s="1081"/>
    </row>
    <row r="125" spans="1:10" ht="25.35" customHeight="1" thickBot="1">
      <c r="A125" s="33"/>
      <c r="B125" s="1137" t="s">
        <v>729</v>
      </c>
      <c r="C125" s="21" t="s">
        <v>15</v>
      </c>
      <c r="D125" s="6">
        <v>0</v>
      </c>
      <c r="E125" s="6" t="s">
        <v>704</v>
      </c>
      <c r="F125" s="6" t="s">
        <v>690</v>
      </c>
      <c r="G125" s="6" t="s">
        <v>690</v>
      </c>
      <c r="H125" s="6" t="s">
        <v>690</v>
      </c>
      <c r="I125" s="6" t="s">
        <v>690</v>
      </c>
      <c r="J125" s="1081"/>
    </row>
    <row r="126" spans="1:10" ht="12.95" thickBot="1">
      <c r="A126" s="33"/>
      <c r="B126" s="1138"/>
      <c r="C126" s="5" t="s">
        <v>18</v>
      </c>
      <c r="D126" s="22"/>
      <c r="E126" s="9" t="s">
        <v>74</v>
      </c>
      <c r="F126" s="9"/>
      <c r="G126" s="9"/>
      <c r="H126" s="9"/>
      <c r="I126" s="9"/>
      <c r="J126" s="1081"/>
    </row>
    <row r="127" spans="1:10" ht="12.95" thickBot="1">
      <c r="A127" s="33"/>
      <c r="B127" s="1138"/>
      <c r="C127" s="1086" t="s">
        <v>41</v>
      </c>
      <c r="D127" s="1087"/>
      <c r="E127" s="1087"/>
      <c r="F127" s="1087"/>
      <c r="G127" s="1087"/>
      <c r="H127" s="1087"/>
      <c r="I127" s="1088"/>
      <c r="J127" s="1081"/>
    </row>
    <row r="128" spans="1:10" ht="12.95" thickBot="1">
      <c r="A128" s="34"/>
      <c r="B128" s="1139"/>
      <c r="C128" s="1019" t="s">
        <v>707</v>
      </c>
      <c r="D128" s="1020"/>
      <c r="E128" s="1020"/>
      <c r="F128" s="1020"/>
      <c r="G128" s="1020"/>
      <c r="H128" s="1020"/>
      <c r="I128" s="1021"/>
      <c r="J128" s="1081"/>
    </row>
    <row r="129" spans="1:10" ht="23.45" thickBot="1">
      <c r="A129" s="2" t="s">
        <v>113</v>
      </c>
      <c r="B129" s="3" t="s">
        <v>730</v>
      </c>
      <c r="C129" s="3"/>
      <c r="D129" s="4" t="s">
        <v>672</v>
      </c>
      <c r="E129" s="4" t="s">
        <v>731</v>
      </c>
      <c r="F129" s="4" t="s">
        <v>674</v>
      </c>
      <c r="G129" s="4" t="s">
        <v>675</v>
      </c>
      <c r="H129" s="4" t="s">
        <v>676</v>
      </c>
      <c r="I129" s="4" t="s">
        <v>677</v>
      </c>
      <c r="J129" s="1081"/>
    </row>
    <row r="130" spans="1:10" ht="39" customHeight="1" thickBot="1">
      <c r="A130" s="965">
        <v>25</v>
      </c>
      <c r="B130" s="1137" t="s">
        <v>732</v>
      </c>
      <c r="C130" s="25" t="s">
        <v>15</v>
      </c>
      <c r="D130" s="6">
        <v>0</v>
      </c>
      <c r="E130" s="6" t="s">
        <v>704</v>
      </c>
      <c r="F130" s="6" t="s">
        <v>690</v>
      </c>
      <c r="G130" s="6" t="s">
        <v>690</v>
      </c>
      <c r="H130" s="6" t="s">
        <v>690</v>
      </c>
      <c r="I130" s="6" t="s">
        <v>690</v>
      </c>
      <c r="J130" s="1081"/>
    </row>
    <row r="131" spans="1:10" ht="12.95" thickBot="1">
      <c r="A131" s="966"/>
      <c r="B131" s="1138"/>
      <c r="C131" s="5" t="s">
        <v>18</v>
      </c>
      <c r="D131" s="8"/>
      <c r="E131" s="9" t="s">
        <v>74</v>
      </c>
      <c r="F131" s="9"/>
      <c r="G131" s="9"/>
      <c r="H131" s="9"/>
      <c r="I131" s="9"/>
      <c r="J131" s="1082"/>
    </row>
    <row r="132" spans="1:10" ht="12.95" thickBot="1">
      <c r="A132" s="966"/>
      <c r="B132" s="1138"/>
      <c r="C132" s="1086" t="s">
        <v>41</v>
      </c>
      <c r="D132" s="1087"/>
      <c r="E132" s="1087"/>
      <c r="F132" s="1087"/>
      <c r="G132" s="1087"/>
      <c r="H132" s="1087"/>
      <c r="I132" s="1088"/>
      <c r="J132" s="23" t="s">
        <v>118</v>
      </c>
    </row>
    <row r="133" spans="1:10" ht="12.95" thickBot="1">
      <c r="A133" s="967"/>
      <c r="B133" s="1139"/>
      <c r="C133" s="1019" t="s">
        <v>707</v>
      </c>
      <c r="D133" s="1020"/>
      <c r="E133" s="1020"/>
      <c r="F133" s="1020"/>
      <c r="G133" s="1020"/>
      <c r="H133" s="1020"/>
      <c r="I133" s="1021"/>
      <c r="J133" s="6" t="s">
        <v>137</v>
      </c>
    </row>
    <row r="134" spans="1:10" ht="12.95" thickBot="1">
      <c r="A134" s="1146" t="s">
        <v>61</v>
      </c>
      <c r="B134" s="15" t="s">
        <v>62</v>
      </c>
      <c r="C134" s="15"/>
      <c r="D134" s="15" t="s">
        <v>64</v>
      </c>
      <c r="E134" s="15" t="s">
        <v>63</v>
      </c>
      <c r="F134" s="15"/>
      <c r="G134" s="15"/>
      <c r="H134" s="15" t="s">
        <v>65</v>
      </c>
      <c r="I134" s="1150" t="s">
        <v>121</v>
      </c>
      <c r="J134" s="1151"/>
    </row>
    <row r="135" spans="1:10" ht="12.95" thickBot="1">
      <c r="A135" s="1147"/>
      <c r="B135" s="50">
        <v>20000000</v>
      </c>
      <c r="C135" s="17"/>
      <c r="D135" s="17">
        <v>0</v>
      </c>
      <c r="E135" s="17">
        <v>0</v>
      </c>
      <c r="F135" s="17"/>
      <c r="G135" s="17"/>
      <c r="H135" s="50">
        <v>20000000</v>
      </c>
      <c r="I135" s="1140">
        <v>100</v>
      </c>
      <c r="J135" s="1142"/>
    </row>
    <row r="136" spans="1:10" ht="12.95" thickBot="1">
      <c r="A136" s="1146" t="s">
        <v>67</v>
      </c>
      <c r="B136" s="15" t="s">
        <v>68</v>
      </c>
      <c r="C136" s="18"/>
      <c r="D136" s="1152"/>
      <c r="E136" s="1153"/>
      <c r="F136" s="1153"/>
      <c r="G136" s="1153"/>
      <c r="H136" s="1153"/>
      <c r="I136" s="1153"/>
      <c r="J136" s="1154"/>
    </row>
    <row r="137" spans="1:10" ht="12.95" thickBot="1">
      <c r="A137" s="1147"/>
      <c r="B137" s="17">
        <v>3.5</v>
      </c>
      <c r="C137" s="19"/>
      <c r="D137" s="1155"/>
      <c r="E137" s="1156"/>
      <c r="F137" s="1156"/>
      <c r="G137" s="1156"/>
      <c r="H137" s="1156"/>
      <c r="I137" s="1156"/>
      <c r="J137" s="1157"/>
    </row>
    <row r="138" spans="1:10" ht="12.95" thickBot="1"/>
    <row r="139" spans="1:10" ht="23.45" thickBot="1">
      <c r="A139" s="11" t="s">
        <v>138</v>
      </c>
      <c r="B139" s="12" t="s">
        <v>139</v>
      </c>
      <c r="C139" s="12"/>
      <c r="D139" s="44" t="s">
        <v>672</v>
      </c>
      <c r="E139" s="44" t="s">
        <v>673</v>
      </c>
      <c r="F139" s="13" t="s">
        <v>674</v>
      </c>
      <c r="G139" s="13" t="s">
        <v>675</v>
      </c>
      <c r="H139" s="13" t="s">
        <v>676</v>
      </c>
      <c r="I139" s="13" t="s">
        <v>677</v>
      </c>
      <c r="J139" s="14" t="s">
        <v>71</v>
      </c>
    </row>
    <row r="140" spans="1:10" ht="28.7" customHeight="1" thickBot="1">
      <c r="A140" s="1137" t="s">
        <v>733</v>
      </c>
      <c r="B140" s="1137" t="s">
        <v>734</v>
      </c>
      <c r="C140" s="5" t="s">
        <v>15</v>
      </c>
      <c r="D140" s="6">
        <v>0</v>
      </c>
      <c r="E140" s="6" t="s">
        <v>704</v>
      </c>
      <c r="F140" s="6" t="s">
        <v>690</v>
      </c>
      <c r="G140" s="6" t="s">
        <v>690</v>
      </c>
      <c r="H140" s="6" t="s">
        <v>690</v>
      </c>
      <c r="I140" s="6" t="s">
        <v>690</v>
      </c>
      <c r="J140" s="1080" t="s">
        <v>735</v>
      </c>
    </row>
    <row r="141" spans="1:10" ht="12.95" thickBot="1">
      <c r="A141" s="1138"/>
      <c r="B141" s="1138"/>
      <c r="C141" s="7" t="s">
        <v>18</v>
      </c>
      <c r="D141" s="8"/>
      <c r="E141" s="9" t="s">
        <v>74</v>
      </c>
      <c r="F141" s="9"/>
      <c r="G141" s="9"/>
      <c r="H141" s="9"/>
      <c r="I141" s="9"/>
      <c r="J141" s="1081"/>
    </row>
    <row r="142" spans="1:10" ht="12.95" thickBot="1">
      <c r="A142" s="1138"/>
      <c r="B142" s="1138"/>
      <c r="C142" s="1086" t="s">
        <v>41</v>
      </c>
      <c r="D142" s="1087"/>
      <c r="E142" s="1087"/>
      <c r="F142" s="1087"/>
      <c r="G142" s="1087"/>
      <c r="H142" s="1087"/>
      <c r="I142" s="1088"/>
      <c r="J142" s="1081"/>
    </row>
    <row r="143" spans="1:10" ht="12.95" thickBot="1">
      <c r="A143" s="1138"/>
      <c r="B143" s="1139"/>
      <c r="C143" s="1019" t="s">
        <v>736</v>
      </c>
      <c r="D143" s="1020"/>
      <c r="E143" s="1020"/>
      <c r="F143" s="1020"/>
      <c r="G143" s="1020"/>
      <c r="H143" s="1020"/>
      <c r="I143" s="1021"/>
      <c r="J143" s="1081"/>
    </row>
    <row r="144" spans="1:10" ht="23.45" thickBot="1">
      <c r="A144" s="1138"/>
      <c r="B144" s="3" t="s">
        <v>153</v>
      </c>
      <c r="C144" s="3"/>
      <c r="D144" s="4" t="s">
        <v>672</v>
      </c>
      <c r="E144" s="4" t="s">
        <v>673</v>
      </c>
      <c r="F144" s="4" t="s">
        <v>674</v>
      </c>
      <c r="G144" s="4" t="s">
        <v>675</v>
      </c>
      <c r="H144" s="4" t="s">
        <v>676</v>
      </c>
      <c r="I144" s="4" t="s">
        <v>677</v>
      </c>
      <c r="J144" s="1081"/>
    </row>
    <row r="145" spans="1:10" ht="23.45" thickBot="1">
      <c r="A145" s="1138"/>
      <c r="B145" s="1137" t="s">
        <v>737</v>
      </c>
      <c r="C145" s="21" t="s">
        <v>15</v>
      </c>
      <c r="D145" s="6">
        <v>0</v>
      </c>
      <c r="E145" s="6" t="s">
        <v>704</v>
      </c>
      <c r="F145" s="6" t="s">
        <v>690</v>
      </c>
      <c r="G145" s="6" t="s">
        <v>690</v>
      </c>
      <c r="H145" s="6" t="s">
        <v>690</v>
      </c>
      <c r="I145" s="6">
        <v>6</v>
      </c>
      <c r="J145" s="1081"/>
    </row>
    <row r="146" spans="1:10" ht="12.95" thickBot="1">
      <c r="A146" s="1138"/>
      <c r="B146" s="1138"/>
      <c r="C146" s="5" t="s">
        <v>18</v>
      </c>
      <c r="D146" s="22"/>
      <c r="E146" s="9" t="s">
        <v>74</v>
      </c>
      <c r="F146" s="9"/>
      <c r="G146" s="9"/>
      <c r="H146" s="9"/>
      <c r="I146" s="9"/>
      <c r="J146" s="1081"/>
    </row>
    <row r="147" spans="1:10" ht="12.95" thickBot="1">
      <c r="A147" s="1138"/>
      <c r="B147" s="1138"/>
      <c r="C147" s="1120" t="s">
        <v>41</v>
      </c>
      <c r="D147" s="1121"/>
      <c r="E147" s="1121"/>
      <c r="F147" s="1121"/>
      <c r="G147" s="1121"/>
      <c r="H147" s="1121"/>
      <c r="I147" s="1122"/>
      <c r="J147" s="1081"/>
    </row>
    <row r="148" spans="1:10" ht="12.95" thickBot="1">
      <c r="A148" s="1138"/>
      <c r="B148" s="1139"/>
      <c r="C148" s="1019" t="s">
        <v>736</v>
      </c>
      <c r="D148" s="1020"/>
      <c r="E148" s="1020"/>
      <c r="F148" s="1020"/>
      <c r="G148" s="1020"/>
      <c r="H148" s="1020"/>
      <c r="I148" s="1021"/>
      <c r="J148" s="1081"/>
    </row>
    <row r="149" spans="1:10" ht="23.45" thickBot="1">
      <c r="A149" s="1138"/>
      <c r="B149" s="3" t="s">
        <v>158</v>
      </c>
      <c r="C149" s="3"/>
      <c r="D149" s="4" t="s">
        <v>672</v>
      </c>
      <c r="E149" s="4" t="s">
        <v>673</v>
      </c>
      <c r="F149" s="4" t="s">
        <v>674</v>
      </c>
      <c r="G149" s="4" t="s">
        <v>675</v>
      </c>
      <c r="H149" s="4" t="s">
        <v>676</v>
      </c>
      <c r="I149" s="4" t="s">
        <v>677</v>
      </c>
      <c r="J149" s="1081"/>
    </row>
    <row r="150" spans="1:10" ht="23.45" thickBot="1">
      <c r="A150" s="1138"/>
      <c r="B150" s="1137" t="s">
        <v>738</v>
      </c>
      <c r="C150" s="21" t="s">
        <v>15</v>
      </c>
      <c r="D150" s="6">
        <v>0</v>
      </c>
      <c r="E150" s="6" t="s">
        <v>704</v>
      </c>
      <c r="F150" s="6" t="s">
        <v>690</v>
      </c>
      <c r="G150" s="6" t="s">
        <v>690</v>
      </c>
      <c r="H150" s="6" t="s">
        <v>690</v>
      </c>
      <c r="I150" s="6">
        <v>6</v>
      </c>
      <c r="J150" s="1081"/>
    </row>
    <row r="151" spans="1:10" ht="12.95" thickBot="1">
      <c r="A151" s="1138"/>
      <c r="B151" s="1138"/>
      <c r="C151" s="5" t="s">
        <v>18</v>
      </c>
      <c r="D151" s="22"/>
      <c r="E151" s="9" t="s">
        <v>74</v>
      </c>
      <c r="F151" s="9"/>
      <c r="G151" s="9"/>
      <c r="H151" s="9"/>
      <c r="I151" s="9"/>
      <c r="J151" s="1081"/>
    </row>
    <row r="152" spans="1:10" ht="12.95" thickBot="1">
      <c r="A152" s="1138"/>
      <c r="B152" s="1138"/>
      <c r="C152" s="1120" t="s">
        <v>41</v>
      </c>
      <c r="D152" s="1121"/>
      <c r="E152" s="1121"/>
      <c r="F152" s="1121"/>
      <c r="G152" s="1121"/>
      <c r="H152" s="1121"/>
      <c r="I152" s="1122"/>
      <c r="J152" s="1081"/>
    </row>
    <row r="153" spans="1:10" ht="28.5" customHeight="1" thickBot="1">
      <c r="A153" s="1138"/>
      <c r="B153" s="1139"/>
      <c r="C153" s="1019" t="s">
        <v>739</v>
      </c>
      <c r="D153" s="1020"/>
      <c r="E153" s="1020"/>
      <c r="F153" s="1020"/>
      <c r="G153" s="1020"/>
      <c r="H153" s="1020"/>
      <c r="I153" s="1021"/>
      <c r="J153" s="1081"/>
    </row>
    <row r="154" spans="1:10" ht="23.45" thickBot="1">
      <c r="A154" s="1138"/>
      <c r="B154" s="3" t="s">
        <v>164</v>
      </c>
      <c r="C154" s="3"/>
      <c r="D154" s="4" t="s">
        <v>672</v>
      </c>
      <c r="E154" s="4" t="s">
        <v>673</v>
      </c>
      <c r="F154" s="4" t="s">
        <v>674</v>
      </c>
      <c r="G154" s="4" t="s">
        <v>675</v>
      </c>
      <c r="H154" s="4" t="s">
        <v>676</v>
      </c>
      <c r="I154" s="4" t="s">
        <v>677</v>
      </c>
      <c r="J154" s="1081"/>
    </row>
    <row r="155" spans="1:10" ht="23.45" thickBot="1">
      <c r="A155" s="1138"/>
      <c r="B155" s="1137" t="s">
        <v>740</v>
      </c>
      <c r="C155" s="21" t="s">
        <v>15</v>
      </c>
      <c r="D155" s="6">
        <v>0</v>
      </c>
      <c r="E155" s="6" t="s">
        <v>704</v>
      </c>
      <c r="F155" s="6" t="s">
        <v>690</v>
      </c>
      <c r="G155" s="6" t="s">
        <v>690</v>
      </c>
      <c r="H155" s="6" t="s">
        <v>690</v>
      </c>
      <c r="I155" s="6" t="s">
        <v>690</v>
      </c>
      <c r="J155" s="1081"/>
    </row>
    <row r="156" spans="1:10" ht="12.95" thickBot="1">
      <c r="A156" s="1138"/>
      <c r="B156" s="1138"/>
      <c r="C156" s="5" t="s">
        <v>18</v>
      </c>
      <c r="D156" s="22"/>
      <c r="E156" s="9" t="s">
        <v>74</v>
      </c>
      <c r="F156" s="9"/>
      <c r="G156" s="9"/>
      <c r="H156" s="9"/>
      <c r="I156" s="9"/>
      <c r="J156" s="1081"/>
    </row>
    <row r="157" spans="1:10" ht="12.95" thickBot="1">
      <c r="A157" s="1138"/>
      <c r="B157" s="1138"/>
      <c r="C157" s="1120" t="s">
        <v>41</v>
      </c>
      <c r="D157" s="1121"/>
      <c r="E157" s="1121"/>
      <c r="F157" s="1121"/>
      <c r="G157" s="1121"/>
      <c r="H157" s="1121"/>
      <c r="I157" s="1122"/>
      <c r="J157" s="1081"/>
    </row>
    <row r="158" spans="1:10" ht="28.5" customHeight="1" thickBot="1">
      <c r="A158" s="1139"/>
      <c r="B158" s="1139"/>
      <c r="C158" s="1019" t="s">
        <v>739</v>
      </c>
      <c r="D158" s="1020"/>
      <c r="E158" s="1020"/>
      <c r="F158" s="1020"/>
      <c r="G158" s="1020"/>
      <c r="H158" s="1020"/>
      <c r="I158" s="1021"/>
      <c r="J158" s="1081"/>
    </row>
    <row r="159" spans="1:10" ht="23.45" thickBot="1">
      <c r="A159" s="2" t="s">
        <v>113</v>
      </c>
      <c r="B159" s="3" t="s">
        <v>167</v>
      </c>
      <c r="C159" s="3"/>
      <c r="D159" s="4" t="s">
        <v>672</v>
      </c>
      <c r="E159" s="4" t="s">
        <v>673</v>
      </c>
      <c r="F159" s="4" t="s">
        <v>674</v>
      </c>
      <c r="G159" s="4" t="s">
        <v>675</v>
      </c>
      <c r="H159" s="4" t="s">
        <v>676</v>
      </c>
      <c r="I159" s="4" t="s">
        <v>677</v>
      </c>
      <c r="J159" s="1081"/>
    </row>
    <row r="160" spans="1:10" ht="12.95" thickBot="1">
      <c r="A160" s="965">
        <v>25</v>
      </c>
      <c r="B160" s="1137" t="s">
        <v>741</v>
      </c>
      <c r="C160" s="21" t="s">
        <v>15</v>
      </c>
      <c r="D160" s="6">
        <v>0</v>
      </c>
      <c r="E160" s="42">
        <v>150000</v>
      </c>
      <c r="F160" s="42">
        <v>150000</v>
      </c>
      <c r="G160" s="42">
        <v>150000</v>
      </c>
      <c r="H160" s="42">
        <v>150000</v>
      </c>
      <c r="I160" s="42">
        <v>150000</v>
      </c>
      <c r="J160" s="1081"/>
    </row>
    <row r="161" spans="1:10" ht="12.95" thickBot="1">
      <c r="A161" s="966"/>
      <c r="B161" s="1138"/>
      <c r="C161" s="5" t="s">
        <v>18</v>
      </c>
      <c r="D161" s="22"/>
      <c r="E161" s="51">
        <v>134400</v>
      </c>
      <c r="F161" s="9"/>
      <c r="G161" s="9"/>
      <c r="H161" s="9"/>
      <c r="I161" s="9"/>
      <c r="J161" s="1082"/>
    </row>
    <row r="162" spans="1:10" ht="12.95" thickBot="1">
      <c r="A162" s="966"/>
      <c r="B162" s="1138"/>
      <c r="C162" s="1120" t="s">
        <v>41</v>
      </c>
      <c r="D162" s="1121"/>
      <c r="E162" s="1121"/>
      <c r="F162" s="1121"/>
      <c r="G162" s="1121"/>
      <c r="H162" s="1121"/>
      <c r="I162" s="1122"/>
      <c r="J162" s="23" t="s">
        <v>118</v>
      </c>
    </row>
    <row r="163" spans="1:10" ht="19.7" customHeight="1" thickBot="1">
      <c r="A163" s="967"/>
      <c r="B163" s="1139"/>
      <c r="C163" s="1019" t="s">
        <v>742</v>
      </c>
      <c r="D163" s="1020"/>
      <c r="E163" s="1020"/>
      <c r="F163" s="1020"/>
      <c r="G163" s="1020"/>
      <c r="H163" s="1020"/>
      <c r="I163" s="1021"/>
      <c r="J163" s="6" t="s">
        <v>120</v>
      </c>
    </row>
    <row r="164" spans="1:10" ht="12.95" thickBot="1">
      <c r="A164" s="1146" t="s">
        <v>61</v>
      </c>
      <c r="B164" s="15" t="s">
        <v>62</v>
      </c>
      <c r="C164" s="15"/>
      <c r="D164" s="15" t="s">
        <v>64</v>
      </c>
      <c r="E164" s="15" t="s">
        <v>63</v>
      </c>
      <c r="F164" s="15"/>
      <c r="G164" s="15"/>
      <c r="H164" s="15" t="s">
        <v>65</v>
      </c>
      <c r="I164" s="1158" t="s">
        <v>121</v>
      </c>
      <c r="J164" s="1151"/>
    </row>
    <row r="165" spans="1:10" ht="35.1" thickBot="1">
      <c r="A165" s="1147"/>
      <c r="B165" s="50" t="s">
        <v>743</v>
      </c>
      <c r="C165" s="17"/>
      <c r="D165" s="50" t="s">
        <v>743</v>
      </c>
      <c r="E165" s="17">
        <v>0</v>
      </c>
      <c r="F165" s="17"/>
      <c r="G165" s="17"/>
      <c r="H165" s="50" t="s">
        <v>743</v>
      </c>
      <c r="I165" s="1140">
        <v>100</v>
      </c>
      <c r="J165" s="1142"/>
    </row>
    <row r="166" spans="1:10" ht="12.95" thickBot="1">
      <c r="A166" s="1146" t="s">
        <v>67</v>
      </c>
      <c r="B166" s="15" t="s">
        <v>68</v>
      </c>
      <c r="C166" s="18"/>
      <c r="D166" s="1152"/>
      <c r="E166" s="1153"/>
      <c r="F166" s="1153"/>
      <c r="G166" s="1153"/>
      <c r="H166" s="1153"/>
      <c r="I166" s="1153"/>
      <c r="J166" s="1154"/>
    </row>
    <row r="167" spans="1:10" ht="12.95" thickBot="1">
      <c r="A167" s="1147"/>
      <c r="B167" s="17">
        <v>3.5</v>
      </c>
      <c r="C167" s="19"/>
      <c r="D167" s="1155"/>
      <c r="E167" s="1156"/>
      <c r="F167" s="1156"/>
      <c r="G167" s="1156"/>
      <c r="H167" s="1156"/>
      <c r="I167" s="1156"/>
      <c r="J167" s="1157"/>
    </row>
    <row r="168" spans="1:10" ht="12.95" thickBot="1">
      <c r="A168" s="10"/>
      <c r="B168" s="10"/>
      <c r="C168" s="10"/>
      <c r="D168" s="10"/>
      <c r="E168" s="10"/>
      <c r="F168" s="10"/>
      <c r="G168" s="10"/>
      <c r="H168" s="10"/>
      <c r="I168" s="10"/>
      <c r="J168" s="10"/>
    </row>
    <row r="169" spans="1:10" ht="23.45" thickBot="1">
      <c r="A169" s="11" t="s">
        <v>172</v>
      </c>
      <c r="B169" s="12" t="s">
        <v>173</v>
      </c>
      <c r="C169" s="12"/>
      <c r="D169" s="44" t="s">
        <v>744</v>
      </c>
      <c r="E169" s="44" t="s">
        <v>673</v>
      </c>
      <c r="F169" s="13" t="s">
        <v>745</v>
      </c>
      <c r="G169" s="13" t="s">
        <v>746</v>
      </c>
      <c r="H169" s="13" t="s">
        <v>747</v>
      </c>
      <c r="I169" s="45"/>
      <c r="J169" s="14" t="s">
        <v>11</v>
      </c>
    </row>
    <row r="170" spans="1:10" ht="150" thickBot="1">
      <c r="A170" s="1137" t="s">
        <v>748</v>
      </c>
      <c r="B170" s="1137" t="s">
        <v>190</v>
      </c>
      <c r="C170" s="5" t="s">
        <v>15</v>
      </c>
      <c r="D170" s="6">
        <v>1</v>
      </c>
      <c r="E170" s="6" t="s">
        <v>191</v>
      </c>
      <c r="F170" s="6" t="s">
        <v>192</v>
      </c>
      <c r="G170" s="6" t="s">
        <v>193</v>
      </c>
      <c r="H170" s="6">
        <v>7</v>
      </c>
      <c r="I170" s="46"/>
      <c r="J170" s="1080" t="s">
        <v>195</v>
      </c>
    </row>
    <row r="171" spans="1:10" ht="57.6" customHeight="1" thickBot="1">
      <c r="A171" s="1138"/>
      <c r="B171" s="1138"/>
      <c r="C171" s="24" t="s">
        <v>18</v>
      </c>
      <c r="D171" s="8"/>
      <c r="E171" s="9" t="s">
        <v>196</v>
      </c>
      <c r="F171" s="9"/>
      <c r="G171" s="9"/>
      <c r="H171" s="47"/>
      <c r="I171" s="47"/>
      <c r="J171" s="1081"/>
    </row>
    <row r="172" spans="1:10" ht="12.95" thickBot="1">
      <c r="A172" s="1138"/>
      <c r="B172" s="1138"/>
      <c r="C172" s="1086" t="s">
        <v>41</v>
      </c>
      <c r="D172" s="1087"/>
      <c r="E172" s="1087"/>
      <c r="F172" s="1087"/>
      <c r="G172" s="1087"/>
      <c r="H172" s="1087"/>
      <c r="I172" s="1088"/>
      <c r="J172" s="1081"/>
    </row>
    <row r="173" spans="1:10" ht="12.95" thickBot="1">
      <c r="A173" s="1138"/>
      <c r="B173" s="1139"/>
      <c r="C173" s="1019" t="s">
        <v>198</v>
      </c>
      <c r="D173" s="1020"/>
      <c r="E173" s="1020"/>
      <c r="F173" s="1020"/>
      <c r="G173" s="1020"/>
      <c r="H173" s="1020"/>
      <c r="I173" s="1021"/>
      <c r="J173" s="1081"/>
    </row>
    <row r="174" spans="1:10" ht="23.45" thickBot="1">
      <c r="A174" s="1138"/>
      <c r="B174" s="3" t="s">
        <v>179</v>
      </c>
      <c r="C174" s="3"/>
      <c r="D174" s="44" t="s">
        <v>744</v>
      </c>
      <c r="E174" s="4" t="s">
        <v>673</v>
      </c>
      <c r="F174" s="13" t="s">
        <v>745</v>
      </c>
      <c r="G174" s="13" t="s">
        <v>746</v>
      </c>
      <c r="H174" s="13" t="s">
        <v>747</v>
      </c>
      <c r="I174" s="48"/>
      <c r="J174" s="1081"/>
    </row>
    <row r="175" spans="1:10" ht="86.45" customHeight="1" thickBot="1">
      <c r="A175" s="1138"/>
      <c r="B175" s="1137" t="s">
        <v>749</v>
      </c>
      <c r="C175" s="21" t="s">
        <v>15</v>
      </c>
      <c r="D175" s="6">
        <v>0</v>
      </c>
      <c r="E175" s="6" t="s">
        <v>750</v>
      </c>
      <c r="F175" s="6" t="s">
        <v>751</v>
      </c>
      <c r="G175" s="6" t="s">
        <v>203</v>
      </c>
      <c r="H175" s="6">
        <v>3</v>
      </c>
      <c r="I175" s="46"/>
      <c r="J175" s="1081"/>
    </row>
    <row r="176" spans="1:10" ht="46.5" thickBot="1">
      <c r="A176" s="1138"/>
      <c r="B176" s="1138"/>
      <c r="C176" s="5" t="s">
        <v>18</v>
      </c>
      <c r="D176" s="22"/>
      <c r="E176" s="9" t="s">
        <v>196</v>
      </c>
      <c r="F176" s="9"/>
      <c r="G176" s="9"/>
      <c r="H176" s="47"/>
      <c r="I176" s="47"/>
      <c r="J176" s="1081"/>
    </row>
    <row r="177" spans="1:10" ht="12.95" thickBot="1">
      <c r="A177" s="1138"/>
      <c r="B177" s="1138"/>
      <c r="C177" s="1086" t="s">
        <v>41</v>
      </c>
      <c r="D177" s="1087"/>
      <c r="E177" s="1087"/>
      <c r="F177" s="1087"/>
      <c r="G177" s="1087"/>
      <c r="H177" s="1087"/>
      <c r="I177" s="1088"/>
      <c r="J177" s="1081"/>
    </row>
    <row r="178" spans="1:10" ht="12.95" thickBot="1">
      <c r="A178" s="1138"/>
      <c r="B178" s="1139"/>
      <c r="C178" s="1019" t="s">
        <v>205</v>
      </c>
      <c r="D178" s="1020"/>
      <c r="E178" s="1020"/>
      <c r="F178" s="1020"/>
      <c r="G178" s="1020"/>
      <c r="H178" s="1020"/>
      <c r="I178" s="1021"/>
      <c r="J178" s="1081"/>
    </row>
    <row r="179" spans="1:10" ht="23.45" thickBot="1">
      <c r="A179" s="1159"/>
      <c r="B179" s="3" t="s">
        <v>182</v>
      </c>
      <c r="C179" s="3"/>
      <c r="D179" s="44" t="s">
        <v>744</v>
      </c>
      <c r="E179" s="4" t="s">
        <v>673</v>
      </c>
      <c r="F179" s="13" t="s">
        <v>745</v>
      </c>
      <c r="G179" s="13" t="s">
        <v>746</v>
      </c>
      <c r="H179" s="13" t="s">
        <v>747</v>
      </c>
      <c r="I179" s="48"/>
      <c r="J179" s="1081"/>
    </row>
    <row r="180" spans="1:10" ht="90.95" customHeight="1" thickBot="1">
      <c r="A180" s="1159"/>
      <c r="B180" s="1137" t="s">
        <v>207</v>
      </c>
      <c r="C180" s="21" t="s">
        <v>15</v>
      </c>
      <c r="D180" s="6">
        <v>0</v>
      </c>
      <c r="E180" s="6" t="s">
        <v>750</v>
      </c>
      <c r="F180" s="6" t="s">
        <v>752</v>
      </c>
      <c r="G180" s="6">
        <v>2000</v>
      </c>
      <c r="H180" s="42">
        <v>10000</v>
      </c>
      <c r="I180" s="46"/>
      <c r="J180" s="1081"/>
    </row>
    <row r="181" spans="1:10" ht="46.5" thickBot="1">
      <c r="A181" s="1159"/>
      <c r="B181" s="1138"/>
      <c r="C181" s="5" t="s">
        <v>18</v>
      </c>
      <c r="D181" s="22"/>
      <c r="E181" s="9" t="s">
        <v>196</v>
      </c>
      <c r="F181" s="9"/>
      <c r="G181" s="9"/>
      <c r="H181" s="47"/>
      <c r="I181" s="47"/>
      <c r="J181" s="1081"/>
    </row>
    <row r="182" spans="1:10" ht="12.95" thickBot="1">
      <c r="A182" s="1159"/>
      <c r="B182" s="1138"/>
      <c r="C182" s="1086" t="s">
        <v>41</v>
      </c>
      <c r="D182" s="1087"/>
      <c r="E182" s="1087"/>
      <c r="F182" s="1087"/>
      <c r="G182" s="1087"/>
      <c r="H182" s="1087"/>
      <c r="I182" s="1088"/>
      <c r="J182" s="1081"/>
    </row>
    <row r="183" spans="1:10" ht="12.95" thickBot="1">
      <c r="A183" s="1160"/>
      <c r="B183" s="1139"/>
      <c r="C183" s="1019" t="s">
        <v>211</v>
      </c>
      <c r="D183" s="1020"/>
      <c r="E183" s="1020"/>
      <c r="F183" s="1020"/>
      <c r="G183" s="1020"/>
      <c r="H183" s="1020"/>
      <c r="I183" s="1021"/>
      <c r="J183" s="1081"/>
    </row>
    <row r="184" spans="1:10" ht="23.45" thickBot="1">
      <c r="A184" s="2" t="s">
        <v>113</v>
      </c>
      <c r="B184" s="3" t="s">
        <v>753</v>
      </c>
      <c r="C184" s="3"/>
      <c r="D184" s="44" t="s">
        <v>744</v>
      </c>
      <c r="E184" s="4" t="s">
        <v>673</v>
      </c>
      <c r="F184" s="13" t="s">
        <v>745</v>
      </c>
      <c r="G184" s="13" t="s">
        <v>746</v>
      </c>
      <c r="H184" s="13" t="s">
        <v>747</v>
      </c>
      <c r="I184" s="48"/>
      <c r="J184" s="1081"/>
    </row>
    <row r="185" spans="1:10" ht="74.099999999999994" customHeight="1" thickBot="1">
      <c r="A185" s="965">
        <v>15</v>
      </c>
      <c r="B185" s="1137" t="s">
        <v>754</v>
      </c>
      <c r="C185" s="25" t="s">
        <v>15</v>
      </c>
      <c r="D185" s="26">
        <v>8</v>
      </c>
      <c r="E185" s="6" t="s">
        <v>755</v>
      </c>
      <c r="F185" s="6" t="s">
        <v>215</v>
      </c>
      <c r="G185" s="6">
        <v>12</v>
      </c>
      <c r="H185" s="6">
        <v>24</v>
      </c>
      <c r="I185" s="46"/>
      <c r="J185" s="1081"/>
    </row>
    <row r="186" spans="1:10" ht="46.5" thickBot="1">
      <c r="A186" s="966"/>
      <c r="B186" s="1138"/>
      <c r="C186" s="5" t="s">
        <v>18</v>
      </c>
      <c r="D186" s="8"/>
      <c r="E186" s="9" t="s">
        <v>196</v>
      </c>
      <c r="F186" s="9"/>
      <c r="G186" s="9"/>
      <c r="H186" s="47"/>
      <c r="I186" s="47"/>
      <c r="J186" s="1082"/>
    </row>
    <row r="187" spans="1:10" ht="12.95" thickBot="1">
      <c r="A187" s="966"/>
      <c r="B187" s="1138"/>
      <c r="C187" s="1086" t="s">
        <v>41</v>
      </c>
      <c r="D187" s="1087"/>
      <c r="E187" s="1087"/>
      <c r="F187" s="1087"/>
      <c r="G187" s="1087"/>
      <c r="H187" s="1087"/>
      <c r="I187" s="1088"/>
      <c r="J187" s="23" t="s">
        <v>118</v>
      </c>
    </row>
    <row r="188" spans="1:10" ht="37.5" customHeight="1" thickBot="1">
      <c r="A188" s="967"/>
      <c r="B188" s="1139"/>
      <c r="C188" s="1019" t="s">
        <v>216</v>
      </c>
      <c r="D188" s="1020"/>
      <c r="E188" s="1020"/>
      <c r="F188" s="1020"/>
      <c r="G188" s="1020"/>
      <c r="H188" s="1020"/>
      <c r="I188" s="1021"/>
      <c r="J188" s="6" t="s">
        <v>217</v>
      </c>
    </row>
    <row r="189" spans="1:10" ht="12.95" thickBot="1">
      <c r="A189" s="1146" t="s">
        <v>61</v>
      </c>
      <c r="B189" s="15" t="s">
        <v>62</v>
      </c>
      <c r="C189" s="15"/>
      <c r="D189" s="15" t="s">
        <v>64</v>
      </c>
      <c r="E189" s="15" t="s">
        <v>63</v>
      </c>
      <c r="F189" s="15" t="s">
        <v>63</v>
      </c>
      <c r="G189" s="15"/>
      <c r="H189" s="15" t="s">
        <v>65</v>
      </c>
      <c r="I189" s="1150" t="s">
        <v>121</v>
      </c>
      <c r="J189" s="1151"/>
    </row>
    <row r="190" spans="1:10" ht="12.95" thickBot="1">
      <c r="A190" s="1147"/>
      <c r="B190" s="50">
        <v>5000000</v>
      </c>
      <c r="C190" s="17"/>
      <c r="D190" s="17">
        <v>0</v>
      </c>
      <c r="E190" s="17" t="s">
        <v>218</v>
      </c>
      <c r="F190" s="17" t="s">
        <v>219</v>
      </c>
      <c r="G190" s="17"/>
      <c r="H190" s="50">
        <v>14839591</v>
      </c>
      <c r="I190" s="1140">
        <v>34</v>
      </c>
      <c r="J190" s="1142"/>
    </row>
    <row r="191" spans="1:10" ht="12.95" thickBot="1">
      <c r="A191" s="1146" t="s">
        <v>67</v>
      </c>
      <c r="B191" s="15" t="s">
        <v>68</v>
      </c>
      <c r="C191" s="18"/>
      <c r="D191" s="1152"/>
      <c r="E191" s="1153"/>
      <c r="F191" s="1153"/>
      <c r="G191" s="1153"/>
      <c r="H191" s="1153"/>
      <c r="I191" s="1153"/>
      <c r="J191" s="1154"/>
    </row>
    <row r="192" spans="1:10" ht="12.95" thickBot="1">
      <c r="A192" s="1147"/>
      <c r="B192" s="17">
        <v>3.5</v>
      </c>
      <c r="C192" s="19"/>
      <c r="D192" s="1155"/>
      <c r="E192" s="1156"/>
      <c r="F192" s="1156"/>
      <c r="G192" s="1156"/>
      <c r="H192" s="1156"/>
      <c r="I192" s="1156"/>
      <c r="J192" s="1157"/>
    </row>
    <row r="193" spans="1:10" ht="12.95" thickBot="1">
      <c r="A193" s="10"/>
      <c r="B193" s="10"/>
      <c r="C193" s="10"/>
      <c r="D193" s="10"/>
      <c r="E193" s="10"/>
      <c r="F193" s="10"/>
      <c r="G193" s="10"/>
      <c r="H193" s="10"/>
      <c r="I193" s="10"/>
      <c r="J193" s="10"/>
    </row>
    <row r="194" spans="1:10" ht="23.45" thickBot="1">
      <c r="A194" s="11" t="s">
        <v>185</v>
      </c>
      <c r="B194" s="12" t="s">
        <v>173</v>
      </c>
      <c r="C194" s="12"/>
      <c r="D194" s="44" t="s">
        <v>672</v>
      </c>
      <c r="E194" s="44" t="s">
        <v>673</v>
      </c>
      <c r="F194" s="13" t="s">
        <v>674</v>
      </c>
      <c r="G194" s="13" t="s">
        <v>675</v>
      </c>
      <c r="H194" s="13" t="s">
        <v>676</v>
      </c>
      <c r="I194" s="13" t="s">
        <v>677</v>
      </c>
      <c r="J194" s="14" t="s">
        <v>11</v>
      </c>
    </row>
    <row r="195" spans="1:10" ht="80.45" customHeight="1" thickBot="1">
      <c r="A195" s="1137" t="s">
        <v>756</v>
      </c>
      <c r="B195" s="1137" t="s">
        <v>242</v>
      </c>
      <c r="C195" s="5" t="s">
        <v>15</v>
      </c>
      <c r="D195" s="6">
        <v>0</v>
      </c>
      <c r="E195" s="6" t="s">
        <v>243</v>
      </c>
      <c r="F195" s="6" t="s">
        <v>667</v>
      </c>
      <c r="G195" s="6" t="s">
        <v>667</v>
      </c>
      <c r="H195" s="6" t="s">
        <v>667</v>
      </c>
      <c r="I195" s="6" t="s">
        <v>667</v>
      </c>
      <c r="J195" s="1080" t="s">
        <v>757</v>
      </c>
    </row>
    <row r="196" spans="1:10" ht="75.95" customHeight="1" thickBot="1">
      <c r="A196" s="1138"/>
      <c r="B196" s="1138"/>
      <c r="C196" s="24" t="s">
        <v>18</v>
      </c>
      <c r="D196" s="8"/>
      <c r="E196" s="6" t="s">
        <v>243</v>
      </c>
      <c r="F196" s="9"/>
      <c r="G196" s="9"/>
      <c r="H196" s="9"/>
      <c r="I196" s="9"/>
      <c r="J196" s="1081"/>
    </row>
    <row r="197" spans="1:10" ht="12.95" thickBot="1">
      <c r="A197" s="1138"/>
      <c r="B197" s="1138"/>
      <c r="C197" s="1086" t="s">
        <v>41</v>
      </c>
      <c r="D197" s="1087"/>
      <c r="E197" s="1087"/>
      <c r="F197" s="1087"/>
      <c r="G197" s="1087"/>
      <c r="H197" s="1087"/>
      <c r="I197" s="1088"/>
      <c r="J197" s="1081"/>
    </row>
    <row r="198" spans="1:10" ht="20.45" customHeight="1" thickBot="1">
      <c r="A198" s="1138"/>
      <c r="B198" s="1139"/>
      <c r="C198" s="1019" t="s">
        <v>758</v>
      </c>
      <c r="D198" s="1020"/>
      <c r="E198" s="1020"/>
      <c r="F198" s="1020"/>
      <c r="G198" s="1020"/>
      <c r="H198" s="1020"/>
      <c r="I198" s="1021"/>
      <c r="J198" s="1081"/>
    </row>
    <row r="199" spans="1:10" ht="23.45" thickBot="1">
      <c r="A199" s="1138"/>
      <c r="B199" s="3" t="s">
        <v>179</v>
      </c>
      <c r="C199" s="3"/>
      <c r="D199" s="4" t="s">
        <v>672</v>
      </c>
      <c r="E199" s="4" t="s">
        <v>673</v>
      </c>
      <c r="F199" s="4" t="s">
        <v>674</v>
      </c>
      <c r="G199" s="4" t="s">
        <v>675</v>
      </c>
      <c r="H199" s="4" t="s">
        <v>676</v>
      </c>
      <c r="I199" s="4" t="s">
        <v>677</v>
      </c>
      <c r="J199" s="1081"/>
    </row>
    <row r="200" spans="1:10" ht="66" customHeight="1" thickBot="1">
      <c r="A200" s="1138"/>
      <c r="B200" s="1137" t="s">
        <v>250</v>
      </c>
      <c r="C200" s="21" t="s">
        <v>15</v>
      </c>
      <c r="D200" s="6">
        <v>0</v>
      </c>
      <c r="E200" s="6" t="s">
        <v>251</v>
      </c>
      <c r="F200" s="6" t="s">
        <v>667</v>
      </c>
      <c r="G200" s="6" t="s">
        <v>667</v>
      </c>
      <c r="H200" s="6" t="s">
        <v>667</v>
      </c>
      <c r="I200" s="6" t="s">
        <v>667</v>
      </c>
      <c r="J200" s="1081"/>
    </row>
    <row r="201" spans="1:10" ht="75.599999999999994" customHeight="1" thickBot="1">
      <c r="A201" s="1138"/>
      <c r="B201" s="1138"/>
      <c r="C201" s="5" t="s">
        <v>18</v>
      </c>
      <c r="D201" s="22"/>
      <c r="E201" s="9" t="s">
        <v>254</v>
      </c>
      <c r="F201" s="9"/>
      <c r="G201" s="9"/>
      <c r="H201" s="9"/>
      <c r="I201" s="9"/>
      <c r="J201" s="1081"/>
    </row>
    <row r="202" spans="1:10" ht="33" customHeight="1" thickBot="1">
      <c r="A202" s="1138"/>
      <c r="B202" s="1138"/>
      <c r="C202" s="1086" t="s">
        <v>41</v>
      </c>
      <c r="D202" s="1087"/>
      <c r="E202" s="1087"/>
      <c r="F202" s="1087"/>
      <c r="G202" s="1087"/>
      <c r="H202" s="1087"/>
      <c r="I202" s="1088"/>
      <c r="J202" s="1081"/>
    </row>
    <row r="203" spans="1:10" ht="12.95" thickBot="1">
      <c r="A203" s="1139"/>
      <c r="B203" s="1139"/>
      <c r="C203" s="1019" t="s">
        <v>256</v>
      </c>
      <c r="D203" s="1020"/>
      <c r="E203" s="1020"/>
      <c r="F203" s="1020"/>
      <c r="G203" s="1020"/>
      <c r="H203" s="1020"/>
      <c r="I203" s="1021"/>
      <c r="J203" s="1081"/>
    </row>
    <row r="204" spans="1:10" ht="23.45" thickBot="1">
      <c r="A204" s="2" t="s">
        <v>113</v>
      </c>
      <c r="B204" s="3" t="s">
        <v>182</v>
      </c>
      <c r="C204" s="3"/>
      <c r="D204" s="4" t="s">
        <v>672</v>
      </c>
      <c r="E204" s="4" t="s">
        <v>673</v>
      </c>
      <c r="F204" s="4" t="s">
        <v>674</v>
      </c>
      <c r="G204" s="4" t="s">
        <v>675</v>
      </c>
      <c r="H204" s="4" t="s">
        <v>676</v>
      </c>
      <c r="I204" s="4" t="s">
        <v>677</v>
      </c>
      <c r="J204" s="1081"/>
    </row>
    <row r="205" spans="1:10" ht="35.1" thickBot="1">
      <c r="A205" s="965">
        <v>10</v>
      </c>
      <c r="B205" s="1137" t="s">
        <v>258</v>
      </c>
      <c r="C205" s="25" t="s">
        <v>15</v>
      </c>
      <c r="D205" s="26">
        <v>0</v>
      </c>
      <c r="E205" s="6" t="s">
        <v>259</v>
      </c>
      <c r="F205" s="6" t="s">
        <v>260</v>
      </c>
      <c r="G205" s="6" t="s">
        <v>667</v>
      </c>
      <c r="H205" s="6" t="s">
        <v>667</v>
      </c>
      <c r="I205" s="6" t="s">
        <v>667</v>
      </c>
      <c r="J205" s="1081"/>
    </row>
    <row r="206" spans="1:10" ht="12.95" thickBot="1">
      <c r="A206" s="966"/>
      <c r="B206" s="1138"/>
      <c r="C206" s="5" t="s">
        <v>18</v>
      </c>
      <c r="D206" s="8"/>
      <c r="E206" s="9">
        <v>12</v>
      </c>
      <c r="F206" s="9"/>
      <c r="G206" s="9"/>
      <c r="H206" s="9"/>
      <c r="I206" s="9"/>
      <c r="J206" s="1082"/>
    </row>
    <row r="207" spans="1:10" ht="12.95" thickBot="1">
      <c r="A207" s="966"/>
      <c r="B207" s="1138"/>
      <c r="C207" s="1086" t="s">
        <v>41</v>
      </c>
      <c r="D207" s="1087"/>
      <c r="E207" s="1087"/>
      <c r="F207" s="1087"/>
      <c r="G207" s="1087"/>
      <c r="H207" s="1087"/>
      <c r="I207" s="1088"/>
      <c r="J207" s="23" t="s">
        <v>118</v>
      </c>
    </row>
    <row r="208" spans="1:10" ht="12.95" thickBot="1">
      <c r="A208" s="967"/>
      <c r="B208" s="1139"/>
      <c r="C208" s="1019" t="s">
        <v>256</v>
      </c>
      <c r="D208" s="1020"/>
      <c r="E208" s="1020"/>
      <c r="F208" s="1020"/>
      <c r="G208" s="1020"/>
      <c r="H208" s="1020"/>
      <c r="I208" s="1021"/>
      <c r="J208" s="6" t="s">
        <v>217</v>
      </c>
    </row>
    <row r="209" spans="1:10" ht="12.95" thickBot="1">
      <c r="A209" s="1146" t="s">
        <v>61</v>
      </c>
      <c r="B209" s="15" t="s">
        <v>62</v>
      </c>
      <c r="C209" s="15"/>
      <c r="D209" s="15" t="s">
        <v>64</v>
      </c>
      <c r="E209" s="15" t="s">
        <v>63</v>
      </c>
      <c r="F209" s="15"/>
      <c r="G209" s="15"/>
      <c r="H209" s="15" t="s">
        <v>65</v>
      </c>
      <c r="I209" s="1150" t="s">
        <v>121</v>
      </c>
      <c r="J209" s="1151"/>
    </row>
    <row r="210" spans="1:10" ht="12.95" thickBot="1">
      <c r="A210" s="1147"/>
      <c r="B210" s="50">
        <v>4800000</v>
      </c>
      <c r="C210" s="17"/>
      <c r="D210" s="17">
        <v>0</v>
      </c>
      <c r="E210" s="17">
        <v>0</v>
      </c>
      <c r="F210" s="17"/>
      <c r="G210" s="17"/>
      <c r="H210" s="17">
        <v>0</v>
      </c>
      <c r="I210" s="1140">
        <v>100</v>
      </c>
      <c r="J210" s="1142"/>
    </row>
    <row r="211" spans="1:10" ht="12.95" thickBot="1">
      <c r="A211" s="1146" t="s">
        <v>67</v>
      </c>
      <c r="B211" s="15" t="s">
        <v>68</v>
      </c>
      <c r="C211" s="18"/>
      <c r="D211" s="1152"/>
      <c r="E211" s="1153"/>
      <c r="F211" s="1153"/>
      <c r="G211" s="1153"/>
      <c r="H211" s="1153"/>
      <c r="I211" s="1153"/>
      <c r="J211" s="1154"/>
    </row>
    <row r="212" spans="1:10" ht="14.25" customHeight="1" thickBot="1">
      <c r="A212" s="1147"/>
      <c r="B212" s="17">
        <v>3.5</v>
      </c>
      <c r="C212" s="19"/>
      <c r="D212" s="1155"/>
      <c r="E212" s="1156"/>
      <c r="F212" s="1156"/>
      <c r="G212" s="1156"/>
      <c r="H212" s="1156"/>
      <c r="I212" s="1156"/>
      <c r="J212" s="1157"/>
    </row>
    <row r="215" spans="1:10">
      <c r="A215" s="10"/>
      <c r="B215" s="10"/>
      <c r="C215" s="10"/>
      <c r="D215" s="10"/>
      <c r="E215" s="10"/>
      <c r="F215" s="10"/>
      <c r="G215" s="10"/>
      <c r="H215" s="10"/>
      <c r="I215" s="10"/>
      <c r="J215" s="10"/>
    </row>
  </sheetData>
  <mergeCells count="157">
    <mergeCell ref="A160:A163"/>
    <mergeCell ref="C152:I152"/>
    <mergeCell ref="C153:I153"/>
    <mergeCell ref="B155:B158"/>
    <mergeCell ref="I165:J165"/>
    <mergeCell ref="I94:J94"/>
    <mergeCell ref="C93:I93"/>
    <mergeCell ref="A209:A210"/>
    <mergeCell ref="I209:J209"/>
    <mergeCell ref="I210:J210"/>
    <mergeCell ref="A205:A208"/>
    <mergeCell ref="B205:B208"/>
    <mergeCell ref="C197:I197"/>
    <mergeCell ref="A130:A133"/>
    <mergeCell ref="C198:I198"/>
    <mergeCell ref="A140:A158"/>
    <mergeCell ref="C127:I127"/>
    <mergeCell ref="B105:B108"/>
    <mergeCell ref="C107:I107"/>
    <mergeCell ref="C108:I108"/>
    <mergeCell ref="A100:A123"/>
    <mergeCell ref="C128:I128"/>
    <mergeCell ref="B115:B118"/>
    <mergeCell ref="C117:I117"/>
    <mergeCell ref="C162:I162"/>
    <mergeCell ref="B140:B143"/>
    <mergeCell ref="B120:B123"/>
    <mergeCell ref="C123:I123"/>
    <mergeCell ref="D96:J97"/>
    <mergeCell ref="C203:I203"/>
    <mergeCell ref="B160:B163"/>
    <mergeCell ref="C163:I163"/>
    <mergeCell ref="B150:B153"/>
    <mergeCell ref="C188:I188"/>
    <mergeCell ref="D166:J167"/>
    <mergeCell ref="C118:I118"/>
    <mergeCell ref="C157:I157"/>
    <mergeCell ref="C112:I112"/>
    <mergeCell ref="B110:B113"/>
    <mergeCell ref="B130:B133"/>
    <mergeCell ref="B175:B178"/>
    <mergeCell ref="B180:B183"/>
    <mergeCell ref="C182:I182"/>
    <mergeCell ref="D191:J192"/>
    <mergeCell ref="C183:I183"/>
    <mergeCell ref="B185:B188"/>
    <mergeCell ref="C187:I187"/>
    <mergeCell ref="I189:J189"/>
    <mergeCell ref="A211:A212"/>
    <mergeCell ref="D211:J212"/>
    <mergeCell ref="A195:A203"/>
    <mergeCell ref="B195:B198"/>
    <mergeCell ref="J195:J206"/>
    <mergeCell ref="A164:A165"/>
    <mergeCell ref="I164:J164"/>
    <mergeCell ref="B200:B203"/>
    <mergeCell ref="C202:I202"/>
    <mergeCell ref="C207:I207"/>
    <mergeCell ref="C208:I208"/>
    <mergeCell ref="A166:A167"/>
    <mergeCell ref="A191:A192"/>
    <mergeCell ref="A170:A183"/>
    <mergeCell ref="A185:A188"/>
    <mergeCell ref="A189:A190"/>
    <mergeCell ref="I190:J190"/>
    <mergeCell ref="J170:J186"/>
    <mergeCell ref="B170:B173"/>
    <mergeCell ref="C172:I172"/>
    <mergeCell ref="C173:I173"/>
    <mergeCell ref="C177:I177"/>
    <mergeCell ref="C178:I178"/>
    <mergeCell ref="J140:J161"/>
    <mergeCell ref="C142:I142"/>
    <mergeCell ref="C143:I143"/>
    <mergeCell ref="J100:J131"/>
    <mergeCell ref="B145:B148"/>
    <mergeCell ref="C147:I147"/>
    <mergeCell ref="C148:I148"/>
    <mergeCell ref="C102:I102"/>
    <mergeCell ref="C103:I103"/>
    <mergeCell ref="C158:I158"/>
    <mergeCell ref="C113:I113"/>
    <mergeCell ref="B100:B103"/>
    <mergeCell ref="A136:A137"/>
    <mergeCell ref="D136:J137"/>
    <mergeCell ref="C132:I132"/>
    <mergeCell ref="C133:I133"/>
    <mergeCell ref="A134:A135"/>
    <mergeCell ref="B125:B128"/>
    <mergeCell ref="I135:J135"/>
    <mergeCell ref="A96:A97"/>
    <mergeCell ref="I95:J95"/>
    <mergeCell ref="I134:J134"/>
    <mergeCell ref="J14:J47"/>
    <mergeCell ref="C16:C17"/>
    <mergeCell ref="D16:I16"/>
    <mergeCell ref="B60:B63"/>
    <mergeCell ref="C41:C42"/>
    <mergeCell ref="D41:I41"/>
    <mergeCell ref="D17:I17"/>
    <mergeCell ref="B39:B42"/>
    <mergeCell ref="B44:B47"/>
    <mergeCell ref="C58:I58"/>
    <mergeCell ref="C63:I63"/>
    <mergeCell ref="C46:C47"/>
    <mergeCell ref="D46:I46"/>
    <mergeCell ref="J55:J91"/>
    <mergeCell ref="C78:I78"/>
    <mergeCell ref="B55:B58"/>
    <mergeCell ref="C83:I83"/>
    <mergeCell ref="B90:B93"/>
    <mergeCell ref="B1:J1"/>
    <mergeCell ref="J2:J11"/>
    <mergeCell ref="D5:I5"/>
    <mergeCell ref="D6:I6"/>
    <mergeCell ref="D10:I10"/>
    <mergeCell ref="D11:I11"/>
    <mergeCell ref="C5:C6"/>
    <mergeCell ref="C10:C11"/>
    <mergeCell ref="A94:A95"/>
    <mergeCell ref="A14:A47"/>
    <mergeCell ref="A55:A60"/>
    <mergeCell ref="B29:B32"/>
    <mergeCell ref="A48:A49"/>
    <mergeCell ref="I48:J48"/>
    <mergeCell ref="I49:J49"/>
    <mergeCell ref="A50:A51"/>
    <mergeCell ref="D50:J51"/>
    <mergeCell ref="C21:C22"/>
    <mergeCell ref="D21:I21"/>
    <mergeCell ref="D22:I22"/>
    <mergeCell ref="B24:B27"/>
    <mergeCell ref="D27:I27"/>
    <mergeCell ref="B34:B37"/>
    <mergeCell ref="C36:C37"/>
    <mergeCell ref="A3:A11"/>
    <mergeCell ref="B3:B6"/>
    <mergeCell ref="B8:B11"/>
    <mergeCell ref="B85:B88"/>
    <mergeCell ref="B80:B83"/>
    <mergeCell ref="D42:I42"/>
    <mergeCell ref="D47:I47"/>
    <mergeCell ref="C73:I73"/>
    <mergeCell ref="B65:B68"/>
    <mergeCell ref="C68:I68"/>
    <mergeCell ref="B19:B22"/>
    <mergeCell ref="C26:C27"/>
    <mergeCell ref="D26:I26"/>
    <mergeCell ref="C31:C32"/>
    <mergeCell ref="D31:I31"/>
    <mergeCell ref="D32:I32"/>
    <mergeCell ref="D36:I36"/>
    <mergeCell ref="D37:I37"/>
    <mergeCell ref="C88:I88"/>
    <mergeCell ref="B14:B17"/>
    <mergeCell ref="B70:B73"/>
    <mergeCell ref="B75:B78"/>
  </mergeCells>
  <phoneticPr fontId="0" type="noConversion"/>
  <pageMargins left="0.75" right="0.75" top="1" bottom="1" header="0.5" footer="0.5"/>
  <pageSetup paperSize="8" scale="71" fitToHeight="0" orientation="landscape" r:id="rId1"/>
  <headerFooter alignWithMargins="0">
    <oddHeader>&amp;L&amp;"Calibri"&amp;10&amp;K000000 OFFICIAL&amp;1#_x000D_</oddHeader>
    <oddFooter>&amp;LUpdated January 2011_x000D_&amp;1#&amp;"Calibri"&amp;10&amp;K000000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5"/>
  <sheetViews>
    <sheetView zoomScale="55" zoomScaleNormal="55" workbookViewId="0">
      <selection activeCell="B13" sqref="B13"/>
    </sheetView>
  </sheetViews>
  <sheetFormatPr defaultColWidth="8.85546875" defaultRowHeight="12.6"/>
  <cols>
    <col min="1" max="1" width="41.140625" style="37" customWidth="1"/>
    <col min="2" max="2" width="107.140625" style="37" customWidth="1"/>
    <col min="3" max="3" width="28.85546875" style="37" customWidth="1"/>
    <col min="4" max="16384" width="8.85546875" style="37"/>
  </cols>
  <sheetData>
    <row r="1" spans="1:3" ht="27.95">
      <c r="A1" s="52" t="s">
        <v>759</v>
      </c>
    </row>
    <row r="2" spans="1:3" ht="15" thickBot="1">
      <c r="A2" s="53"/>
    </row>
    <row r="3" spans="1:3" ht="26.45" thickBot="1">
      <c r="A3" s="55" t="s">
        <v>760</v>
      </c>
      <c r="B3" s="56" t="s">
        <v>761</v>
      </c>
      <c r="C3" s="57" t="s">
        <v>18</v>
      </c>
    </row>
    <row r="4" spans="1:3" ht="24.6" customHeight="1" thickBot="1">
      <c r="A4" s="188" t="s">
        <v>762</v>
      </c>
      <c r="B4" s="189" t="s">
        <v>763</v>
      </c>
      <c r="C4" s="190" t="s">
        <v>89</v>
      </c>
    </row>
    <row r="5" spans="1:3" ht="76.349999999999994" customHeight="1" thickBot="1">
      <c r="A5" s="188" t="s">
        <v>764</v>
      </c>
      <c r="B5" s="189" t="s">
        <v>765</v>
      </c>
      <c r="C5" s="191" t="s">
        <v>766</v>
      </c>
    </row>
    <row r="6" spans="1:3" ht="51" customHeight="1" thickBot="1">
      <c r="A6" s="188" t="s">
        <v>767</v>
      </c>
      <c r="B6" s="189" t="s">
        <v>768</v>
      </c>
      <c r="C6" s="191" t="s">
        <v>769</v>
      </c>
    </row>
    <row r="7" spans="1:3" ht="50.45" thickBot="1">
      <c r="A7" s="188" t="s">
        <v>770</v>
      </c>
      <c r="B7" s="189" t="s">
        <v>771</v>
      </c>
      <c r="C7" s="191" t="s">
        <v>89</v>
      </c>
    </row>
    <row r="8" spans="1:3" ht="29.1" customHeight="1" thickBot="1">
      <c r="A8" s="188" t="s">
        <v>772</v>
      </c>
      <c r="B8" s="189" t="s">
        <v>773</v>
      </c>
      <c r="C8" s="191" t="s">
        <v>774</v>
      </c>
    </row>
    <row r="9" spans="1:3" ht="38.1" thickBot="1">
      <c r="A9" s="188" t="s">
        <v>775</v>
      </c>
      <c r="B9" s="189" t="s">
        <v>776</v>
      </c>
      <c r="C9" s="191" t="s">
        <v>89</v>
      </c>
    </row>
    <row r="10" spans="1:3" ht="25.5" thickBot="1">
      <c r="A10" s="188" t="s">
        <v>777</v>
      </c>
      <c r="B10" s="189" t="s">
        <v>778</v>
      </c>
      <c r="C10" s="191" t="s">
        <v>779</v>
      </c>
    </row>
    <row r="11" spans="1:3" ht="24" customHeight="1" thickBot="1">
      <c r="A11" s="188" t="s">
        <v>780</v>
      </c>
      <c r="B11" s="189" t="s">
        <v>781</v>
      </c>
      <c r="C11" s="191" t="s">
        <v>89</v>
      </c>
    </row>
    <row r="12" spans="1:3" ht="38.1" thickBot="1">
      <c r="A12" s="188" t="s">
        <v>782</v>
      </c>
      <c r="B12" s="189" t="s">
        <v>783</v>
      </c>
      <c r="C12" s="191" t="s">
        <v>784</v>
      </c>
    </row>
    <row r="13" spans="1:3" ht="38.1" thickBot="1">
      <c r="A13" s="192" t="s">
        <v>785</v>
      </c>
      <c r="B13" s="193" t="s">
        <v>786</v>
      </c>
      <c r="C13" s="191" t="s">
        <v>784</v>
      </c>
    </row>
    <row r="14" spans="1:3" ht="63" thickBot="1">
      <c r="A14" s="194" t="s">
        <v>787</v>
      </c>
      <c r="B14" s="195" t="s">
        <v>788</v>
      </c>
      <c r="C14" s="196" t="s">
        <v>789</v>
      </c>
    </row>
    <row r="15" spans="1:3" ht="107.45" customHeight="1" thickBot="1">
      <c r="A15" s="54" t="s">
        <v>790</v>
      </c>
      <c r="B15" s="197" t="s">
        <v>791</v>
      </c>
      <c r="C15" s="198" t="s">
        <v>89</v>
      </c>
    </row>
  </sheetData>
  <pageMargins left="0.7" right="0.7" top="0.75" bottom="0.75" header="0.3" footer="0.3"/>
  <pageSetup paperSize="9" orientation="portrait" r:id="rId1"/>
  <headerFooter>
    <oddHeader>&amp;L&amp;"Calibri"&amp;10&amp;K000000 OFFICIAL&amp;1#_x000D_</oddHeader>
    <oddFooter>&amp;L_x000D_&amp;1#&amp;"Calibri"&amp;10&amp;K000000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6FAD2-3F69-4BF5-ABAE-D50DB8AC6B98}">
  <dimension ref="A1:M171"/>
  <sheetViews>
    <sheetView topLeftCell="A59" zoomScaleNormal="100" workbookViewId="0">
      <selection activeCell="D30" sqref="D30"/>
    </sheetView>
  </sheetViews>
  <sheetFormatPr defaultRowHeight="12.6"/>
  <cols>
    <col min="1" max="1" width="34.5703125" customWidth="1"/>
    <col min="2" max="2" width="58" customWidth="1"/>
    <col min="3" max="3" width="29.85546875" customWidth="1"/>
    <col min="4" max="4" width="26.42578125" customWidth="1"/>
    <col min="5" max="5" width="33.42578125" customWidth="1"/>
    <col min="6" max="6" width="18.140625" customWidth="1"/>
    <col min="7" max="7" width="26.7109375" customWidth="1"/>
    <col min="8" max="8" width="29.42578125" customWidth="1"/>
    <col min="9" max="9" width="35.42578125" customWidth="1"/>
    <col min="10" max="10" width="30.7109375" customWidth="1"/>
    <col min="11" max="11" width="24.28515625" customWidth="1"/>
    <col min="13" max="13" width="69.7109375" customWidth="1"/>
  </cols>
  <sheetData>
    <row r="1" spans="1:13" ht="12.95" thickBot="1"/>
    <row r="2" spans="1:13" ht="15.95" thickBot="1">
      <c r="A2" s="253" t="s">
        <v>0</v>
      </c>
      <c r="B2" s="962" t="s">
        <v>1</v>
      </c>
      <c r="C2" s="963"/>
      <c r="D2" s="963"/>
      <c r="E2" s="963"/>
      <c r="F2" s="963"/>
      <c r="G2" s="963"/>
      <c r="H2" s="963"/>
      <c r="I2" s="963"/>
      <c r="J2" s="963"/>
      <c r="K2" s="964"/>
      <c r="L2" s="203"/>
      <c r="M2" s="203"/>
    </row>
    <row r="3" spans="1:13" ht="12.95" thickBot="1">
      <c r="A3" s="254" t="s">
        <v>2</v>
      </c>
      <c r="B3" s="261" t="s">
        <v>3</v>
      </c>
      <c r="C3" s="108"/>
      <c r="D3" s="101" t="s">
        <v>4</v>
      </c>
      <c r="E3" s="79" t="s">
        <v>5</v>
      </c>
      <c r="F3" s="68" t="s">
        <v>6</v>
      </c>
      <c r="G3" s="68" t="s">
        <v>7</v>
      </c>
      <c r="H3" s="68" t="s">
        <v>8</v>
      </c>
      <c r="I3" s="68" t="s">
        <v>9</v>
      </c>
      <c r="J3" s="68" t="s">
        <v>10</v>
      </c>
      <c r="K3" s="109" t="s">
        <v>11</v>
      </c>
      <c r="L3" s="203"/>
      <c r="M3" s="110" t="s">
        <v>12</v>
      </c>
    </row>
    <row r="4" spans="1:13" ht="12.95" thickBot="1">
      <c r="A4" s="1161" t="s">
        <v>13</v>
      </c>
      <c r="B4" s="965" t="s">
        <v>14</v>
      </c>
      <c r="C4" s="111" t="s">
        <v>15</v>
      </c>
      <c r="D4" s="74"/>
      <c r="E4" s="67">
        <v>64.41</v>
      </c>
      <c r="F4" s="74"/>
      <c r="G4" s="74"/>
      <c r="H4" s="74"/>
      <c r="I4" s="74"/>
      <c r="J4" s="69" t="s">
        <v>473</v>
      </c>
      <c r="K4" s="968"/>
      <c r="L4" s="203"/>
      <c r="M4" s="970" t="s">
        <v>17</v>
      </c>
    </row>
    <row r="5" spans="1:13" ht="12.95" thickBot="1">
      <c r="A5" s="1162"/>
      <c r="B5" s="966"/>
      <c r="C5" s="112" t="s">
        <v>18</v>
      </c>
      <c r="D5" s="113"/>
      <c r="E5" s="113"/>
      <c r="F5" s="113"/>
      <c r="G5" s="113"/>
      <c r="H5" s="113"/>
      <c r="I5" s="113"/>
      <c r="J5" s="114"/>
      <c r="K5" s="968"/>
      <c r="L5" s="203"/>
      <c r="M5" s="970"/>
    </row>
    <row r="6" spans="1:13" ht="12.95" thickBot="1">
      <c r="A6" s="1162"/>
      <c r="B6" s="966"/>
      <c r="C6" s="970"/>
      <c r="D6" s="972" t="s">
        <v>19</v>
      </c>
      <c r="E6" s="972"/>
      <c r="F6" s="972"/>
      <c r="G6" s="972"/>
      <c r="H6" s="972"/>
      <c r="I6" s="972"/>
      <c r="J6" s="973"/>
      <c r="K6" s="968"/>
      <c r="L6" s="203"/>
      <c r="M6" s="970"/>
    </row>
    <row r="7" spans="1:13" ht="39.950000000000003" customHeight="1" thickBot="1">
      <c r="A7" s="1162"/>
      <c r="B7" s="967"/>
      <c r="C7" s="971"/>
      <c r="D7" s="974" t="s">
        <v>20</v>
      </c>
      <c r="E7" s="974"/>
      <c r="F7" s="974"/>
      <c r="G7" s="974"/>
      <c r="H7" s="974"/>
      <c r="I7" s="974"/>
      <c r="J7" s="975"/>
      <c r="K7" s="968"/>
      <c r="L7" s="203"/>
      <c r="M7" s="970"/>
    </row>
    <row r="8" spans="1:13" ht="12.95" thickBot="1">
      <c r="A8" s="1162"/>
      <c r="B8" s="261" t="s">
        <v>21</v>
      </c>
      <c r="C8" s="108"/>
      <c r="D8" s="101" t="s">
        <v>4</v>
      </c>
      <c r="E8" s="79" t="s">
        <v>5</v>
      </c>
      <c r="F8" s="68" t="s">
        <v>6</v>
      </c>
      <c r="G8" s="68" t="s">
        <v>7</v>
      </c>
      <c r="H8" s="68" t="s">
        <v>8</v>
      </c>
      <c r="I8" s="68" t="s">
        <v>9</v>
      </c>
      <c r="J8" s="68" t="s">
        <v>10</v>
      </c>
      <c r="K8" s="968"/>
      <c r="L8" s="203"/>
      <c r="M8" s="110" t="s">
        <v>12</v>
      </c>
    </row>
    <row r="9" spans="1:13" ht="39.6" thickBot="1">
      <c r="A9" s="1162"/>
      <c r="B9" s="976" t="s">
        <v>22</v>
      </c>
      <c r="C9" s="111" t="s">
        <v>15</v>
      </c>
      <c r="D9" s="74"/>
      <c r="E9" s="98" t="s">
        <v>23</v>
      </c>
      <c r="F9" s="159" t="s">
        <v>24</v>
      </c>
      <c r="G9" s="159" t="s">
        <v>24</v>
      </c>
      <c r="H9" s="159" t="s">
        <v>24</v>
      </c>
      <c r="I9" s="159" t="s">
        <v>24</v>
      </c>
      <c r="J9" s="159" t="s">
        <v>24</v>
      </c>
      <c r="K9" s="968"/>
      <c r="L9" s="203"/>
      <c r="M9" s="970" t="s">
        <v>25</v>
      </c>
    </row>
    <row r="10" spans="1:13" ht="12.95" thickBot="1">
      <c r="A10" s="1162"/>
      <c r="B10" s="966"/>
      <c r="C10" s="112" t="s">
        <v>18</v>
      </c>
      <c r="D10" s="74"/>
      <c r="E10" s="113"/>
      <c r="F10" s="114">
        <v>-0.19</v>
      </c>
      <c r="G10" s="163">
        <v>-0.19</v>
      </c>
      <c r="H10" s="207">
        <v>-11.67</v>
      </c>
      <c r="I10" s="145">
        <v>-0.84</v>
      </c>
      <c r="J10" s="114"/>
      <c r="K10" s="968"/>
      <c r="L10" s="203"/>
      <c r="M10" s="970"/>
    </row>
    <row r="11" spans="1:13" ht="12.95" thickBot="1">
      <c r="A11" s="1162"/>
      <c r="B11" s="966"/>
      <c r="C11" s="970"/>
      <c r="D11" s="972" t="s">
        <v>19</v>
      </c>
      <c r="E11" s="972"/>
      <c r="F11" s="972"/>
      <c r="G11" s="972"/>
      <c r="H11" s="972"/>
      <c r="I11" s="972"/>
      <c r="J11" s="973"/>
      <c r="K11" s="968"/>
      <c r="L11" s="203"/>
      <c r="M11" s="970"/>
    </row>
    <row r="12" spans="1:13" ht="12.95" thickBot="1">
      <c r="A12" s="1163"/>
      <c r="B12" s="967"/>
      <c r="C12" s="971"/>
      <c r="D12" s="974" t="s">
        <v>26</v>
      </c>
      <c r="E12" s="974"/>
      <c r="F12" s="974"/>
      <c r="G12" s="974"/>
      <c r="H12" s="974"/>
      <c r="I12" s="974"/>
      <c r="J12" s="975"/>
      <c r="K12" s="969"/>
      <c r="L12" s="203"/>
      <c r="M12" s="977"/>
    </row>
    <row r="13" spans="1:13" ht="20.100000000000001" customHeight="1" thickBot="1">
      <c r="A13" s="116"/>
      <c r="B13" s="262"/>
      <c r="C13" s="116"/>
      <c r="D13" s="116"/>
      <c r="E13" s="116"/>
      <c r="F13" s="116"/>
      <c r="G13" s="116"/>
      <c r="H13" s="116"/>
      <c r="I13" s="116"/>
      <c r="J13" s="116"/>
      <c r="K13" s="129"/>
      <c r="L13" s="203"/>
      <c r="M13" s="203"/>
    </row>
    <row r="14" spans="1:13" ht="12.95" thickBot="1">
      <c r="A14" s="255" t="s">
        <v>27</v>
      </c>
      <c r="B14" s="239" t="s">
        <v>28</v>
      </c>
      <c r="C14" s="119"/>
      <c r="D14" s="101" t="s">
        <v>4</v>
      </c>
      <c r="E14" s="59" t="s">
        <v>5</v>
      </c>
      <c r="F14" s="68" t="s">
        <v>6</v>
      </c>
      <c r="G14" s="68" t="s">
        <v>7</v>
      </c>
      <c r="H14" s="68" t="s">
        <v>8</v>
      </c>
      <c r="I14" s="68" t="s">
        <v>9</v>
      </c>
      <c r="J14" s="68" t="s">
        <v>10</v>
      </c>
      <c r="K14" s="109" t="s">
        <v>11</v>
      </c>
      <c r="L14" s="203"/>
      <c r="M14" s="120" t="s">
        <v>12</v>
      </c>
    </row>
    <row r="15" spans="1:13" ht="23.45" thickBot="1">
      <c r="A15" s="1161" t="s">
        <v>29</v>
      </c>
      <c r="B15" s="965" t="s">
        <v>478</v>
      </c>
      <c r="C15" s="111" t="s">
        <v>15</v>
      </c>
      <c r="D15" s="67">
        <v>0</v>
      </c>
      <c r="E15" s="160" t="s">
        <v>31</v>
      </c>
      <c r="F15" s="152" t="s">
        <v>32</v>
      </c>
      <c r="G15" s="96" t="s">
        <v>33</v>
      </c>
      <c r="H15" s="102" t="s">
        <v>34</v>
      </c>
      <c r="I15" s="76" t="s">
        <v>35</v>
      </c>
      <c r="J15" s="70" t="s">
        <v>36</v>
      </c>
      <c r="K15" s="1080" t="s">
        <v>37</v>
      </c>
      <c r="L15" s="203"/>
      <c r="M15" s="970" t="s">
        <v>38</v>
      </c>
    </row>
    <row r="16" spans="1:13" ht="57.95" thickBot="1">
      <c r="A16" s="1162"/>
      <c r="B16" s="966"/>
      <c r="C16" s="112" t="s">
        <v>18</v>
      </c>
      <c r="D16" s="114">
        <v>0</v>
      </c>
      <c r="E16" s="113"/>
      <c r="F16" s="152" t="s">
        <v>32</v>
      </c>
      <c r="G16" s="96" t="s">
        <v>39</v>
      </c>
      <c r="H16" s="145">
        <v>0.25</v>
      </c>
      <c r="I16" s="78">
        <v>0.25</v>
      </c>
      <c r="J16" s="69">
        <v>0.72799999999999998</v>
      </c>
      <c r="K16" s="1081"/>
      <c r="L16" s="203"/>
      <c r="M16" s="970"/>
    </row>
    <row r="17" spans="1:13" ht="12.95" thickBot="1">
      <c r="A17" s="1162"/>
      <c r="B17" s="966"/>
      <c r="C17" s="970"/>
      <c r="D17" s="972" t="s">
        <v>41</v>
      </c>
      <c r="E17" s="972"/>
      <c r="F17" s="972"/>
      <c r="G17" s="972"/>
      <c r="H17" s="972"/>
      <c r="I17" s="972"/>
      <c r="J17" s="973"/>
      <c r="K17" s="1081"/>
      <c r="L17" s="203"/>
      <c r="M17" s="970"/>
    </row>
    <row r="18" spans="1:13" ht="12.95" thickBot="1">
      <c r="A18" s="1162"/>
      <c r="B18" s="967"/>
      <c r="C18" s="971"/>
      <c r="D18" s="974" t="s">
        <v>482</v>
      </c>
      <c r="E18" s="974"/>
      <c r="F18" s="974"/>
      <c r="G18" s="974"/>
      <c r="H18" s="974"/>
      <c r="I18" s="974"/>
      <c r="J18" s="975"/>
      <c r="K18" s="1081"/>
      <c r="L18" s="203"/>
      <c r="M18" s="970"/>
    </row>
    <row r="19" spans="1:13" ht="23.45" thickBot="1">
      <c r="A19" s="1162"/>
      <c r="B19" s="261" t="s">
        <v>43</v>
      </c>
      <c r="C19" s="108"/>
      <c r="D19" s="101" t="s">
        <v>4</v>
      </c>
      <c r="E19" s="79" t="s">
        <v>5</v>
      </c>
      <c r="F19" s="68" t="s">
        <v>6</v>
      </c>
      <c r="G19" s="68" t="s">
        <v>483</v>
      </c>
      <c r="H19" s="68" t="s">
        <v>484</v>
      </c>
      <c r="I19" s="68" t="s">
        <v>485</v>
      </c>
      <c r="J19" s="68" t="s">
        <v>486</v>
      </c>
      <c r="K19" s="1081"/>
      <c r="L19" s="203"/>
      <c r="M19" s="970"/>
    </row>
    <row r="20" spans="1:13" ht="12.95" thickBot="1">
      <c r="A20" s="1162"/>
      <c r="B20" s="1089" t="s">
        <v>487</v>
      </c>
      <c r="C20" s="111" t="s">
        <v>15</v>
      </c>
      <c r="D20" s="67">
        <v>0</v>
      </c>
      <c r="E20" s="161" t="s">
        <v>488</v>
      </c>
      <c r="F20" s="152"/>
      <c r="G20" s="231">
        <v>0.26</v>
      </c>
      <c r="H20" s="232">
        <v>0.38</v>
      </c>
      <c r="I20" s="99">
        <v>0.43</v>
      </c>
      <c r="J20" s="233">
        <v>0.5</v>
      </c>
      <c r="K20" s="1081"/>
      <c r="L20" s="203"/>
      <c r="M20" s="970"/>
    </row>
    <row r="21" spans="1:13" ht="57.95" thickBot="1">
      <c r="A21" s="1162"/>
      <c r="B21" s="1085"/>
      <c r="C21" s="112" t="s">
        <v>18</v>
      </c>
      <c r="D21" s="114">
        <v>0</v>
      </c>
      <c r="E21" s="113"/>
      <c r="F21" s="152"/>
      <c r="G21" s="231" t="s">
        <v>489</v>
      </c>
      <c r="H21" s="96" t="s">
        <v>490</v>
      </c>
      <c r="I21" s="145">
        <v>0.15</v>
      </c>
      <c r="J21" s="145">
        <v>0.36</v>
      </c>
      <c r="K21" s="1081"/>
      <c r="L21" s="203"/>
      <c r="M21" s="970"/>
    </row>
    <row r="22" spans="1:13" ht="12.95" thickBot="1">
      <c r="A22" s="1162"/>
      <c r="B22" s="1085"/>
      <c r="C22" s="970"/>
      <c r="D22" s="972" t="s">
        <v>41</v>
      </c>
      <c r="E22" s="972"/>
      <c r="F22" s="972"/>
      <c r="G22" s="972"/>
      <c r="H22" s="972"/>
      <c r="I22" s="972"/>
      <c r="J22" s="973"/>
      <c r="K22" s="1081"/>
      <c r="L22" s="203"/>
      <c r="M22" s="970"/>
    </row>
    <row r="23" spans="1:13" ht="12.95" thickBot="1">
      <c r="A23" s="1162"/>
      <c r="B23" s="1164"/>
      <c r="C23" s="971"/>
      <c r="D23" s="974" t="s">
        <v>491</v>
      </c>
      <c r="E23" s="974"/>
      <c r="F23" s="974"/>
      <c r="G23" s="974"/>
      <c r="H23" s="974"/>
      <c r="I23" s="974"/>
      <c r="J23" s="975"/>
      <c r="K23" s="1081"/>
      <c r="L23" s="203"/>
      <c r="M23" s="970"/>
    </row>
    <row r="24" spans="1:13" ht="12.95" thickBot="1">
      <c r="A24" s="1162"/>
      <c r="B24" s="261" t="s">
        <v>52</v>
      </c>
      <c r="C24" s="108"/>
      <c r="D24" s="101" t="s">
        <v>4</v>
      </c>
      <c r="E24" s="79" t="s">
        <v>5</v>
      </c>
      <c r="F24" s="68" t="s">
        <v>6</v>
      </c>
      <c r="G24" s="68" t="s">
        <v>7</v>
      </c>
      <c r="H24" s="68" t="s">
        <v>8</v>
      </c>
      <c r="I24" s="68" t="s">
        <v>9</v>
      </c>
      <c r="J24" s="68" t="s">
        <v>10</v>
      </c>
      <c r="K24" s="1081"/>
      <c r="L24" s="203"/>
      <c r="M24" s="970"/>
    </row>
    <row r="25" spans="1:13" ht="12.95" thickBot="1">
      <c r="A25" s="1162"/>
      <c r="B25" s="1089" t="s">
        <v>53</v>
      </c>
      <c r="C25" s="111" t="s">
        <v>15</v>
      </c>
      <c r="D25" s="67">
        <v>0</v>
      </c>
      <c r="E25" s="67" t="s">
        <v>54</v>
      </c>
      <c r="F25" s="152" t="s">
        <v>32</v>
      </c>
      <c r="G25" s="60" t="s">
        <v>55</v>
      </c>
      <c r="H25" s="162">
        <v>0.6</v>
      </c>
      <c r="I25" s="162">
        <v>0.63</v>
      </c>
      <c r="J25" s="162">
        <v>0.66</v>
      </c>
      <c r="K25" s="1081"/>
      <c r="L25" s="203"/>
      <c r="M25" s="970"/>
    </row>
    <row r="26" spans="1:13" ht="35.1" thickBot="1">
      <c r="A26" s="1162"/>
      <c r="B26" s="1085"/>
      <c r="C26" s="112" t="s">
        <v>18</v>
      </c>
      <c r="D26" s="114">
        <v>0</v>
      </c>
      <c r="E26" s="113"/>
      <c r="F26" s="152" t="s">
        <v>32</v>
      </c>
      <c r="G26" s="167" t="s">
        <v>56</v>
      </c>
      <c r="H26" s="114" t="s">
        <v>492</v>
      </c>
      <c r="I26" s="114" t="s">
        <v>493</v>
      </c>
      <c r="J26" s="145" t="s">
        <v>494</v>
      </c>
      <c r="K26" s="1081"/>
      <c r="L26" s="203"/>
      <c r="M26" s="970"/>
    </row>
    <row r="27" spans="1:13" ht="12.95" thickBot="1">
      <c r="A27" s="1162"/>
      <c r="B27" s="1085"/>
      <c r="C27" s="970"/>
      <c r="D27" s="972" t="s">
        <v>41</v>
      </c>
      <c r="E27" s="972"/>
      <c r="F27" s="972"/>
      <c r="G27" s="972"/>
      <c r="H27" s="972"/>
      <c r="I27" s="972"/>
      <c r="J27" s="973"/>
      <c r="K27" s="1081"/>
      <c r="L27" s="203"/>
      <c r="M27" s="970"/>
    </row>
    <row r="28" spans="1:13" ht="12.95" thickBot="1">
      <c r="A28" s="1162"/>
      <c r="B28" s="1164"/>
      <c r="C28" s="971"/>
      <c r="D28" s="974" t="s">
        <v>496</v>
      </c>
      <c r="E28" s="974"/>
      <c r="F28" s="974"/>
      <c r="G28" s="974"/>
      <c r="H28" s="974"/>
      <c r="I28" s="974"/>
      <c r="J28" s="975"/>
      <c r="K28" s="1081"/>
      <c r="L28" s="203"/>
      <c r="M28" s="970"/>
    </row>
    <row r="29" spans="1:13" ht="12.95" thickBot="1">
      <c r="A29" s="1162"/>
      <c r="B29" s="261" t="s">
        <v>57</v>
      </c>
      <c r="C29" s="108"/>
      <c r="D29" s="101" t="s">
        <v>4</v>
      </c>
      <c r="E29" s="79" t="s">
        <v>5</v>
      </c>
      <c r="F29" s="68" t="s">
        <v>6</v>
      </c>
      <c r="G29" s="68" t="s">
        <v>7</v>
      </c>
      <c r="H29" s="68" t="s">
        <v>8</v>
      </c>
      <c r="I29" s="68" t="s">
        <v>9</v>
      </c>
      <c r="J29" s="68" t="s">
        <v>10</v>
      </c>
      <c r="K29" s="1081"/>
      <c r="L29" s="203"/>
      <c r="M29" s="970"/>
    </row>
    <row r="30" spans="1:13" ht="35.1" thickBot="1">
      <c r="A30" s="1162"/>
      <c r="B30" s="1089" t="s">
        <v>58</v>
      </c>
      <c r="C30" s="111" t="s">
        <v>15</v>
      </c>
      <c r="D30" s="67">
        <v>0</v>
      </c>
      <c r="E30" s="67" t="s">
        <v>59</v>
      </c>
      <c r="F30" s="152" t="s">
        <v>32</v>
      </c>
      <c r="G30" s="98">
        <v>0.1</v>
      </c>
      <c r="H30" s="98">
        <v>0.2</v>
      </c>
      <c r="I30" s="99">
        <v>0.3</v>
      </c>
      <c r="J30" s="73">
        <v>0.35</v>
      </c>
      <c r="K30" s="1081"/>
      <c r="L30" s="203"/>
      <c r="M30" s="970"/>
    </row>
    <row r="31" spans="1:13" ht="46.5" thickBot="1">
      <c r="A31" s="1162"/>
      <c r="B31" s="1085"/>
      <c r="C31" s="112" t="s">
        <v>18</v>
      </c>
      <c r="D31" s="114">
        <v>0</v>
      </c>
      <c r="E31" s="113"/>
      <c r="F31" s="152" t="s">
        <v>32</v>
      </c>
      <c r="G31" s="114" t="s">
        <v>60</v>
      </c>
      <c r="H31" s="114" t="s">
        <v>497</v>
      </c>
      <c r="I31" s="145" t="s">
        <v>498</v>
      </c>
      <c r="J31" s="145" t="s">
        <v>499</v>
      </c>
      <c r="K31" s="1081"/>
      <c r="L31" s="203"/>
      <c r="M31" s="970"/>
    </row>
    <row r="32" spans="1:13" ht="12.95" thickBot="1">
      <c r="A32" s="1162"/>
      <c r="B32" s="1085"/>
      <c r="C32" s="970"/>
      <c r="D32" s="972" t="s">
        <v>41</v>
      </c>
      <c r="E32" s="972"/>
      <c r="F32" s="972"/>
      <c r="G32" s="972"/>
      <c r="H32" s="972"/>
      <c r="I32" s="972"/>
      <c r="J32" s="973"/>
      <c r="K32" s="1081"/>
      <c r="L32" s="203"/>
      <c r="M32" s="970"/>
    </row>
    <row r="33" spans="1:13" ht="12.95" thickBot="1">
      <c r="A33" s="1162"/>
      <c r="B33" s="1164"/>
      <c r="C33" s="971"/>
      <c r="D33" s="974" t="s">
        <v>501</v>
      </c>
      <c r="E33" s="974"/>
      <c r="F33" s="974"/>
      <c r="G33" s="974"/>
      <c r="H33" s="974"/>
      <c r="I33" s="974"/>
      <c r="J33" s="975"/>
      <c r="K33" s="1081"/>
      <c r="L33" s="203"/>
      <c r="M33" s="977"/>
    </row>
    <row r="34" spans="1:13" ht="12.95" thickBot="1">
      <c r="A34" s="256"/>
      <c r="B34" s="263" t="s">
        <v>389</v>
      </c>
      <c r="C34" s="236"/>
      <c r="D34" s="59" t="s">
        <v>4</v>
      </c>
      <c r="E34" s="59" t="s">
        <v>5</v>
      </c>
      <c r="F34" s="59" t="s">
        <v>6</v>
      </c>
      <c r="G34" s="59" t="s">
        <v>7</v>
      </c>
      <c r="H34" s="59" t="s">
        <v>8</v>
      </c>
      <c r="I34" s="59" t="s">
        <v>9</v>
      </c>
      <c r="J34" s="59" t="s">
        <v>10</v>
      </c>
      <c r="K34" s="234"/>
      <c r="L34" s="203"/>
      <c r="M34" s="203"/>
    </row>
    <row r="35" spans="1:13" ht="23.45" customHeight="1" thickBot="1">
      <c r="A35" s="256"/>
      <c r="B35" s="1089" t="s">
        <v>502</v>
      </c>
      <c r="C35" s="124" t="s">
        <v>15</v>
      </c>
      <c r="D35" s="115"/>
      <c r="E35" s="115" t="s">
        <v>503</v>
      </c>
      <c r="F35" s="78"/>
      <c r="G35" s="78">
        <v>0.05</v>
      </c>
      <c r="H35" s="78">
        <v>0.1</v>
      </c>
      <c r="I35" s="78">
        <v>0.15</v>
      </c>
      <c r="J35" s="145">
        <v>0.2</v>
      </c>
      <c r="K35" s="234"/>
      <c r="L35" s="203"/>
      <c r="M35" s="203"/>
    </row>
    <row r="36" spans="1:13" ht="12.95" thickBot="1">
      <c r="A36" s="256"/>
      <c r="B36" s="1085"/>
      <c r="C36" s="124" t="s">
        <v>18</v>
      </c>
      <c r="D36" s="115"/>
      <c r="E36" s="115" t="s">
        <v>504</v>
      </c>
      <c r="F36" s="115"/>
      <c r="G36" s="115" t="s">
        <v>505</v>
      </c>
      <c r="H36" s="115" t="s">
        <v>506</v>
      </c>
      <c r="I36" s="306" t="s">
        <v>507</v>
      </c>
      <c r="J36" s="69">
        <v>5.6000000000000001E-2</v>
      </c>
      <c r="K36" s="234"/>
      <c r="L36" s="203"/>
      <c r="M36" s="203"/>
    </row>
    <row r="37" spans="1:13" ht="12.95" thickBot="1">
      <c r="A37" s="256"/>
      <c r="B37" s="1085"/>
      <c r="C37" s="67"/>
      <c r="D37" s="987" t="s">
        <v>41</v>
      </c>
      <c r="E37" s="1004"/>
      <c r="F37" s="1004"/>
      <c r="G37" s="1004"/>
      <c r="H37" s="1004"/>
      <c r="I37" s="1004"/>
      <c r="J37" s="988"/>
      <c r="K37" s="234"/>
      <c r="L37" s="203"/>
      <c r="M37" s="203"/>
    </row>
    <row r="38" spans="1:13" ht="12.95" thickBot="1">
      <c r="A38" s="256"/>
      <c r="B38" s="1164"/>
      <c r="C38" s="67"/>
      <c r="D38" s="990" t="s">
        <v>509</v>
      </c>
      <c r="E38" s="974"/>
      <c r="F38" s="974"/>
      <c r="G38" s="974"/>
      <c r="H38" s="974"/>
      <c r="I38" s="974"/>
      <c r="J38" s="975"/>
      <c r="K38" s="234"/>
      <c r="L38" s="203"/>
      <c r="M38" s="203"/>
    </row>
    <row r="39" spans="1:13" ht="12.95" thickBot="1">
      <c r="A39" s="1165" t="s">
        <v>61</v>
      </c>
      <c r="B39" s="264" t="s">
        <v>523</v>
      </c>
      <c r="C39" s="121"/>
      <c r="D39" s="121" t="s">
        <v>63</v>
      </c>
      <c r="E39" s="121" t="s">
        <v>64</v>
      </c>
      <c r="F39" s="121"/>
      <c r="G39" s="121"/>
      <c r="H39" s="121"/>
      <c r="I39" s="121" t="s">
        <v>65</v>
      </c>
      <c r="J39" s="985" t="s">
        <v>792</v>
      </c>
      <c r="K39" s="986"/>
      <c r="L39" s="203"/>
      <c r="M39" s="203"/>
    </row>
    <row r="40" spans="1:13" ht="12.95" thickBot="1">
      <c r="A40" s="1166"/>
      <c r="B40" s="811">
        <v>90500000</v>
      </c>
      <c r="C40" s="124"/>
      <c r="D40" s="124">
        <v>0</v>
      </c>
      <c r="E40" s="124">
        <v>0</v>
      </c>
      <c r="F40" s="124"/>
      <c r="G40" s="124"/>
      <c r="H40" s="124"/>
      <c r="I40" s="123" t="s">
        <v>66</v>
      </c>
      <c r="J40" s="987"/>
      <c r="K40" s="988"/>
      <c r="L40" s="203"/>
      <c r="M40" s="203"/>
    </row>
    <row r="41" spans="1:13" ht="12.95" thickBot="1">
      <c r="A41" s="1165" t="s">
        <v>67</v>
      </c>
      <c r="B41" s="265" t="s">
        <v>513</v>
      </c>
      <c r="C41" s="125"/>
      <c r="D41" s="980"/>
      <c r="E41" s="980"/>
      <c r="F41" s="980"/>
      <c r="G41" s="980"/>
      <c r="H41" s="980"/>
      <c r="I41" s="980"/>
      <c r="J41" s="980"/>
      <c r="K41" s="981"/>
      <c r="L41" s="203"/>
      <c r="M41" s="203"/>
    </row>
    <row r="42" spans="1:13" ht="12.95" thickBot="1">
      <c r="A42" s="1166"/>
      <c r="B42" s="112">
        <v>3.5</v>
      </c>
      <c r="C42" s="126"/>
      <c r="D42" s="982"/>
      <c r="E42" s="982"/>
      <c r="F42" s="982"/>
      <c r="G42" s="982"/>
      <c r="H42" s="982"/>
      <c r="I42" s="982"/>
      <c r="J42" s="982"/>
      <c r="K42" s="983"/>
      <c r="L42" s="203"/>
      <c r="M42" s="203"/>
    </row>
    <row r="43" spans="1:13">
      <c r="A43" s="116"/>
      <c r="B43" s="262"/>
      <c r="C43" s="116"/>
      <c r="D43" s="116"/>
      <c r="E43" s="116"/>
      <c r="F43" s="116"/>
      <c r="G43" s="116"/>
      <c r="H43" s="116"/>
      <c r="I43" s="116"/>
      <c r="J43" s="116"/>
      <c r="K43" s="129"/>
      <c r="L43" s="203"/>
      <c r="M43" s="203"/>
    </row>
    <row r="44" spans="1:13" ht="12.95" thickBot="1">
      <c r="A44" s="126"/>
      <c r="B44" s="252"/>
      <c r="C44" s="126"/>
      <c r="D44" s="126"/>
      <c r="E44" s="126"/>
      <c r="F44" s="126"/>
      <c r="G44" s="126"/>
      <c r="H44" s="126"/>
      <c r="I44" s="126"/>
      <c r="J44" s="126"/>
      <c r="K44" s="124"/>
      <c r="L44" s="203"/>
      <c r="M44" s="203"/>
    </row>
    <row r="45" spans="1:13" ht="12.95" thickBot="1">
      <c r="A45" s="255" t="s">
        <v>69</v>
      </c>
      <c r="B45" s="304" t="s">
        <v>70</v>
      </c>
      <c r="C45" s="291"/>
      <c r="D45" s="101" t="s">
        <v>4</v>
      </c>
      <c r="E45" s="79" t="s">
        <v>5</v>
      </c>
      <c r="F45" s="68" t="s">
        <v>6</v>
      </c>
      <c r="G45" s="68" t="s">
        <v>7</v>
      </c>
      <c r="H45" s="68" t="s">
        <v>8</v>
      </c>
      <c r="I45" s="238" t="s">
        <v>9</v>
      </c>
      <c r="J45" s="238" t="s">
        <v>10</v>
      </c>
      <c r="K45" s="109" t="s">
        <v>71</v>
      </c>
      <c r="L45" s="203"/>
      <c r="M45" s="110" t="s">
        <v>12</v>
      </c>
    </row>
    <row r="46" spans="1:13" ht="35.1" thickBot="1">
      <c r="A46" s="1161" t="s">
        <v>72</v>
      </c>
      <c r="B46" s="965" t="s">
        <v>73</v>
      </c>
      <c r="C46" s="111" t="s">
        <v>15</v>
      </c>
      <c r="D46" s="114" t="s">
        <v>74</v>
      </c>
      <c r="E46" s="67">
        <v>0</v>
      </c>
      <c r="F46" s="114" t="s">
        <v>75</v>
      </c>
      <c r="G46" s="70">
        <f>94500*0.45*0.5</f>
        <v>21262.5</v>
      </c>
      <c r="H46" s="168">
        <v>0.55000000000000004</v>
      </c>
      <c r="I46" s="168">
        <v>0.5</v>
      </c>
      <c r="J46" s="168">
        <v>0.75</v>
      </c>
      <c r="K46" s="1080" t="s">
        <v>76</v>
      </c>
      <c r="L46" s="203"/>
      <c r="M46" s="1080" t="s">
        <v>515</v>
      </c>
    </row>
    <row r="47" spans="1:13" ht="46.5" thickBot="1">
      <c r="A47" s="1167"/>
      <c r="B47" s="966"/>
      <c r="C47" s="112" t="s">
        <v>18</v>
      </c>
      <c r="D47" s="114" t="s">
        <v>74</v>
      </c>
      <c r="E47" s="113"/>
      <c r="F47" s="114" t="s">
        <v>78</v>
      </c>
      <c r="G47" s="114" t="s">
        <v>79</v>
      </c>
      <c r="H47" s="114" t="s">
        <v>80</v>
      </c>
      <c r="I47" s="307" t="s">
        <v>516</v>
      </c>
      <c r="J47" s="167">
        <v>0.89</v>
      </c>
      <c r="K47" s="1081"/>
      <c r="L47" s="203"/>
      <c r="M47" s="1080"/>
    </row>
    <row r="48" spans="1:13" ht="12.95" thickBot="1">
      <c r="A48" s="1167"/>
      <c r="B48" s="966"/>
      <c r="C48" s="989" t="s">
        <v>41</v>
      </c>
      <c r="D48" s="989"/>
      <c r="E48" s="989"/>
      <c r="F48" s="989"/>
      <c r="G48" s="989"/>
      <c r="H48" s="989"/>
      <c r="I48" s="989"/>
      <c r="J48" s="989"/>
      <c r="K48" s="1081"/>
      <c r="L48" s="203"/>
      <c r="M48" s="1080"/>
    </row>
    <row r="49" spans="1:13" ht="12.95" thickBot="1">
      <c r="A49" s="1167"/>
      <c r="B49" s="1168"/>
      <c r="C49" s="990" t="s">
        <v>518</v>
      </c>
      <c r="D49" s="974"/>
      <c r="E49" s="974"/>
      <c r="F49" s="974"/>
      <c r="G49" s="974"/>
      <c r="H49" s="974"/>
      <c r="I49" s="974"/>
      <c r="J49" s="975"/>
      <c r="K49" s="1081"/>
      <c r="L49" s="203"/>
      <c r="M49" s="1080"/>
    </row>
    <row r="50" spans="1:13" ht="12.95" thickBot="1">
      <c r="A50" s="1167"/>
      <c r="B50" s="304" t="s">
        <v>83</v>
      </c>
      <c r="C50" s="108"/>
      <c r="D50" s="101" t="s">
        <v>4</v>
      </c>
      <c r="E50" s="79" t="s">
        <v>5</v>
      </c>
      <c r="F50" s="68" t="s">
        <v>6</v>
      </c>
      <c r="G50" s="68" t="s">
        <v>7</v>
      </c>
      <c r="H50" s="68" t="s">
        <v>8</v>
      </c>
      <c r="I50" s="68" t="s">
        <v>9</v>
      </c>
      <c r="J50" s="68" t="s">
        <v>10</v>
      </c>
      <c r="K50" s="1081"/>
      <c r="L50" s="203"/>
      <c r="M50" s="1080"/>
    </row>
    <row r="51" spans="1:13" ht="138.6" thickBot="1">
      <c r="A51" s="1167"/>
      <c r="B51" s="1089" t="s">
        <v>84</v>
      </c>
      <c r="C51" s="21" t="s">
        <v>15</v>
      </c>
      <c r="D51" s="151" t="s">
        <v>74</v>
      </c>
      <c r="E51" s="71" t="s">
        <v>85</v>
      </c>
      <c r="F51" s="151" t="s">
        <v>86</v>
      </c>
      <c r="G51" s="222">
        <f>30*30*30</f>
        <v>27000</v>
      </c>
      <c r="H51" s="303">
        <f>(0.67*0.8*0.7)+(0.33*0.64*0.49)</f>
        <v>0.478688</v>
      </c>
      <c r="I51" s="303">
        <v>0.51</v>
      </c>
      <c r="J51" s="812">
        <v>0.9</v>
      </c>
      <c r="K51" s="1081"/>
      <c r="L51" s="203"/>
      <c r="M51" s="1080"/>
    </row>
    <row r="52" spans="1:13" ht="150" thickBot="1">
      <c r="A52" s="257"/>
      <c r="B52" s="1085"/>
      <c r="C52" s="5" t="s">
        <v>18</v>
      </c>
      <c r="D52" s="151" t="s">
        <v>74</v>
      </c>
      <c r="E52" s="223"/>
      <c r="F52" s="151" t="s">
        <v>89</v>
      </c>
      <c r="G52" s="151" t="s">
        <v>90</v>
      </c>
      <c r="H52" s="151" t="s">
        <v>80</v>
      </c>
      <c r="I52" s="302" t="s">
        <v>519</v>
      </c>
      <c r="J52" s="309" t="s">
        <v>520</v>
      </c>
      <c r="K52" s="1081"/>
      <c r="L52" s="203"/>
      <c r="M52" s="1080"/>
    </row>
    <row r="53" spans="1:13" ht="12.95" thickBot="1">
      <c r="A53" s="257"/>
      <c r="B53" s="1085"/>
      <c r="C53" s="131" t="s">
        <v>41</v>
      </c>
      <c r="D53" s="132"/>
      <c r="E53" s="132"/>
      <c r="F53" s="132" t="s">
        <v>41</v>
      </c>
      <c r="G53" s="132"/>
      <c r="H53" s="132"/>
      <c r="I53" s="132"/>
      <c r="J53" s="133"/>
      <c r="K53" s="1081"/>
      <c r="L53" s="203"/>
      <c r="M53" s="1080"/>
    </row>
    <row r="54" spans="1:13" ht="12.95" thickBot="1">
      <c r="A54" s="257"/>
      <c r="B54" s="1164"/>
      <c r="C54" s="990" t="s">
        <v>521</v>
      </c>
      <c r="D54" s="974"/>
      <c r="E54" s="974"/>
      <c r="F54" s="974"/>
      <c r="G54" s="974"/>
      <c r="H54" s="974"/>
      <c r="I54" s="974"/>
      <c r="J54" s="975"/>
      <c r="K54" s="1081"/>
      <c r="L54" s="203"/>
      <c r="M54" s="1080"/>
    </row>
    <row r="55" spans="1:13" ht="12.95" thickBot="1">
      <c r="A55" s="257"/>
      <c r="B55" s="304" t="s">
        <v>91</v>
      </c>
      <c r="C55" s="108"/>
      <c r="D55" s="101" t="s">
        <v>4</v>
      </c>
      <c r="E55" s="79" t="s">
        <v>5</v>
      </c>
      <c r="F55" s="68" t="s">
        <v>6</v>
      </c>
      <c r="G55" s="68" t="s">
        <v>7</v>
      </c>
      <c r="H55" s="68" t="s">
        <v>8</v>
      </c>
      <c r="I55" s="68" t="s">
        <v>9</v>
      </c>
      <c r="J55" s="68" t="s">
        <v>10</v>
      </c>
      <c r="K55" s="1081"/>
      <c r="L55" s="203"/>
      <c r="M55" s="1080"/>
    </row>
    <row r="56" spans="1:13" ht="92.45" thickBot="1">
      <c r="A56" s="257"/>
      <c r="B56" s="1089" t="s">
        <v>92</v>
      </c>
      <c r="C56" s="21" t="s">
        <v>15</v>
      </c>
      <c r="D56" s="151" t="s">
        <v>74</v>
      </c>
      <c r="E56" s="71">
        <v>0</v>
      </c>
      <c r="F56" s="151" t="s">
        <v>93</v>
      </c>
      <c r="G56" s="224" t="s">
        <v>94</v>
      </c>
      <c r="H56" s="225">
        <v>303.39999999999998</v>
      </c>
      <c r="I56" s="226">
        <v>102</v>
      </c>
      <c r="J56" s="227">
        <v>117</v>
      </c>
      <c r="K56" s="1081"/>
      <c r="L56" s="203"/>
      <c r="M56" s="1080"/>
    </row>
    <row r="57" spans="1:13" ht="35.1" thickBot="1">
      <c r="A57" s="257"/>
      <c r="B57" s="1085"/>
      <c r="C57" s="5" t="s">
        <v>18</v>
      </c>
      <c r="D57" s="151" t="s">
        <v>74</v>
      </c>
      <c r="E57" s="223"/>
      <c r="F57" s="151" t="s">
        <v>96</v>
      </c>
      <c r="G57" s="151" t="s">
        <v>97</v>
      </c>
      <c r="H57" s="151">
        <v>379.94</v>
      </c>
      <c r="I57" s="305">
        <v>52</v>
      </c>
      <c r="J57" s="151">
        <v>205.81</v>
      </c>
      <c r="K57" s="1081"/>
      <c r="L57" s="203"/>
      <c r="M57" s="1080"/>
    </row>
    <row r="58" spans="1:13" ht="12.95" thickBot="1">
      <c r="A58" s="257"/>
      <c r="B58" s="1085"/>
      <c r="C58" s="131" t="s">
        <v>41</v>
      </c>
      <c r="D58" s="132"/>
      <c r="E58" s="132"/>
      <c r="F58" s="132" t="s">
        <v>41</v>
      </c>
      <c r="G58" s="132"/>
      <c r="H58" s="132"/>
      <c r="I58" s="132"/>
      <c r="J58" s="133"/>
      <c r="K58" s="1081"/>
      <c r="L58" s="203"/>
      <c r="M58" s="1080"/>
    </row>
    <row r="59" spans="1:13" ht="12.95" thickBot="1">
      <c r="A59" s="257"/>
      <c r="B59" s="1164"/>
      <c r="C59" s="990" t="s">
        <v>82</v>
      </c>
      <c r="D59" s="974"/>
      <c r="E59" s="974"/>
      <c r="F59" s="974"/>
      <c r="G59" s="974"/>
      <c r="H59" s="974"/>
      <c r="I59" s="974"/>
      <c r="J59" s="975"/>
      <c r="K59" s="1081"/>
      <c r="L59" s="203"/>
      <c r="M59" s="1080"/>
    </row>
    <row r="60" spans="1:13" ht="12.95" thickBot="1">
      <c r="A60" s="257"/>
      <c r="B60" s="215"/>
      <c r="C60" s="990"/>
      <c r="D60" s="974"/>
      <c r="E60" s="974"/>
      <c r="F60" s="974"/>
      <c r="G60" s="974"/>
      <c r="H60" s="974"/>
      <c r="I60" s="974"/>
      <c r="J60" s="975"/>
      <c r="K60" s="1081"/>
      <c r="L60" s="203"/>
      <c r="M60" s="1080"/>
    </row>
    <row r="61" spans="1:13" ht="12.95" thickBot="1">
      <c r="A61" s="1165" t="s">
        <v>61</v>
      </c>
      <c r="B61" s="264" t="s">
        <v>523</v>
      </c>
      <c r="C61" s="121"/>
      <c r="D61" s="121" t="s">
        <v>63</v>
      </c>
      <c r="E61" s="121" t="s">
        <v>64</v>
      </c>
      <c r="F61" s="121"/>
      <c r="G61" s="121"/>
      <c r="H61" s="121"/>
      <c r="I61" s="121" t="s">
        <v>65</v>
      </c>
      <c r="J61" s="985" t="s">
        <v>524</v>
      </c>
      <c r="K61" s="986"/>
      <c r="L61" s="203"/>
      <c r="M61" s="203"/>
    </row>
    <row r="62" spans="1:13" ht="12.95" thickBot="1">
      <c r="A62" s="1166"/>
      <c r="B62" s="266">
        <v>19000000</v>
      </c>
      <c r="C62" s="124"/>
      <c r="D62" s="124">
        <v>0</v>
      </c>
      <c r="E62" s="124">
        <v>0</v>
      </c>
      <c r="F62" s="124"/>
      <c r="G62" s="124"/>
      <c r="H62" s="124"/>
      <c r="I62" s="144">
        <v>19000000</v>
      </c>
      <c r="J62" s="987">
        <v>100</v>
      </c>
      <c r="K62" s="988"/>
      <c r="L62" s="203"/>
      <c r="M62" s="203"/>
    </row>
    <row r="63" spans="1:13" ht="12.95" thickBot="1">
      <c r="A63" s="1165" t="s">
        <v>67</v>
      </c>
      <c r="B63" s="264" t="s">
        <v>513</v>
      </c>
      <c r="C63" s="125"/>
      <c r="D63" s="980"/>
      <c r="E63" s="980"/>
      <c r="F63" s="980"/>
      <c r="G63" s="980"/>
      <c r="H63" s="980"/>
      <c r="I63" s="980"/>
      <c r="J63" s="980"/>
      <c r="K63" s="981"/>
      <c r="L63" s="203"/>
      <c r="M63" s="203"/>
    </row>
    <row r="64" spans="1:13" ht="12.95" thickBot="1">
      <c r="A64" s="1166"/>
      <c r="B64" s="112">
        <v>3.5</v>
      </c>
      <c r="C64" s="126"/>
      <c r="D64" s="982"/>
      <c r="E64" s="982"/>
      <c r="F64" s="982"/>
      <c r="G64" s="982"/>
      <c r="H64" s="982"/>
      <c r="I64" s="982"/>
      <c r="J64" s="982"/>
      <c r="K64" s="983"/>
      <c r="L64" s="203"/>
      <c r="M64" s="203"/>
    </row>
    <row r="65" spans="1:13" s="1169" customFormat="1" ht="12.95" customHeight="1" thickBot="1"/>
    <row r="66" spans="1:13" ht="12.95" thickBot="1">
      <c r="A66" s="255" t="s">
        <v>113</v>
      </c>
      <c r="B66" s="304" t="s">
        <v>318</v>
      </c>
      <c r="C66" s="239"/>
      <c r="D66" s="267" t="s">
        <v>4</v>
      </c>
      <c r="E66" s="59" t="s">
        <v>5</v>
      </c>
      <c r="F66" s="68" t="s">
        <v>6</v>
      </c>
      <c r="G66" s="68" t="s">
        <v>7</v>
      </c>
      <c r="H66" s="68" t="s">
        <v>8</v>
      </c>
      <c r="I66" s="238" t="s">
        <v>9</v>
      </c>
      <c r="J66" s="238" t="s">
        <v>10</v>
      </c>
      <c r="K66" s="1080"/>
      <c r="L66" s="203"/>
      <c r="M66" s="970"/>
    </row>
    <row r="67" spans="1:13" ht="12.95" thickBot="1">
      <c r="A67" s="1170">
        <v>10</v>
      </c>
      <c r="B67" s="965" t="s">
        <v>526</v>
      </c>
      <c r="C67" s="136" t="s">
        <v>15</v>
      </c>
      <c r="D67" s="114" t="s">
        <v>74</v>
      </c>
      <c r="E67" s="67">
        <v>0</v>
      </c>
      <c r="F67" s="94">
        <v>20250</v>
      </c>
      <c r="G67" s="94">
        <v>20250</v>
      </c>
      <c r="H67" s="94">
        <v>40500</v>
      </c>
      <c r="I67" s="97">
        <v>20000</v>
      </c>
      <c r="J67" s="97">
        <v>30700</v>
      </c>
      <c r="K67" s="1081"/>
      <c r="L67" s="203"/>
      <c r="M67" s="970"/>
    </row>
    <row r="68" spans="1:13" ht="23.45" thickBot="1">
      <c r="A68" s="1171"/>
      <c r="B68" s="966"/>
      <c r="C68" s="111" t="s">
        <v>18</v>
      </c>
      <c r="D68" s="114" t="s">
        <v>74</v>
      </c>
      <c r="E68" s="113"/>
      <c r="F68" s="76" t="s">
        <v>136</v>
      </c>
      <c r="G68" s="76" t="s">
        <v>136</v>
      </c>
      <c r="H68" s="76">
        <v>60670</v>
      </c>
      <c r="I68" s="72" t="s">
        <v>527</v>
      </c>
      <c r="J68" s="183" t="s">
        <v>528</v>
      </c>
      <c r="K68" s="1082"/>
      <c r="L68" s="203"/>
      <c r="M68" s="970"/>
    </row>
    <row r="69" spans="1:13" ht="12.95" thickBot="1">
      <c r="A69" s="1171"/>
      <c r="B69" s="966"/>
      <c r="C69" s="989" t="s">
        <v>41</v>
      </c>
      <c r="D69" s="972"/>
      <c r="E69" s="972"/>
      <c r="F69" s="972"/>
      <c r="G69" s="972"/>
      <c r="H69" s="972"/>
      <c r="I69" s="972"/>
      <c r="J69" s="973"/>
      <c r="K69" s="134" t="s">
        <v>118</v>
      </c>
      <c r="L69" s="203"/>
      <c r="M69" s="970"/>
    </row>
    <row r="70" spans="1:13" ht="12.95" thickBot="1">
      <c r="A70" s="1172"/>
      <c r="B70" s="967"/>
      <c r="C70" s="990" t="s">
        <v>128</v>
      </c>
      <c r="D70" s="974"/>
      <c r="E70" s="974"/>
      <c r="F70" s="974"/>
      <c r="G70" s="974"/>
      <c r="H70" s="974"/>
      <c r="I70" s="974"/>
      <c r="J70" s="975"/>
      <c r="K70" s="67" t="s">
        <v>137</v>
      </c>
      <c r="L70" s="203"/>
      <c r="M70" s="977"/>
    </row>
    <row r="71" spans="1:13" ht="12.95" thickBot="1">
      <c r="A71" s="1165" t="s">
        <v>61</v>
      </c>
      <c r="B71" s="264" t="s">
        <v>523</v>
      </c>
      <c r="C71" s="121"/>
      <c r="D71" s="121" t="s">
        <v>63</v>
      </c>
      <c r="E71" s="121" t="s">
        <v>64</v>
      </c>
      <c r="F71" s="121"/>
      <c r="G71" s="121"/>
      <c r="H71" s="121"/>
      <c r="I71" s="121" t="s">
        <v>65</v>
      </c>
      <c r="J71" s="985" t="s">
        <v>524</v>
      </c>
      <c r="K71" s="986"/>
      <c r="L71" s="203"/>
      <c r="M71" s="203"/>
    </row>
    <row r="72" spans="1:13" ht="12.95" thickBot="1">
      <c r="A72" s="1166"/>
      <c r="B72" s="266">
        <v>8500000</v>
      </c>
      <c r="C72" s="124"/>
      <c r="D72" s="124">
        <v>0</v>
      </c>
      <c r="E72" s="124">
        <v>0</v>
      </c>
      <c r="F72" s="124"/>
      <c r="G72" s="124"/>
      <c r="H72" s="124"/>
      <c r="I72" s="144">
        <v>7500000</v>
      </c>
      <c r="J72" s="987">
        <v>100</v>
      </c>
      <c r="K72" s="988"/>
      <c r="L72" s="203"/>
      <c r="M72" s="203"/>
    </row>
    <row r="73" spans="1:13" ht="12.95" thickBot="1">
      <c r="A73" s="1165" t="s">
        <v>67</v>
      </c>
      <c r="B73" s="264" t="s">
        <v>513</v>
      </c>
      <c r="C73" s="289"/>
      <c r="D73" s="1173"/>
      <c r="E73" s="980"/>
      <c r="F73" s="980"/>
      <c r="G73" s="980"/>
      <c r="H73" s="980"/>
      <c r="I73" s="980"/>
      <c r="J73" s="980"/>
      <c r="K73" s="981"/>
      <c r="L73" s="203"/>
      <c r="M73" s="203"/>
    </row>
    <row r="74" spans="1:13" ht="12.95" thickBot="1">
      <c r="A74" s="1166"/>
      <c r="B74" s="112">
        <v>3.5</v>
      </c>
      <c r="C74" s="126"/>
      <c r="D74" s="1174"/>
      <c r="E74" s="982"/>
      <c r="F74" s="982"/>
      <c r="G74" s="982"/>
      <c r="H74" s="982"/>
      <c r="I74" s="982"/>
      <c r="J74" s="982"/>
      <c r="K74" s="983"/>
      <c r="L74" s="203"/>
      <c r="M74" s="203"/>
    </row>
    <row r="75" spans="1:13" ht="12.95" thickBot="1">
      <c r="A75" s="203"/>
      <c r="B75" s="268"/>
      <c r="C75" s="203"/>
      <c r="D75" s="203"/>
      <c r="E75" s="203"/>
      <c r="F75" s="203"/>
      <c r="G75" s="203"/>
      <c r="H75" s="203"/>
      <c r="I75" s="203"/>
      <c r="J75" s="203"/>
      <c r="K75" s="251"/>
      <c r="L75" s="203"/>
      <c r="M75" s="203"/>
    </row>
    <row r="76" spans="1:13" ht="12.95" thickBot="1">
      <c r="A76" s="255" t="s">
        <v>138</v>
      </c>
      <c r="B76" s="239" t="s">
        <v>139</v>
      </c>
      <c r="C76" s="118"/>
      <c r="D76" s="101" t="s">
        <v>4</v>
      </c>
      <c r="E76" s="59" t="s">
        <v>5</v>
      </c>
      <c r="F76" s="68" t="s">
        <v>6</v>
      </c>
      <c r="G76" s="68" t="s">
        <v>7</v>
      </c>
      <c r="H76" s="68" t="s">
        <v>8</v>
      </c>
      <c r="I76" s="68" t="s">
        <v>9</v>
      </c>
      <c r="J76" s="68" t="s">
        <v>10</v>
      </c>
      <c r="K76" s="109" t="s">
        <v>71</v>
      </c>
      <c r="L76" s="203"/>
      <c r="M76" s="110" t="s">
        <v>12</v>
      </c>
    </row>
    <row r="77" spans="1:13" ht="12.95" customHeight="1" thickBot="1">
      <c r="A77" s="1175" t="s">
        <v>140</v>
      </c>
      <c r="B77" s="1089" t="s">
        <v>530</v>
      </c>
      <c r="C77" s="111" t="s">
        <v>142</v>
      </c>
      <c r="D77" s="114" t="s">
        <v>74</v>
      </c>
      <c r="E77" s="67">
        <v>0</v>
      </c>
      <c r="F77" s="76">
        <v>313240</v>
      </c>
      <c r="G77" s="76">
        <v>313240</v>
      </c>
      <c r="H77" s="72">
        <v>541930</v>
      </c>
      <c r="I77" s="72">
        <v>541930</v>
      </c>
      <c r="J77" s="72">
        <v>313429</v>
      </c>
      <c r="K77" s="1080" t="s">
        <v>143</v>
      </c>
      <c r="L77" s="203"/>
      <c r="M77" s="1080" t="s">
        <v>144</v>
      </c>
    </row>
    <row r="78" spans="1:13" ht="12.95" thickBot="1">
      <c r="A78" s="1176"/>
      <c r="B78" s="1085"/>
      <c r="C78" s="112" t="s">
        <v>145</v>
      </c>
      <c r="D78" s="114" t="s">
        <v>74</v>
      </c>
      <c r="E78" s="67">
        <v>0</v>
      </c>
      <c r="F78" s="76">
        <v>715961</v>
      </c>
      <c r="G78" s="76">
        <v>715961</v>
      </c>
      <c r="H78" s="76">
        <v>507303</v>
      </c>
      <c r="I78" s="76">
        <v>527914</v>
      </c>
      <c r="J78" s="76">
        <v>759852</v>
      </c>
      <c r="K78" s="1081"/>
      <c r="L78" s="203"/>
      <c r="M78" s="1081"/>
    </row>
    <row r="79" spans="1:13" ht="23.45" thickBot="1">
      <c r="A79" s="1176"/>
      <c r="B79" s="1085"/>
      <c r="C79" s="112" t="s">
        <v>146</v>
      </c>
      <c r="D79" s="114" t="s">
        <v>74</v>
      </c>
      <c r="E79" s="113"/>
      <c r="F79" s="72" t="s">
        <v>147</v>
      </c>
      <c r="G79" s="72" t="s">
        <v>147</v>
      </c>
      <c r="H79" s="76" t="s">
        <v>148</v>
      </c>
      <c r="I79" s="72" t="s">
        <v>531</v>
      </c>
      <c r="J79" s="72" t="s">
        <v>532</v>
      </c>
      <c r="K79" s="1081"/>
      <c r="L79" s="203"/>
      <c r="M79" s="1081"/>
    </row>
    <row r="80" spans="1:13" ht="35.1" thickBot="1">
      <c r="A80" s="1176"/>
      <c r="B80" s="1085"/>
      <c r="C80" s="112" t="s">
        <v>150</v>
      </c>
      <c r="D80" s="114" t="s">
        <v>74</v>
      </c>
      <c r="E80" s="113"/>
      <c r="F80" s="76" t="s">
        <v>151</v>
      </c>
      <c r="G80" s="76" t="s">
        <v>151</v>
      </c>
      <c r="H80" s="114" t="s">
        <v>152</v>
      </c>
      <c r="I80" s="72" t="s">
        <v>534</v>
      </c>
      <c r="J80" s="72" t="s">
        <v>534</v>
      </c>
      <c r="K80" s="1081"/>
      <c r="L80" s="203"/>
      <c r="M80" s="1081"/>
    </row>
    <row r="81" spans="1:13" ht="12.95" thickBot="1">
      <c r="A81" s="1176"/>
      <c r="B81" s="1085"/>
      <c r="C81" s="989" t="s">
        <v>41</v>
      </c>
      <c r="D81" s="972"/>
      <c r="E81" s="972"/>
      <c r="F81" s="972"/>
      <c r="G81" s="972"/>
      <c r="H81" s="972"/>
      <c r="I81" s="972"/>
      <c r="J81" s="973"/>
      <c r="K81" s="1081"/>
      <c r="L81" s="203"/>
      <c r="M81" s="1081"/>
    </row>
    <row r="82" spans="1:13" ht="12.95" thickBot="1">
      <c r="A82" s="1176"/>
      <c r="B82" s="1164"/>
      <c r="C82" s="990" t="s">
        <v>128</v>
      </c>
      <c r="D82" s="974"/>
      <c r="E82" s="974"/>
      <c r="F82" s="974"/>
      <c r="G82" s="974"/>
      <c r="H82" s="974"/>
      <c r="I82" s="974"/>
      <c r="J82" s="975"/>
      <c r="K82" s="1081"/>
      <c r="L82" s="203"/>
      <c r="M82" s="1081"/>
    </row>
    <row r="83" spans="1:13" ht="12.95" thickBot="1">
      <c r="A83" s="1176"/>
      <c r="B83" s="261" t="s">
        <v>153</v>
      </c>
      <c r="C83" s="108"/>
      <c r="D83" s="101" t="s">
        <v>4</v>
      </c>
      <c r="E83" s="59" t="s">
        <v>5</v>
      </c>
      <c r="F83" s="68" t="s">
        <v>6</v>
      </c>
      <c r="G83" s="68" t="s">
        <v>7</v>
      </c>
      <c r="H83" s="68" t="s">
        <v>8</v>
      </c>
      <c r="I83" s="68" t="s">
        <v>9</v>
      </c>
      <c r="J83" s="68" t="s">
        <v>10</v>
      </c>
      <c r="K83" s="1081"/>
      <c r="L83" s="203"/>
      <c r="M83" s="1081"/>
    </row>
    <row r="84" spans="1:13" ht="21.95" customHeight="1" thickBot="1">
      <c r="A84" s="1176"/>
      <c r="B84" s="965" t="s">
        <v>154</v>
      </c>
      <c r="C84" s="129" t="s">
        <v>15</v>
      </c>
      <c r="D84" s="114" t="s">
        <v>74</v>
      </c>
      <c r="E84" s="67">
        <v>0</v>
      </c>
      <c r="F84" s="293">
        <v>4400</v>
      </c>
      <c r="G84" s="293">
        <v>4400</v>
      </c>
      <c r="H84" s="293">
        <v>3400</v>
      </c>
      <c r="I84" s="308">
        <v>4792</v>
      </c>
      <c r="J84" s="813">
        <v>12264</v>
      </c>
      <c r="K84" s="1081"/>
      <c r="L84" s="203"/>
      <c r="M84" s="1081"/>
    </row>
    <row r="85" spans="1:13" ht="21.6" customHeight="1" thickBot="1">
      <c r="A85" s="1176"/>
      <c r="B85" s="966"/>
      <c r="C85" s="111" t="s">
        <v>18</v>
      </c>
      <c r="D85" s="114" t="s">
        <v>74</v>
      </c>
      <c r="E85" s="130"/>
      <c r="F85" s="76">
        <v>5799</v>
      </c>
      <c r="G85" s="76">
        <v>5799</v>
      </c>
      <c r="H85" s="76">
        <v>14190</v>
      </c>
      <c r="I85" s="294">
        <v>3011</v>
      </c>
      <c r="J85" s="76">
        <v>7855</v>
      </c>
      <c r="K85" s="1081"/>
      <c r="L85" s="203"/>
      <c r="M85" s="1081"/>
    </row>
    <row r="86" spans="1:13" ht="21.95" customHeight="1" thickBot="1">
      <c r="A86" s="1176"/>
      <c r="B86" s="966"/>
      <c r="C86" s="989" t="s">
        <v>41</v>
      </c>
      <c r="D86" s="972"/>
      <c r="E86" s="972"/>
      <c r="F86" s="972"/>
      <c r="G86" s="972"/>
      <c r="H86" s="972"/>
      <c r="I86" s="972"/>
      <c r="J86" s="973"/>
      <c r="K86" s="1081"/>
      <c r="L86" s="203"/>
      <c r="M86" s="1081"/>
    </row>
    <row r="87" spans="1:13" ht="24.6" customHeight="1" thickBot="1">
      <c r="A87" s="1176"/>
      <c r="B87" s="967"/>
      <c r="C87" s="990" t="s">
        <v>157</v>
      </c>
      <c r="D87" s="974"/>
      <c r="E87" s="974"/>
      <c r="F87" s="974"/>
      <c r="G87" s="974"/>
      <c r="H87" s="974"/>
      <c r="I87" s="974"/>
      <c r="J87" s="975"/>
      <c r="K87" s="1081"/>
      <c r="L87" s="203"/>
      <c r="M87" s="1081"/>
    </row>
    <row r="88" spans="1:13" ht="12.95" thickBot="1">
      <c r="A88" s="1176"/>
      <c r="B88" s="261" t="s">
        <v>158</v>
      </c>
      <c r="C88" s="108"/>
      <c r="D88" s="101" t="s">
        <v>4</v>
      </c>
      <c r="E88" s="59" t="s">
        <v>5</v>
      </c>
      <c r="F88" s="68" t="s">
        <v>6</v>
      </c>
      <c r="G88" s="68" t="s">
        <v>7</v>
      </c>
      <c r="H88" s="68" t="s">
        <v>8</v>
      </c>
      <c r="I88" s="68" t="s">
        <v>9</v>
      </c>
      <c r="J88" s="68" t="s">
        <v>10</v>
      </c>
      <c r="K88" s="1081"/>
      <c r="L88" s="203"/>
      <c r="M88" s="1081"/>
    </row>
    <row r="89" spans="1:13" ht="69.599999999999994" thickBot="1">
      <c r="A89" s="1176"/>
      <c r="B89" s="1089" t="s">
        <v>159</v>
      </c>
      <c r="C89" s="129" t="s">
        <v>15</v>
      </c>
      <c r="D89" s="70">
        <v>150000</v>
      </c>
      <c r="E89" s="130"/>
      <c r="F89" s="145" t="s">
        <v>160</v>
      </c>
      <c r="G89" s="145" t="s">
        <v>160</v>
      </c>
      <c r="H89" s="156">
        <v>500000</v>
      </c>
      <c r="I89" s="70">
        <v>409239</v>
      </c>
      <c r="J89" s="70">
        <v>409239</v>
      </c>
      <c r="K89" s="1081"/>
      <c r="L89" s="203"/>
      <c r="M89" s="1081"/>
    </row>
    <row r="90" spans="1:13" ht="23.45" thickBot="1">
      <c r="A90" s="1176"/>
      <c r="B90" s="1085"/>
      <c r="C90" s="111" t="s">
        <v>18</v>
      </c>
      <c r="D90" s="76">
        <v>134400</v>
      </c>
      <c r="E90" s="130"/>
      <c r="F90" s="114" t="s">
        <v>162</v>
      </c>
      <c r="G90" s="114" t="s">
        <v>162</v>
      </c>
      <c r="H90" s="76">
        <v>488340</v>
      </c>
      <c r="I90" s="76" t="s">
        <v>544</v>
      </c>
      <c r="J90" s="114" t="s">
        <v>793</v>
      </c>
      <c r="K90" s="1081"/>
      <c r="L90" s="203"/>
      <c r="M90" s="1081"/>
    </row>
    <row r="91" spans="1:13" ht="12.95" thickBot="1">
      <c r="A91" s="1176"/>
      <c r="B91" s="1085"/>
      <c r="C91" s="989" t="s">
        <v>41</v>
      </c>
      <c r="D91" s="972"/>
      <c r="E91" s="972"/>
      <c r="F91" s="972"/>
      <c r="G91" s="972"/>
      <c r="H91" s="972"/>
      <c r="I91" s="972"/>
      <c r="J91" s="973"/>
      <c r="K91" s="1081"/>
      <c r="L91" s="203"/>
      <c r="M91" s="1081"/>
    </row>
    <row r="92" spans="1:13" ht="24.95" customHeight="1" thickBot="1">
      <c r="A92" s="1176"/>
      <c r="B92" s="1164"/>
      <c r="C92" s="990" t="s">
        <v>163</v>
      </c>
      <c r="D92" s="974"/>
      <c r="E92" s="974"/>
      <c r="F92" s="974"/>
      <c r="G92" s="974"/>
      <c r="H92" s="974"/>
      <c r="I92" s="974"/>
      <c r="J92" s="975"/>
      <c r="K92" s="1081"/>
      <c r="L92" s="203"/>
      <c r="M92" s="1081"/>
    </row>
    <row r="93" spans="1:13" ht="12.95" thickBot="1">
      <c r="A93" s="1176"/>
      <c r="B93" s="261" t="s">
        <v>164</v>
      </c>
      <c r="C93" s="108"/>
      <c r="D93" s="101" t="s">
        <v>4</v>
      </c>
      <c r="E93" s="59" t="s">
        <v>5</v>
      </c>
      <c r="F93" s="68" t="s">
        <v>6</v>
      </c>
      <c r="G93" s="68" t="s">
        <v>7</v>
      </c>
      <c r="H93" s="68" t="s">
        <v>8</v>
      </c>
      <c r="I93" s="68" t="s">
        <v>9</v>
      </c>
      <c r="J93" s="68" t="s">
        <v>10</v>
      </c>
      <c r="K93" s="1081"/>
      <c r="L93" s="203"/>
      <c r="M93" s="1081"/>
    </row>
    <row r="94" spans="1:13" ht="12.95" thickBot="1">
      <c r="A94" s="1176"/>
      <c r="B94" s="965" t="s">
        <v>165</v>
      </c>
      <c r="C94" s="129" t="s">
        <v>15</v>
      </c>
      <c r="D94" s="114" t="s">
        <v>74</v>
      </c>
      <c r="E94" s="67">
        <v>0</v>
      </c>
      <c r="F94" s="73">
        <v>0.2</v>
      </c>
      <c r="G94" s="73">
        <v>0.2</v>
      </c>
      <c r="H94" s="73">
        <v>0.3</v>
      </c>
      <c r="I94" s="78">
        <v>0.4</v>
      </c>
      <c r="J94" s="78">
        <v>0.5</v>
      </c>
      <c r="K94" s="1081"/>
      <c r="L94" s="203"/>
      <c r="M94" s="1081"/>
    </row>
    <row r="95" spans="1:13" ht="12.95" thickBot="1">
      <c r="A95" s="1176"/>
      <c r="B95" s="966"/>
      <c r="C95" s="111" t="s">
        <v>18</v>
      </c>
      <c r="D95" s="114" t="s">
        <v>74</v>
      </c>
      <c r="E95" s="130"/>
      <c r="F95" s="69">
        <v>0.35089999999999999</v>
      </c>
      <c r="G95" s="69">
        <v>0.35089999999999999</v>
      </c>
      <c r="H95" s="69">
        <v>0.4501</v>
      </c>
      <c r="I95" s="145">
        <v>0.27</v>
      </c>
      <c r="J95" s="145">
        <v>0.92</v>
      </c>
      <c r="K95" s="1081"/>
      <c r="L95" s="203"/>
      <c r="M95" s="1081"/>
    </row>
    <row r="96" spans="1:13" ht="12.95" thickBot="1">
      <c r="A96" s="1176"/>
      <c r="B96" s="966"/>
      <c r="C96" s="989" t="s">
        <v>41</v>
      </c>
      <c r="D96" s="972"/>
      <c r="E96" s="972"/>
      <c r="F96" s="972"/>
      <c r="G96" s="972"/>
      <c r="H96" s="972"/>
      <c r="I96" s="972"/>
      <c r="J96" s="973"/>
      <c r="K96" s="1081"/>
      <c r="L96" s="203"/>
      <c r="M96" s="1081"/>
    </row>
    <row r="97" spans="1:13" ht="33.6" customHeight="1" thickBot="1">
      <c r="A97" s="1176"/>
      <c r="B97" s="1172"/>
      <c r="C97" s="990" t="s">
        <v>166</v>
      </c>
      <c r="D97" s="974"/>
      <c r="E97" s="974"/>
      <c r="F97" s="974"/>
      <c r="G97" s="974"/>
      <c r="H97" s="974"/>
      <c r="I97" s="974"/>
      <c r="J97" s="975"/>
      <c r="K97" s="1178"/>
      <c r="L97" s="216"/>
      <c r="M97" s="1178"/>
    </row>
    <row r="98" spans="1:13" ht="12.95" thickBot="1">
      <c r="A98" s="1176"/>
      <c r="B98" s="269"/>
      <c r="C98" s="218"/>
      <c r="D98" s="147"/>
      <c r="E98" s="114"/>
      <c r="F98" s="114"/>
      <c r="G98" s="148"/>
      <c r="H98" s="203"/>
      <c r="I98" s="114"/>
      <c r="J98" s="148"/>
      <c r="K98" s="234"/>
      <c r="L98" s="216"/>
      <c r="M98" s="250"/>
    </row>
    <row r="99" spans="1:13" ht="12.95" thickBot="1">
      <c r="A99" s="1176"/>
      <c r="B99" s="272" t="s">
        <v>167</v>
      </c>
      <c r="C99" s="271"/>
      <c r="D99" s="273" t="s">
        <v>4</v>
      </c>
      <c r="E99" s="59" t="s">
        <v>546</v>
      </c>
      <c r="F99" s="59" t="s">
        <v>547</v>
      </c>
      <c r="G99" s="238" t="s">
        <v>7</v>
      </c>
      <c r="H99" s="273" t="s">
        <v>8</v>
      </c>
      <c r="I99" s="59" t="s">
        <v>9</v>
      </c>
      <c r="J99" s="238" t="s">
        <v>10</v>
      </c>
      <c r="K99" s="234"/>
      <c r="L99" s="216"/>
      <c r="M99" s="250"/>
    </row>
    <row r="100" spans="1:13" ht="23.45" customHeight="1" thickBot="1">
      <c r="A100" s="1176"/>
      <c r="B100" s="1089" t="s">
        <v>548</v>
      </c>
      <c r="C100" s="218" t="s">
        <v>15</v>
      </c>
      <c r="D100" s="114" t="s">
        <v>74</v>
      </c>
      <c r="E100" s="274"/>
      <c r="F100" s="274"/>
      <c r="G100" s="275"/>
      <c r="H100" s="277"/>
      <c r="I100" s="115">
        <v>2400</v>
      </c>
      <c r="J100" s="67">
        <v>2400</v>
      </c>
      <c r="K100" s="219"/>
      <c r="L100" s="216"/>
      <c r="M100" s="250"/>
    </row>
    <row r="101" spans="1:13" ht="12.95" thickBot="1">
      <c r="A101" s="1176"/>
      <c r="B101" s="1085"/>
      <c r="C101" s="567" t="s">
        <v>18</v>
      </c>
      <c r="D101" s="216" t="s">
        <v>74</v>
      </c>
      <c r="E101" s="276"/>
      <c r="F101" s="276"/>
      <c r="G101" s="74"/>
      <c r="H101" s="278"/>
      <c r="I101" s="114">
        <v>1995</v>
      </c>
      <c r="J101" s="310">
        <v>1995</v>
      </c>
      <c r="K101" s="220"/>
      <c r="L101" s="216"/>
      <c r="M101" s="250"/>
    </row>
    <row r="102" spans="1:13" ht="12.95" thickBot="1">
      <c r="A102" s="1176"/>
      <c r="B102" s="1085"/>
      <c r="C102" s="1022" t="s">
        <v>549</v>
      </c>
      <c r="D102" s="1023"/>
      <c r="E102" s="1023"/>
      <c r="F102" s="1023"/>
      <c r="G102" s="1023"/>
      <c r="H102" s="1023"/>
      <c r="I102" s="1023"/>
      <c r="J102" s="1024"/>
      <c r="K102" s="219"/>
      <c r="L102" s="216"/>
      <c r="M102" s="250"/>
    </row>
    <row r="103" spans="1:13" ht="33.6" customHeight="1" thickBot="1">
      <c r="A103" s="1177"/>
      <c r="B103" s="1164"/>
      <c r="C103" s="987" t="s">
        <v>550</v>
      </c>
      <c r="D103" s="1004"/>
      <c r="E103" s="1004"/>
      <c r="F103" s="1004"/>
      <c r="G103" s="1004"/>
      <c r="H103" s="1004"/>
      <c r="I103" s="1004"/>
      <c r="J103" s="988"/>
      <c r="K103" s="111"/>
      <c r="L103" s="216"/>
      <c r="M103" s="203"/>
    </row>
    <row r="104" spans="1:13" ht="12.95" thickBot="1">
      <c r="A104" s="1179" t="s">
        <v>61</v>
      </c>
      <c r="B104" s="297" t="s">
        <v>523</v>
      </c>
      <c r="C104" s="298"/>
      <c r="D104" s="299" t="s">
        <v>63</v>
      </c>
      <c r="E104" s="298" t="s">
        <v>64</v>
      </c>
      <c r="F104" s="298"/>
      <c r="G104" s="298"/>
      <c r="H104" s="298"/>
      <c r="I104" s="298" t="s">
        <v>65</v>
      </c>
      <c r="J104" s="1181" t="s">
        <v>524</v>
      </c>
      <c r="K104" s="1182"/>
      <c r="L104" s="216"/>
      <c r="M104" s="203"/>
    </row>
    <row r="105" spans="1:13" ht="12.95" thickBot="1">
      <c r="A105" s="1180"/>
      <c r="B105" s="221"/>
      <c r="C105" s="237"/>
      <c r="D105" s="111">
        <v>0</v>
      </c>
      <c r="E105" s="237">
        <v>0</v>
      </c>
      <c r="F105" s="217"/>
      <c r="G105" s="217"/>
      <c r="H105" s="217"/>
      <c r="I105" s="217"/>
      <c r="J105" s="1183">
        <v>1</v>
      </c>
      <c r="K105" s="988"/>
      <c r="L105" s="216"/>
      <c r="M105" s="203"/>
    </row>
    <row r="106" spans="1:13" ht="12.95" thickBot="1">
      <c r="A106" s="295" t="s">
        <v>67</v>
      </c>
      <c r="B106" s="297" t="s">
        <v>513</v>
      </c>
      <c r="C106" s="300"/>
      <c r="D106" s="1185"/>
      <c r="E106" s="1185"/>
      <c r="F106" s="1185"/>
      <c r="G106" s="1185"/>
      <c r="H106" s="1185"/>
      <c r="I106" s="1185"/>
      <c r="J106" s="1185"/>
      <c r="K106" s="1186"/>
      <c r="L106" s="216"/>
      <c r="M106" s="203"/>
    </row>
    <row r="107" spans="1:13" ht="12.95" thickBot="1">
      <c r="A107" s="296"/>
      <c r="B107" s="221"/>
      <c r="C107" s="301"/>
      <c r="D107" s="1187"/>
      <c r="E107" s="1187"/>
      <c r="F107" s="1187"/>
      <c r="G107" s="1187"/>
      <c r="H107" s="1187"/>
      <c r="I107" s="1187"/>
      <c r="J107" s="1187"/>
      <c r="K107" s="1188"/>
      <c r="L107" s="216"/>
      <c r="M107" s="203"/>
    </row>
    <row r="108" spans="1:13" ht="12.95" thickBot="1">
      <c r="A108" s="295" t="s">
        <v>113</v>
      </c>
      <c r="B108" s="221"/>
      <c r="C108" s="111"/>
      <c r="D108" s="111"/>
      <c r="E108" s="111"/>
      <c r="F108" s="237"/>
      <c r="G108" s="217"/>
      <c r="H108" s="217"/>
      <c r="I108" s="111"/>
      <c r="J108" s="128"/>
      <c r="K108" s="128"/>
      <c r="L108" s="216"/>
      <c r="M108" s="203"/>
    </row>
    <row r="109" spans="1:13" ht="53.45" customHeight="1" thickBot="1">
      <c r="A109" s="60">
        <v>25</v>
      </c>
      <c r="B109" s="221"/>
      <c r="C109" s="237"/>
      <c r="D109" s="279"/>
      <c r="E109" s="217"/>
      <c r="F109" s="217"/>
      <c r="G109" s="111"/>
      <c r="H109" s="111"/>
      <c r="I109" s="237"/>
      <c r="J109" s="111"/>
      <c r="K109" s="128"/>
      <c r="L109" s="216"/>
      <c r="M109" s="203"/>
    </row>
    <row r="110" spans="1:13" ht="12.95" thickBot="1">
      <c r="A110" s="117" t="s">
        <v>172</v>
      </c>
      <c r="B110" s="291" t="s">
        <v>173</v>
      </c>
      <c r="C110" s="118"/>
      <c r="D110" s="280" t="s">
        <v>4</v>
      </c>
      <c r="E110" s="59" t="s">
        <v>5</v>
      </c>
      <c r="F110" s="68" t="s">
        <v>6</v>
      </c>
      <c r="G110" s="68" t="s">
        <v>7</v>
      </c>
      <c r="H110" s="68" t="s">
        <v>8</v>
      </c>
      <c r="I110" s="68" t="s">
        <v>9</v>
      </c>
      <c r="J110" s="68" t="s">
        <v>10</v>
      </c>
      <c r="K110" s="109" t="s">
        <v>11</v>
      </c>
      <c r="L110" s="216"/>
      <c r="M110" s="270" t="s">
        <v>12</v>
      </c>
    </row>
    <row r="111" spans="1:13" ht="12.95" thickBot="1">
      <c r="A111" s="965" t="s">
        <v>174</v>
      </c>
      <c r="B111" s="965" t="s">
        <v>175</v>
      </c>
      <c r="C111" s="111" t="s">
        <v>15</v>
      </c>
      <c r="D111" s="114" t="s">
        <v>74</v>
      </c>
      <c r="E111" s="67">
        <v>0</v>
      </c>
      <c r="F111" s="140">
        <v>2</v>
      </c>
      <c r="G111" s="140">
        <v>2</v>
      </c>
      <c r="H111" s="140">
        <v>4</v>
      </c>
      <c r="I111" s="140">
        <v>4</v>
      </c>
      <c r="J111" s="140">
        <v>4</v>
      </c>
      <c r="K111" s="970" t="s">
        <v>176</v>
      </c>
      <c r="L111" s="203"/>
      <c r="M111" s="970" t="s">
        <v>177</v>
      </c>
    </row>
    <row r="112" spans="1:13" ht="12.95" thickBot="1">
      <c r="A112" s="966"/>
      <c r="B112" s="966"/>
      <c r="C112" s="135" t="s">
        <v>18</v>
      </c>
      <c r="D112" s="114" t="s">
        <v>74</v>
      </c>
      <c r="E112" s="113"/>
      <c r="F112" s="114">
        <v>2</v>
      </c>
      <c r="G112" s="114">
        <v>2</v>
      </c>
      <c r="H112" s="114">
        <v>4</v>
      </c>
      <c r="I112" s="114">
        <v>6</v>
      </c>
      <c r="J112" s="114">
        <v>4</v>
      </c>
      <c r="K112" s="984"/>
      <c r="L112" s="203"/>
      <c r="M112" s="984"/>
    </row>
    <row r="113" spans="1:13" ht="12.95" thickBot="1">
      <c r="A113" s="966"/>
      <c r="B113" s="966"/>
      <c r="C113" s="989" t="s">
        <v>41</v>
      </c>
      <c r="D113" s="972"/>
      <c r="E113" s="972"/>
      <c r="F113" s="972"/>
      <c r="G113" s="972"/>
      <c r="H113" s="972"/>
      <c r="I113" s="972"/>
      <c r="J113" s="973"/>
      <c r="K113" s="984"/>
      <c r="L113" s="203"/>
      <c r="M113" s="984"/>
    </row>
    <row r="114" spans="1:13" ht="12.95" thickBot="1">
      <c r="A114" s="966"/>
      <c r="B114" s="967"/>
      <c r="C114" s="990" t="s">
        <v>178</v>
      </c>
      <c r="D114" s="974"/>
      <c r="E114" s="974"/>
      <c r="F114" s="974"/>
      <c r="G114" s="974"/>
      <c r="H114" s="974"/>
      <c r="I114" s="974"/>
      <c r="J114" s="975"/>
      <c r="K114" s="984"/>
      <c r="L114" s="203"/>
      <c r="M114" s="984"/>
    </row>
    <row r="115" spans="1:13" ht="12.95" thickBot="1">
      <c r="A115" s="28"/>
      <c r="B115" s="291" t="s">
        <v>179</v>
      </c>
      <c r="C115" s="108"/>
      <c r="D115" s="101" t="s">
        <v>4</v>
      </c>
      <c r="E115" s="59" t="s">
        <v>5</v>
      </c>
      <c r="F115" s="68" t="s">
        <v>6</v>
      </c>
      <c r="G115" s="68" t="s">
        <v>7</v>
      </c>
      <c r="H115" s="68" t="s">
        <v>8</v>
      </c>
      <c r="I115" s="68" t="s">
        <v>9</v>
      </c>
      <c r="J115" s="68" t="s">
        <v>10</v>
      </c>
      <c r="K115" s="984"/>
      <c r="L115" s="203"/>
      <c r="M115" s="984"/>
    </row>
    <row r="116" spans="1:13" ht="12.95" thickBot="1">
      <c r="A116" s="28"/>
      <c r="B116" s="965" t="s">
        <v>553</v>
      </c>
      <c r="C116" s="129" t="s">
        <v>15</v>
      </c>
      <c r="D116" s="114" t="s">
        <v>74</v>
      </c>
      <c r="E116" s="67">
        <v>0</v>
      </c>
      <c r="F116" s="140" t="s">
        <v>55</v>
      </c>
      <c r="G116" s="140">
        <v>1</v>
      </c>
      <c r="H116" s="140">
        <v>4</v>
      </c>
      <c r="I116" s="140">
        <v>4</v>
      </c>
      <c r="J116" s="140">
        <v>4</v>
      </c>
      <c r="K116" s="984"/>
      <c r="L116" s="203"/>
      <c r="M116" s="984"/>
    </row>
    <row r="117" spans="1:13" ht="12.95" thickBot="1">
      <c r="A117" s="28"/>
      <c r="B117" s="966"/>
      <c r="C117" s="111" t="s">
        <v>18</v>
      </c>
      <c r="D117" s="114" t="s">
        <v>74</v>
      </c>
      <c r="E117" s="130"/>
      <c r="F117" s="114" t="s">
        <v>23</v>
      </c>
      <c r="G117" s="114">
        <v>1</v>
      </c>
      <c r="H117" s="114">
        <v>4</v>
      </c>
      <c r="I117" s="114">
        <v>4</v>
      </c>
      <c r="J117" s="114">
        <v>4</v>
      </c>
      <c r="K117" s="984"/>
      <c r="L117" s="203"/>
      <c r="M117" s="984"/>
    </row>
    <row r="118" spans="1:13" ht="12.95" thickBot="1">
      <c r="A118" s="28"/>
      <c r="B118" s="966"/>
      <c r="C118" s="989" t="s">
        <v>41</v>
      </c>
      <c r="D118" s="972"/>
      <c r="E118" s="972"/>
      <c r="F118" s="972"/>
      <c r="G118" s="972"/>
      <c r="H118" s="972"/>
      <c r="I118" s="972"/>
      <c r="J118" s="973"/>
      <c r="K118" s="984"/>
      <c r="L118" s="203"/>
      <c r="M118" s="984"/>
    </row>
    <row r="119" spans="1:13" ht="12.95" thickBot="1">
      <c r="A119" s="29"/>
      <c r="B119" s="967"/>
      <c r="C119" s="990" t="s">
        <v>181</v>
      </c>
      <c r="D119" s="974"/>
      <c r="E119" s="974"/>
      <c r="F119" s="974"/>
      <c r="G119" s="974"/>
      <c r="H119" s="974"/>
      <c r="I119" s="974"/>
      <c r="J119" s="975"/>
      <c r="K119" s="984"/>
      <c r="L119" s="203"/>
      <c r="M119" s="984"/>
    </row>
    <row r="120" spans="1:13" ht="12.95" thickBot="1">
      <c r="A120" s="107" t="s">
        <v>113</v>
      </c>
      <c r="B120" s="292" t="s">
        <v>182</v>
      </c>
      <c r="C120" s="108"/>
      <c r="D120" s="101" t="s">
        <v>4</v>
      </c>
      <c r="E120" s="59" t="s">
        <v>5</v>
      </c>
      <c r="F120" s="68" t="s">
        <v>6</v>
      </c>
      <c r="G120" s="68" t="s">
        <v>7</v>
      </c>
      <c r="H120" s="68" t="s">
        <v>8</v>
      </c>
      <c r="I120" s="68" t="s">
        <v>9</v>
      </c>
      <c r="J120" s="68" t="s">
        <v>10</v>
      </c>
      <c r="K120" s="984"/>
      <c r="L120" s="203"/>
      <c r="M120" s="984"/>
    </row>
    <row r="121" spans="1:13" ht="12.95" thickBot="1">
      <c r="A121" s="965">
        <v>5</v>
      </c>
      <c r="B121" s="965" t="s">
        <v>183</v>
      </c>
      <c r="C121" s="136" t="s">
        <v>15</v>
      </c>
      <c r="D121" s="114" t="s">
        <v>74</v>
      </c>
      <c r="E121" s="67">
        <v>1</v>
      </c>
      <c r="F121" s="94">
        <v>2</v>
      </c>
      <c r="G121" s="94">
        <v>2</v>
      </c>
      <c r="H121" s="94">
        <v>4</v>
      </c>
      <c r="I121" s="94">
        <v>5</v>
      </c>
      <c r="J121" s="94">
        <v>6</v>
      </c>
      <c r="K121" s="984"/>
      <c r="L121" s="203"/>
      <c r="M121" s="984"/>
    </row>
    <row r="122" spans="1:13" ht="33.6" customHeight="1" thickBot="1">
      <c r="A122" s="966"/>
      <c r="B122" s="966"/>
      <c r="C122" s="111" t="s">
        <v>18</v>
      </c>
      <c r="D122" s="114" t="s">
        <v>74</v>
      </c>
      <c r="E122" s="113"/>
      <c r="F122" s="114">
        <v>2</v>
      </c>
      <c r="G122" s="94">
        <v>2</v>
      </c>
      <c r="H122" s="114">
        <v>4</v>
      </c>
      <c r="I122" s="114">
        <v>5</v>
      </c>
      <c r="J122" s="114">
        <v>4</v>
      </c>
      <c r="K122" s="971"/>
      <c r="L122" s="203"/>
      <c r="M122" s="984"/>
    </row>
    <row r="123" spans="1:13" ht="12.95" thickBot="1">
      <c r="A123" s="966"/>
      <c r="B123" s="966"/>
      <c r="C123" s="989" t="s">
        <v>41</v>
      </c>
      <c r="D123" s="972"/>
      <c r="E123" s="972"/>
      <c r="F123" s="972"/>
      <c r="G123" s="972"/>
      <c r="H123" s="972"/>
      <c r="I123" s="972"/>
      <c r="J123" s="973"/>
      <c r="K123" s="134" t="s">
        <v>118</v>
      </c>
      <c r="L123" s="203"/>
      <c r="M123" s="984"/>
    </row>
    <row r="124" spans="1:13" ht="30.95" customHeight="1" thickBot="1">
      <c r="A124" s="967"/>
      <c r="B124" s="967"/>
      <c r="C124" s="990" t="s">
        <v>184</v>
      </c>
      <c r="D124" s="974"/>
      <c r="E124" s="974"/>
      <c r="F124" s="974"/>
      <c r="G124" s="974"/>
      <c r="H124" s="974"/>
      <c r="I124" s="974"/>
      <c r="J124" s="975"/>
      <c r="K124" s="67" t="s">
        <v>137</v>
      </c>
      <c r="L124" s="203"/>
      <c r="M124" s="984"/>
    </row>
    <row r="125" spans="1:13" ht="12.95" thickBot="1">
      <c r="A125" s="978" t="s">
        <v>61</v>
      </c>
      <c r="B125" s="121" t="s">
        <v>523</v>
      </c>
      <c r="C125" s="121"/>
      <c r="D125" s="121" t="s">
        <v>63</v>
      </c>
      <c r="E125" s="121" t="s">
        <v>64</v>
      </c>
      <c r="F125" s="121"/>
      <c r="G125" s="121"/>
      <c r="H125" s="121"/>
      <c r="I125" s="121" t="s">
        <v>65</v>
      </c>
      <c r="J125" s="985" t="s">
        <v>524</v>
      </c>
      <c r="K125" s="1184"/>
      <c r="L125" s="203"/>
      <c r="M125" s="984"/>
    </row>
    <row r="126" spans="1:13" ht="12.95" thickBot="1">
      <c r="A126" s="979"/>
      <c r="B126" s="139">
        <v>3000000</v>
      </c>
      <c r="C126" s="124"/>
      <c r="D126" s="124">
        <v>0</v>
      </c>
      <c r="E126" s="124">
        <v>0</v>
      </c>
      <c r="F126" s="124"/>
      <c r="G126" s="124"/>
      <c r="H126" s="124"/>
      <c r="I126" s="139">
        <v>3000000</v>
      </c>
      <c r="J126" s="987">
        <v>100</v>
      </c>
      <c r="K126" s="988"/>
      <c r="L126" s="203"/>
      <c r="M126" s="984"/>
    </row>
    <row r="127" spans="1:13" ht="12.95" thickBot="1">
      <c r="A127" s="978" t="s">
        <v>67</v>
      </c>
      <c r="B127" s="121" t="s">
        <v>513</v>
      </c>
      <c r="C127" s="125"/>
      <c r="D127" s="980"/>
      <c r="E127" s="980"/>
      <c r="F127" s="980"/>
      <c r="G127" s="980"/>
      <c r="H127" s="980"/>
      <c r="I127" s="980"/>
      <c r="J127" s="980"/>
      <c r="K127" s="981"/>
      <c r="L127" s="203"/>
      <c r="M127" s="984"/>
    </row>
    <row r="128" spans="1:13" ht="12.95" thickBot="1">
      <c r="A128" s="979"/>
      <c r="B128" s="124">
        <v>3</v>
      </c>
      <c r="C128" s="126"/>
      <c r="D128" s="982"/>
      <c r="E128" s="982"/>
      <c r="F128" s="982"/>
      <c r="G128" s="982"/>
      <c r="H128" s="982"/>
      <c r="I128" s="982"/>
      <c r="J128" s="982"/>
      <c r="K128" s="983"/>
      <c r="L128" s="203"/>
      <c r="M128" s="971"/>
    </row>
    <row r="129" spans="1:13" s="1171" customFormat="1" ht="12.95" customHeight="1" thickBot="1">
      <c r="A129" s="1171" t="s">
        <v>216</v>
      </c>
      <c r="B129" s="1189"/>
      <c r="C129" s="1189"/>
      <c r="D129" s="1189"/>
      <c r="E129" s="1189"/>
      <c r="F129" s="1189"/>
      <c r="G129" s="1189"/>
      <c r="H129" s="1189"/>
      <c r="I129" s="1189"/>
      <c r="J129" s="1189"/>
      <c r="K129" s="1189"/>
      <c r="L129" s="1189"/>
      <c r="M129" s="1189"/>
    </row>
    <row r="130" spans="1:13" ht="12.95" thickBot="1">
      <c r="A130" s="978" t="s">
        <v>61</v>
      </c>
      <c r="B130" s="121" t="s">
        <v>523</v>
      </c>
      <c r="C130" s="121"/>
      <c r="D130" s="121" t="s">
        <v>63</v>
      </c>
      <c r="E130" s="121" t="s">
        <v>64</v>
      </c>
      <c r="F130" s="121" t="s">
        <v>63</v>
      </c>
      <c r="G130" s="121"/>
      <c r="H130" s="121"/>
      <c r="I130" s="121" t="s">
        <v>65</v>
      </c>
      <c r="J130" s="985" t="s">
        <v>524</v>
      </c>
      <c r="K130" s="1184"/>
      <c r="L130" s="203"/>
      <c r="M130" s="203"/>
    </row>
    <row r="131" spans="1:13" ht="12.95" thickBot="1">
      <c r="A131" s="979"/>
      <c r="B131" s="144">
        <v>5000000</v>
      </c>
      <c r="C131" s="124"/>
      <c r="D131" s="124" t="s">
        <v>218</v>
      </c>
      <c r="E131" s="124">
        <v>0</v>
      </c>
      <c r="F131" s="124" t="s">
        <v>219</v>
      </c>
      <c r="G131" s="124"/>
      <c r="H131" s="124"/>
      <c r="I131" s="144">
        <v>14839591</v>
      </c>
      <c r="J131" s="987">
        <v>34</v>
      </c>
      <c r="K131" s="988"/>
      <c r="L131" s="203"/>
      <c r="M131" s="203"/>
    </row>
    <row r="132" spans="1:13" ht="12.95" thickBot="1">
      <c r="A132" s="978" t="s">
        <v>67</v>
      </c>
      <c r="B132" s="121" t="s">
        <v>513</v>
      </c>
      <c r="C132" s="125"/>
      <c r="D132" s="980"/>
      <c r="E132" s="980"/>
      <c r="F132" s="980"/>
      <c r="G132" s="980"/>
      <c r="H132" s="980"/>
      <c r="I132" s="980"/>
      <c r="J132" s="980"/>
      <c r="K132" s="981"/>
      <c r="L132" s="203"/>
      <c r="M132" s="203"/>
    </row>
    <row r="133" spans="1:13" ht="12.95" thickBot="1">
      <c r="A133" s="979"/>
      <c r="B133" s="124">
        <v>3.5</v>
      </c>
      <c r="C133" s="126"/>
      <c r="D133" s="982"/>
      <c r="E133" s="982"/>
      <c r="F133" s="982"/>
      <c r="G133" s="982"/>
      <c r="H133" s="982"/>
      <c r="I133" s="982"/>
      <c r="J133" s="982"/>
      <c r="K133" s="983"/>
      <c r="L133" s="203"/>
      <c r="M133" s="203"/>
    </row>
    <row r="134" spans="1:13" ht="12.95" thickBot="1">
      <c r="A134" s="116"/>
      <c r="B134" s="116"/>
      <c r="C134" s="116"/>
      <c r="D134" s="116"/>
      <c r="E134" s="116"/>
      <c r="F134" s="116"/>
      <c r="G134" s="116"/>
      <c r="H134" s="116"/>
      <c r="I134" s="116"/>
      <c r="J134" s="116"/>
      <c r="K134" s="116"/>
      <c r="L134" s="203"/>
      <c r="M134" s="203"/>
    </row>
    <row r="135" spans="1:13" ht="12.95" thickBot="1">
      <c r="A135" s="117" t="s">
        <v>185</v>
      </c>
      <c r="B135" s="291" t="s">
        <v>186</v>
      </c>
      <c r="C135" s="118"/>
      <c r="D135" s="59" t="s">
        <v>4</v>
      </c>
      <c r="E135" s="59" t="s">
        <v>5</v>
      </c>
      <c r="F135" s="68" t="s">
        <v>6</v>
      </c>
      <c r="G135" s="68" t="s">
        <v>7</v>
      </c>
      <c r="H135" s="68" t="s">
        <v>8</v>
      </c>
      <c r="I135" s="68" t="s">
        <v>9</v>
      </c>
      <c r="J135" s="68" t="s">
        <v>10</v>
      </c>
      <c r="K135" s="109" t="s">
        <v>11</v>
      </c>
      <c r="L135" s="203"/>
      <c r="M135" s="110" t="s">
        <v>12</v>
      </c>
    </row>
    <row r="136" spans="1:13" ht="92.45" thickBot="1">
      <c r="A136" s="1089" t="s">
        <v>222</v>
      </c>
      <c r="B136" s="1089" t="s">
        <v>554</v>
      </c>
      <c r="C136" s="111" t="s">
        <v>15</v>
      </c>
      <c r="D136" s="114" t="s">
        <v>74</v>
      </c>
      <c r="E136" s="67">
        <v>0</v>
      </c>
      <c r="F136" s="92" t="s">
        <v>224</v>
      </c>
      <c r="G136" s="94" t="s">
        <v>225</v>
      </c>
      <c r="H136" s="92">
        <v>5000</v>
      </c>
      <c r="I136" s="94">
        <v>15000</v>
      </c>
      <c r="J136" s="94">
        <v>96000</v>
      </c>
      <c r="K136" s="970" t="s">
        <v>226</v>
      </c>
      <c r="L136" s="203"/>
      <c r="M136" s="970"/>
    </row>
    <row r="137" spans="1:13" ht="12.95" thickBot="1">
      <c r="A137" s="1085"/>
      <c r="B137" s="1085"/>
      <c r="C137" s="135" t="s">
        <v>18</v>
      </c>
      <c r="D137" s="114" t="s">
        <v>74</v>
      </c>
      <c r="E137" s="113"/>
      <c r="F137" s="114" t="s">
        <v>89</v>
      </c>
      <c r="G137" s="114" t="s">
        <v>209</v>
      </c>
      <c r="H137" s="114">
        <v>1802</v>
      </c>
      <c r="I137" s="76">
        <v>29950</v>
      </c>
      <c r="J137" s="76">
        <v>95078</v>
      </c>
      <c r="K137" s="984"/>
      <c r="L137" s="203"/>
      <c r="M137" s="984"/>
    </row>
    <row r="138" spans="1:13" ht="12.95" thickBot="1">
      <c r="A138" s="1085"/>
      <c r="B138" s="1085"/>
      <c r="C138" s="989" t="s">
        <v>41</v>
      </c>
      <c r="D138" s="972"/>
      <c r="E138" s="972"/>
      <c r="F138" s="972"/>
      <c r="G138" s="972"/>
      <c r="H138" s="972"/>
      <c r="I138" s="972"/>
      <c r="J138" s="973"/>
      <c r="K138" s="984"/>
      <c r="L138" s="203"/>
      <c r="M138" s="984"/>
    </row>
    <row r="139" spans="1:13" ht="12.95" thickBot="1">
      <c r="A139" s="1085"/>
      <c r="B139" s="1164"/>
      <c r="C139" s="990" t="s">
        <v>128</v>
      </c>
      <c r="D139" s="974"/>
      <c r="E139" s="974"/>
      <c r="F139" s="974"/>
      <c r="G139" s="974"/>
      <c r="H139" s="974"/>
      <c r="I139" s="974"/>
      <c r="J139" s="975"/>
      <c r="K139" s="984"/>
      <c r="L139" s="203"/>
      <c r="M139" s="984"/>
    </row>
    <row r="140" spans="1:13" ht="12.95" thickBot="1">
      <c r="A140" s="1159"/>
      <c r="B140" s="291" t="s">
        <v>199</v>
      </c>
      <c r="C140" s="108"/>
      <c r="D140" s="101" t="s">
        <v>4</v>
      </c>
      <c r="E140" s="59" t="s">
        <v>5</v>
      </c>
      <c r="F140" s="68" t="s">
        <v>6</v>
      </c>
      <c r="G140" s="68" t="s">
        <v>7</v>
      </c>
      <c r="H140" s="68" t="s">
        <v>8</v>
      </c>
      <c r="I140" s="68" t="s">
        <v>9</v>
      </c>
      <c r="J140" s="68" t="s">
        <v>10</v>
      </c>
      <c r="K140" s="984"/>
      <c r="L140" s="203"/>
      <c r="M140" s="984"/>
    </row>
    <row r="141" spans="1:13" ht="35.1" thickBot="1">
      <c r="A141" s="1159"/>
      <c r="B141" s="965" t="s">
        <v>228</v>
      </c>
      <c r="C141" s="129" t="s">
        <v>15</v>
      </c>
      <c r="D141" s="114" t="s">
        <v>74</v>
      </c>
      <c r="E141" s="67">
        <v>0</v>
      </c>
      <c r="F141" s="92">
        <v>0</v>
      </c>
      <c r="G141" s="94" t="s">
        <v>229</v>
      </c>
      <c r="H141" s="92">
        <v>0</v>
      </c>
      <c r="I141" s="94">
        <v>3500</v>
      </c>
      <c r="J141" s="206">
        <v>10000</v>
      </c>
      <c r="K141" s="984"/>
      <c r="L141" s="203"/>
      <c r="M141" s="984"/>
    </row>
    <row r="142" spans="1:13" ht="12.95" thickBot="1">
      <c r="A142" s="1159"/>
      <c r="B142" s="966"/>
      <c r="C142" s="111" t="s">
        <v>18</v>
      </c>
      <c r="D142" s="114" t="s">
        <v>74</v>
      </c>
      <c r="E142" s="130"/>
      <c r="F142" s="114">
        <v>0</v>
      </c>
      <c r="G142" s="114" t="s">
        <v>89</v>
      </c>
      <c r="H142" s="114" t="s">
        <v>557</v>
      </c>
      <c r="I142" s="76">
        <v>9026</v>
      </c>
      <c r="J142" s="76">
        <v>14720</v>
      </c>
      <c r="K142" s="984"/>
      <c r="L142" s="203"/>
      <c r="M142" s="984"/>
    </row>
    <row r="143" spans="1:13" ht="12.95" thickBot="1">
      <c r="A143" s="1159"/>
      <c r="B143" s="966"/>
      <c r="C143" s="989" t="s">
        <v>41</v>
      </c>
      <c r="D143" s="972"/>
      <c r="E143" s="972"/>
      <c r="F143" s="972"/>
      <c r="G143" s="972"/>
      <c r="H143" s="972"/>
      <c r="I143" s="972"/>
      <c r="J143" s="973"/>
      <c r="K143" s="984"/>
      <c r="L143" s="203"/>
      <c r="M143" s="984"/>
    </row>
    <row r="144" spans="1:13" ht="12.95" thickBot="1">
      <c r="A144" s="1159"/>
      <c r="B144" s="967"/>
      <c r="C144" s="990" t="s">
        <v>128</v>
      </c>
      <c r="D144" s="974"/>
      <c r="E144" s="974"/>
      <c r="F144" s="974"/>
      <c r="G144" s="974"/>
      <c r="H144" s="974"/>
      <c r="I144" s="974"/>
      <c r="J144" s="975"/>
      <c r="K144" s="984"/>
      <c r="L144" s="203"/>
      <c r="M144" s="984"/>
    </row>
    <row r="145" spans="1:13" ht="12.95" thickBot="1">
      <c r="A145" s="1159"/>
      <c r="B145" s="291" t="s">
        <v>206</v>
      </c>
      <c r="C145" s="108"/>
      <c r="D145" s="101" t="s">
        <v>4</v>
      </c>
      <c r="E145" s="59" t="s">
        <v>5</v>
      </c>
      <c r="F145" s="68" t="s">
        <v>6</v>
      </c>
      <c r="G145" s="68" t="s">
        <v>7</v>
      </c>
      <c r="H145" s="68" t="s">
        <v>8</v>
      </c>
      <c r="I145" s="68" t="s">
        <v>9</v>
      </c>
      <c r="J145" s="68" t="s">
        <v>10</v>
      </c>
      <c r="K145" s="984"/>
      <c r="L145" s="203"/>
      <c r="M145" s="984"/>
    </row>
    <row r="146" spans="1:13" ht="23.45" thickBot="1">
      <c r="A146" s="1159"/>
      <c r="B146" s="965" t="s">
        <v>232</v>
      </c>
      <c r="C146" s="129" t="s">
        <v>15</v>
      </c>
      <c r="D146" s="114" t="s">
        <v>74</v>
      </c>
      <c r="E146" s="67">
        <v>0</v>
      </c>
      <c r="F146" s="92">
        <v>0</v>
      </c>
      <c r="G146" s="94" t="s">
        <v>233</v>
      </c>
      <c r="H146" s="92">
        <v>0</v>
      </c>
      <c r="I146" s="92">
        <v>0</v>
      </c>
      <c r="J146" s="206">
        <v>4000</v>
      </c>
      <c r="K146" s="984"/>
      <c r="L146" s="203"/>
      <c r="M146" s="984"/>
    </row>
    <row r="147" spans="1:13" ht="12.95" thickBot="1">
      <c r="A147" s="1159"/>
      <c r="B147" s="966"/>
      <c r="C147" s="111" t="s">
        <v>18</v>
      </c>
      <c r="D147" s="114" t="s">
        <v>74</v>
      </c>
      <c r="E147" s="130"/>
      <c r="F147" s="114">
        <v>0</v>
      </c>
      <c r="G147" s="114" t="s">
        <v>209</v>
      </c>
      <c r="H147" s="114" t="s">
        <v>557</v>
      </c>
      <c r="I147" s="76">
        <v>1500</v>
      </c>
      <c r="J147" s="114" t="s">
        <v>558</v>
      </c>
      <c r="K147" s="984"/>
      <c r="L147" s="203"/>
      <c r="M147" s="984"/>
    </row>
    <row r="148" spans="1:13" ht="12.95" thickBot="1">
      <c r="A148" s="1159"/>
      <c r="B148" s="966"/>
      <c r="C148" s="989" t="s">
        <v>41</v>
      </c>
      <c r="D148" s="972"/>
      <c r="E148" s="972"/>
      <c r="F148" s="972"/>
      <c r="G148" s="972"/>
      <c r="H148" s="972"/>
      <c r="I148" s="972"/>
      <c r="J148" s="973"/>
      <c r="K148" s="984"/>
      <c r="L148" s="203"/>
      <c r="M148" s="984"/>
    </row>
    <row r="149" spans="1:13" ht="12.95" thickBot="1">
      <c r="A149" s="1160"/>
      <c r="B149" s="967"/>
      <c r="C149" s="990" t="s">
        <v>128</v>
      </c>
      <c r="D149" s="974"/>
      <c r="E149" s="974"/>
      <c r="F149" s="974"/>
      <c r="G149" s="974"/>
      <c r="H149" s="974"/>
      <c r="I149" s="974"/>
      <c r="J149" s="975"/>
      <c r="K149" s="984"/>
      <c r="L149" s="203"/>
      <c r="M149" s="984"/>
    </row>
    <row r="150" spans="1:13" ht="12.95" thickBot="1">
      <c r="A150" s="107" t="s">
        <v>113</v>
      </c>
      <c r="B150" s="292" t="s">
        <v>212</v>
      </c>
      <c r="C150" s="108"/>
      <c r="D150" s="101" t="s">
        <v>4</v>
      </c>
      <c r="E150" s="59" t="s">
        <v>5</v>
      </c>
      <c r="F150" s="68" t="s">
        <v>6</v>
      </c>
      <c r="G150" s="68" t="s">
        <v>7</v>
      </c>
      <c r="H150" s="68" t="s">
        <v>8</v>
      </c>
      <c r="I150" s="68" t="s">
        <v>9</v>
      </c>
      <c r="J150" s="68" t="s">
        <v>10</v>
      </c>
      <c r="K150" s="984"/>
      <c r="L150" s="203"/>
      <c r="M150" s="984"/>
    </row>
    <row r="151" spans="1:13" ht="46.5" thickBot="1">
      <c r="A151" s="1089">
        <v>20</v>
      </c>
      <c r="B151" s="1089" t="s">
        <v>235</v>
      </c>
      <c r="C151" s="25" t="s">
        <v>15</v>
      </c>
      <c r="D151" s="151" t="s">
        <v>74</v>
      </c>
      <c r="E151" s="71">
        <v>0</v>
      </c>
      <c r="F151" s="228">
        <v>0</v>
      </c>
      <c r="G151" s="228" t="s">
        <v>236</v>
      </c>
      <c r="H151" s="229">
        <v>0</v>
      </c>
      <c r="I151" s="229" t="s">
        <v>238</v>
      </c>
      <c r="J151" s="228" t="s">
        <v>560</v>
      </c>
      <c r="K151" s="984"/>
      <c r="L151" s="203"/>
      <c r="M151" s="984"/>
    </row>
    <row r="152" spans="1:13" ht="12.95" thickBot="1">
      <c r="A152" s="1085"/>
      <c r="B152" s="1085"/>
      <c r="C152" s="5" t="s">
        <v>18</v>
      </c>
      <c r="D152" s="151" t="s">
        <v>74</v>
      </c>
      <c r="E152" s="230"/>
      <c r="F152" s="151">
        <v>0</v>
      </c>
      <c r="G152" s="151" t="s">
        <v>89</v>
      </c>
      <c r="H152" s="151" t="s">
        <v>557</v>
      </c>
      <c r="I152" s="151" t="s">
        <v>564</v>
      </c>
      <c r="J152" s="151" t="s">
        <v>565</v>
      </c>
      <c r="K152" s="971"/>
      <c r="L152" s="203"/>
      <c r="M152" s="984"/>
    </row>
    <row r="153" spans="1:13" ht="12.95" thickBot="1">
      <c r="A153" s="1085"/>
      <c r="B153" s="1085"/>
      <c r="C153" s="1086" t="s">
        <v>41</v>
      </c>
      <c r="D153" s="1087"/>
      <c r="E153" s="1087"/>
      <c r="F153" s="1087"/>
      <c r="G153" s="1087"/>
      <c r="H153" s="1087"/>
      <c r="I153" s="1087"/>
      <c r="J153" s="1088"/>
      <c r="K153" s="134" t="s">
        <v>118</v>
      </c>
      <c r="L153" s="203"/>
      <c r="M153" s="984"/>
    </row>
    <row r="154" spans="1:13" ht="12.95" thickBot="1">
      <c r="A154" s="1164"/>
      <c r="B154" s="1164"/>
      <c r="C154" s="1019" t="s">
        <v>128</v>
      </c>
      <c r="D154" s="1020"/>
      <c r="E154" s="1020"/>
      <c r="F154" s="1020"/>
      <c r="G154" s="1020"/>
      <c r="H154" s="1020"/>
      <c r="I154" s="1020"/>
      <c r="J154" s="1021"/>
      <c r="K154" s="67" t="s">
        <v>137</v>
      </c>
      <c r="L154" s="203"/>
      <c r="M154" s="971"/>
    </row>
    <row r="155" spans="1:13" ht="12.95" thickBot="1">
      <c r="A155" s="978" t="s">
        <v>61</v>
      </c>
      <c r="B155" s="121" t="s">
        <v>523</v>
      </c>
      <c r="C155" s="121"/>
      <c r="D155" s="121" t="s">
        <v>63</v>
      </c>
      <c r="E155" s="121" t="s">
        <v>64</v>
      </c>
      <c r="F155" s="121"/>
      <c r="G155" s="121"/>
      <c r="H155" s="121"/>
      <c r="I155" s="121" t="s">
        <v>65</v>
      </c>
      <c r="J155" s="985" t="s">
        <v>524</v>
      </c>
      <c r="K155" s="1184"/>
      <c r="L155" s="203"/>
      <c r="M155" s="203"/>
    </row>
    <row r="156" spans="1:13" ht="12.95" thickBot="1">
      <c r="A156" s="979"/>
      <c r="B156" s="139">
        <v>5000000</v>
      </c>
      <c r="C156" s="124"/>
      <c r="D156" s="124">
        <v>0</v>
      </c>
      <c r="E156" s="124">
        <v>0</v>
      </c>
      <c r="F156" s="124"/>
      <c r="G156" s="124"/>
      <c r="H156" s="124"/>
      <c r="I156" s="139">
        <v>5000000</v>
      </c>
      <c r="J156" s="987">
        <v>100</v>
      </c>
      <c r="K156" s="988"/>
      <c r="L156" s="203"/>
      <c r="M156" s="203"/>
    </row>
    <row r="157" spans="1:13" ht="12.95" thickBot="1">
      <c r="A157" s="978" t="s">
        <v>67</v>
      </c>
      <c r="B157" s="121" t="s">
        <v>513</v>
      </c>
      <c r="C157" s="125"/>
      <c r="D157" s="980"/>
      <c r="E157" s="980"/>
      <c r="F157" s="980"/>
      <c r="G157" s="980"/>
      <c r="H157" s="980"/>
      <c r="I157" s="980"/>
      <c r="J157" s="980"/>
      <c r="K157" s="981"/>
      <c r="L157" s="203"/>
      <c r="M157" s="203"/>
    </row>
    <row r="158" spans="1:13" ht="12.95" thickBot="1">
      <c r="A158" s="979"/>
      <c r="B158" s="124">
        <v>2.5</v>
      </c>
      <c r="C158" s="126"/>
      <c r="D158" s="982"/>
      <c r="E158" s="982"/>
      <c r="F158" s="982"/>
      <c r="G158" s="982"/>
      <c r="H158" s="982"/>
      <c r="I158" s="982"/>
      <c r="J158" s="982"/>
      <c r="K158" s="983"/>
      <c r="L158" s="203"/>
      <c r="M158" s="203"/>
    </row>
    <row r="159" spans="1:13" ht="12.95" thickBot="1">
      <c r="A159" s="203"/>
      <c r="B159" s="203"/>
      <c r="C159" s="203"/>
      <c r="D159" s="203"/>
      <c r="E159" s="203"/>
      <c r="F159" s="203"/>
      <c r="G159" s="203"/>
      <c r="H159" s="203"/>
      <c r="I159" s="203"/>
      <c r="J159" s="203"/>
      <c r="K159" s="203"/>
      <c r="L159" s="203"/>
      <c r="M159" s="203"/>
    </row>
    <row r="160" spans="1:13" ht="12.95" thickBot="1">
      <c r="A160" s="117" t="s">
        <v>220</v>
      </c>
      <c r="B160" s="118" t="s">
        <v>221</v>
      </c>
      <c r="C160" s="118"/>
      <c r="D160" s="101" t="s">
        <v>4</v>
      </c>
      <c r="E160" s="59" t="s">
        <v>5</v>
      </c>
      <c r="F160" s="133" t="s">
        <v>6</v>
      </c>
      <c r="G160" s="133" t="s">
        <v>7</v>
      </c>
      <c r="H160" s="68" t="s">
        <v>8</v>
      </c>
      <c r="I160" s="178" t="s">
        <v>9</v>
      </c>
      <c r="J160" s="178" t="s">
        <v>10</v>
      </c>
      <c r="K160" s="109" t="s">
        <v>11</v>
      </c>
      <c r="L160" s="203"/>
      <c r="M160" s="203"/>
    </row>
    <row r="161" spans="1:13" ht="70.5" customHeight="1" thickBot="1">
      <c r="A161" s="1089" t="s">
        <v>241</v>
      </c>
      <c r="B161" s="1089" t="s">
        <v>258</v>
      </c>
      <c r="C161" s="248" t="s">
        <v>15</v>
      </c>
      <c r="D161" s="60" t="s">
        <v>259</v>
      </c>
      <c r="E161" s="244">
        <v>12</v>
      </c>
      <c r="F161" s="60" t="s">
        <v>260</v>
      </c>
      <c r="G161" s="60" t="s">
        <v>260</v>
      </c>
      <c r="H161" s="60" t="s">
        <v>260</v>
      </c>
      <c r="I161" s="60" t="s">
        <v>260</v>
      </c>
      <c r="J161" s="60" t="s">
        <v>577</v>
      </c>
      <c r="K161" s="965" t="s">
        <v>576</v>
      </c>
      <c r="L161" s="203"/>
      <c r="M161" s="203"/>
    </row>
    <row r="162" spans="1:13" ht="35.450000000000003" customHeight="1" thickBot="1">
      <c r="A162" s="1164"/>
      <c r="B162" s="1164"/>
      <c r="C162" s="247" t="s">
        <v>18</v>
      </c>
      <c r="D162" s="183">
        <v>12</v>
      </c>
      <c r="E162" s="183"/>
      <c r="F162" s="242">
        <v>24</v>
      </c>
      <c r="G162" s="242">
        <v>24</v>
      </c>
      <c r="H162" s="242">
        <v>19</v>
      </c>
      <c r="I162" s="242">
        <v>19</v>
      </c>
      <c r="J162" s="246">
        <v>19</v>
      </c>
      <c r="K162" s="966"/>
      <c r="L162" s="203"/>
      <c r="M162" s="203"/>
    </row>
    <row r="163" spans="1:13" ht="51.95" customHeight="1" thickBot="1">
      <c r="A163" s="243" t="s">
        <v>113</v>
      </c>
      <c r="B163" s="245"/>
      <c r="C163" s="245"/>
      <c r="D163" s="245"/>
      <c r="E163" s="245"/>
      <c r="F163" s="235"/>
      <c r="G163" s="235"/>
      <c r="H163" s="235"/>
      <c r="I163" s="235"/>
      <c r="J163" s="235"/>
      <c r="K163" s="966"/>
      <c r="L163" s="203"/>
      <c r="M163" s="203"/>
    </row>
    <row r="164" spans="1:13" ht="20.45" customHeight="1" thickBot="1">
      <c r="A164" s="135">
        <v>5</v>
      </c>
      <c r="B164" s="1190" t="s">
        <v>41</v>
      </c>
      <c r="C164" s="1191"/>
      <c r="D164" s="1191"/>
      <c r="E164" s="1191"/>
      <c r="F164" s="1191"/>
      <c r="G164" s="1191"/>
      <c r="H164" s="1191"/>
      <c r="I164" s="1191"/>
      <c r="J164" s="1192"/>
      <c r="K164" s="249" t="s">
        <v>118</v>
      </c>
      <c r="L164" s="203"/>
      <c r="M164" s="203"/>
    </row>
    <row r="165" spans="1:13" s="241" customFormat="1" ht="12.95" thickBot="1">
      <c r="A165" s="290"/>
      <c r="B165" s="1170" t="s">
        <v>256</v>
      </c>
      <c r="C165" s="1193"/>
      <c r="D165" s="1193"/>
      <c r="E165" s="1193"/>
      <c r="F165" s="1193"/>
      <c r="G165" s="1193"/>
      <c r="H165" s="1193"/>
      <c r="I165" s="1193"/>
      <c r="J165" s="991"/>
      <c r="K165" s="183" t="s">
        <v>217</v>
      </c>
      <c r="L165" s="240"/>
      <c r="M165" s="240"/>
    </row>
    <row r="166" spans="1:13" ht="12.95" thickBot="1">
      <c r="A166" s="978" t="s">
        <v>61</v>
      </c>
      <c r="B166" s="121" t="s">
        <v>523</v>
      </c>
      <c r="C166" s="121"/>
      <c r="D166" s="121" t="s">
        <v>63</v>
      </c>
      <c r="E166" s="121" t="s">
        <v>64</v>
      </c>
      <c r="F166" s="121"/>
      <c r="G166" s="121"/>
      <c r="H166" s="121"/>
      <c r="I166" s="121" t="s">
        <v>65</v>
      </c>
      <c r="J166" s="985" t="s">
        <v>524</v>
      </c>
      <c r="K166" s="1184"/>
      <c r="L166" s="203"/>
      <c r="M166" s="203"/>
    </row>
    <row r="167" spans="1:13" ht="12.95" thickBot="1">
      <c r="A167" s="979"/>
      <c r="B167" s="144">
        <v>8000000</v>
      </c>
      <c r="C167" s="124"/>
      <c r="D167" s="124">
        <v>0</v>
      </c>
      <c r="E167" s="124">
        <v>0</v>
      </c>
      <c r="F167" s="124"/>
      <c r="G167" s="124"/>
      <c r="H167" s="124"/>
      <c r="I167" s="144">
        <v>8000000</v>
      </c>
      <c r="J167" s="987">
        <v>100</v>
      </c>
      <c r="K167" s="988"/>
      <c r="L167" s="203"/>
      <c r="M167" s="203"/>
    </row>
    <row r="168" spans="1:13" ht="12.95" thickBot="1">
      <c r="A168" s="978" t="s">
        <v>67</v>
      </c>
      <c r="B168" s="121" t="s">
        <v>513</v>
      </c>
      <c r="C168" s="125"/>
      <c r="D168" s="980"/>
      <c r="E168" s="980"/>
      <c r="F168" s="980"/>
      <c r="G168" s="980"/>
      <c r="H168" s="980"/>
      <c r="I168" s="980"/>
      <c r="J168" s="980"/>
      <c r="K168" s="981"/>
      <c r="L168" s="203"/>
      <c r="M168" s="203"/>
    </row>
    <row r="169" spans="1:13" ht="12.95" thickBot="1">
      <c r="A169" s="979"/>
      <c r="B169" s="124">
        <v>3.5</v>
      </c>
      <c r="C169" s="126"/>
      <c r="D169" s="982"/>
      <c r="E169" s="982"/>
      <c r="F169" s="982"/>
      <c r="G169" s="982"/>
      <c r="H169" s="982"/>
      <c r="I169" s="982"/>
      <c r="J169" s="982"/>
      <c r="K169" s="983"/>
      <c r="L169" s="203"/>
      <c r="M169" s="203"/>
    </row>
    <row r="170" spans="1:13">
      <c r="A170" s="203"/>
      <c r="B170" s="203"/>
      <c r="C170" s="203"/>
      <c r="D170" s="203"/>
      <c r="E170" s="203"/>
      <c r="F170" s="203"/>
      <c r="G170" s="203"/>
      <c r="H170" s="203"/>
      <c r="I170" s="203"/>
      <c r="J170" s="203"/>
      <c r="K170" s="203"/>
      <c r="L170" s="203"/>
      <c r="M170" s="203"/>
    </row>
    <row r="171" spans="1:13">
      <c r="A171" s="203"/>
      <c r="B171" s="203"/>
      <c r="C171" s="203"/>
      <c r="D171" s="203"/>
      <c r="E171" s="203"/>
      <c r="F171" s="203"/>
      <c r="G171" s="203"/>
      <c r="H171" s="203"/>
      <c r="I171" s="203"/>
      <c r="J171" s="203"/>
      <c r="K171" s="203"/>
      <c r="L171" s="203"/>
      <c r="M171" s="203"/>
    </row>
  </sheetData>
  <mergeCells count="145">
    <mergeCell ref="K136:K152"/>
    <mergeCell ref="B164:J164"/>
    <mergeCell ref="B165:J165"/>
    <mergeCell ref="A166:A167"/>
    <mergeCell ref="J166:K166"/>
    <mergeCell ref="J167:K167"/>
    <mergeCell ref="A168:A169"/>
    <mergeCell ref="D168:K169"/>
    <mergeCell ref="A155:A156"/>
    <mergeCell ref="J155:K155"/>
    <mergeCell ref="J156:K156"/>
    <mergeCell ref="A157:A158"/>
    <mergeCell ref="D157:K158"/>
    <mergeCell ref="A161:A162"/>
    <mergeCell ref="B161:B162"/>
    <mergeCell ref="K161:K163"/>
    <mergeCell ref="M136:M154"/>
    <mergeCell ref="C138:J138"/>
    <mergeCell ref="C139:J139"/>
    <mergeCell ref="B141:B144"/>
    <mergeCell ref="C143:J143"/>
    <mergeCell ref="A127:A128"/>
    <mergeCell ref="D127:K128"/>
    <mergeCell ref="A129:XFD129"/>
    <mergeCell ref="A130:A131"/>
    <mergeCell ref="J130:K130"/>
    <mergeCell ref="J131:K131"/>
    <mergeCell ref="M111:M128"/>
    <mergeCell ref="C144:J144"/>
    <mergeCell ref="B146:B149"/>
    <mergeCell ref="C148:J148"/>
    <mergeCell ref="C149:J149"/>
    <mergeCell ref="A151:A154"/>
    <mergeCell ref="B151:B154"/>
    <mergeCell ref="C153:J153"/>
    <mergeCell ref="C154:J154"/>
    <mergeCell ref="A132:A133"/>
    <mergeCell ref="D132:K133"/>
    <mergeCell ref="A136:A149"/>
    <mergeCell ref="B136:B139"/>
    <mergeCell ref="A121:A124"/>
    <mergeCell ref="B121:B124"/>
    <mergeCell ref="C123:J123"/>
    <mergeCell ref="C124:J124"/>
    <mergeCell ref="A125:A126"/>
    <mergeCell ref="J125:K125"/>
    <mergeCell ref="J126:K126"/>
    <mergeCell ref="D106:K107"/>
    <mergeCell ref="A111:A114"/>
    <mergeCell ref="B111:B114"/>
    <mergeCell ref="K111:K122"/>
    <mergeCell ref="C113:J113"/>
    <mergeCell ref="C114:J114"/>
    <mergeCell ref="B116:B119"/>
    <mergeCell ref="C118:J118"/>
    <mergeCell ref="C119:J119"/>
    <mergeCell ref="A104:A105"/>
    <mergeCell ref="J104:K104"/>
    <mergeCell ref="J105:K105"/>
    <mergeCell ref="M77:M97"/>
    <mergeCell ref="C81:J81"/>
    <mergeCell ref="C82:J82"/>
    <mergeCell ref="B84:B87"/>
    <mergeCell ref="C86:J86"/>
    <mergeCell ref="C87:J87"/>
    <mergeCell ref="B89:B92"/>
    <mergeCell ref="C91:J91"/>
    <mergeCell ref="C92:J92"/>
    <mergeCell ref="B94:B97"/>
    <mergeCell ref="A73:A74"/>
    <mergeCell ref="D73:K74"/>
    <mergeCell ref="A77:A103"/>
    <mergeCell ref="B77:B82"/>
    <mergeCell ref="K77:K97"/>
    <mergeCell ref="C96:J96"/>
    <mergeCell ref="C97:J97"/>
    <mergeCell ref="B100:B103"/>
    <mergeCell ref="C102:J102"/>
    <mergeCell ref="C103:J103"/>
    <mergeCell ref="A65:XFD65"/>
    <mergeCell ref="K66:K68"/>
    <mergeCell ref="M66:M70"/>
    <mergeCell ref="A67:A70"/>
    <mergeCell ref="B67:B70"/>
    <mergeCell ref="C69:J69"/>
    <mergeCell ref="C70:J70"/>
    <mergeCell ref="A71:A72"/>
    <mergeCell ref="J71:K71"/>
    <mergeCell ref="J72:K72"/>
    <mergeCell ref="A61:A62"/>
    <mergeCell ref="J61:K61"/>
    <mergeCell ref="J62:K62"/>
    <mergeCell ref="A41:A42"/>
    <mergeCell ref="D41:K42"/>
    <mergeCell ref="A46:A51"/>
    <mergeCell ref="B46:B49"/>
    <mergeCell ref="K46:K60"/>
    <mergeCell ref="A63:A64"/>
    <mergeCell ref="D63:K64"/>
    <mergeCell ref="M46:M60"/>
    <mergeCell ref="C48:J48"/>
    <mergeCell ref="C49:J49"/>
    <mergeCell ref="B51:B54"/>
    <mergeCell ref="C54:J54"/>
    <mergeCell ref="D32:J32"/>
    <mergeCell ref="D33:J33"/>
    <mergeCell ref="B35:B38"/>
    <mergeCell ref="D37:J37"/>
    <mergeCell ref="D38:J38"/>
    <mergeCell ref="B56:B59"/>
    <mergeCell ref="C59:J59"/>
    <mergeCell ref="C60:J60"/>
    <mergeCell ref="M15:M33"/>
    <mergeCell ref="C17:C18"/>
    <mergeCell ref="D17:J17"/>
    <mergeCell ref="D18:J18"/>
    <mergeCell ref="B20:B23"/>
    <mergeCell ref="C22:C23"/>
    <mergeCell ref="D22:J22"/>
    <mergeCell ref="D23:J23"/>
    <mergeCell ref="B25:B28"/>
    <mergeCell ref="C27:C28"/>
    <mergeCell ref="A15:A33"/>
    <mergeCell ref="B15:B18"/>
    <mergeCell ref="K15:K33"/>
    <mergeCell ref="D27:J27"/>
    <mergeCell ref="D28:J28"/>
    <mergeCell ref="B30:B33"/>
    <mergeCell ref="C32:C33"/>
    <mergeCell ref="A39:A40"/>
    <mergeCell ref="J39:K39"/>
    <mergeCell ref="J40:K40"/>
    <mergeCell ref="B2:K2"/>
    <mergeCell ref="A4:A12"/>
    <mergeCell ref="B4:B7"/>
    <mergeCell ref="K4:K12"/>
    <mergeCell ref="M4:M7"/>
    <mergeCell ref="C6:C7"/>
    <mergeCell ref="D6:J6"/>
    <mergeCell ref="D7:J7"/>
    <mergeCell ref="B9:B12"/>
    <mergeCell ref="M9:M12"/>
    <mergeCell ref="C11:C12"/>
    <mergeCell ref="D11:J11"/>
    <mergeCell ref="D12:J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Logical framework (Logframe)" ma:contentTypeID="0x010100A9E804AD2130B047BEB1B1355903FA5903008304B9D7EB94E2478FCB13CC177F74EE" ma:contentTypeVersion="5" ma:contentTypeDescription="Logical framework (Logframe) Content Type for Transparency" ma:contentTypeScope="" ma:versionID="c8289577e642000c0ce422ed87e2d686">
  <xsd:schema xmlns:xsd="http://www.w3.org/2001/XMLSchema" xmlns:xs="http://www.w3.org/2001/XMLSchema" xmlns:p="http://schemas.microsoft.com/office/2006/metadata/properties" xmlns:ns2="1dfeaaf3-78af-4f3c-9a64-5b70949f85ef" targetNamespace="http://schemas.microsoft.com/office/2006/metadata/properties" ma:root="true" ma:fieldsID="5cdbb1cb1d006f92e9da5d235c874623" ns2:_="">
    <xsd:import namespace="1dfeaaf3-78af-4f3c-9a64-5b70949f85ef"/>
    <xsd:element name="properties">
      <xsd:complexType>
        <xsd:sequence>
          <xsd:element name="documentManagement">
            <xsd:complexType>
              <xsd:all>
                <xsd:element ref="ns2:ContentDescription" minOccurs="0"/>
                <xsd:element ref="ns2:DocumentIdentifier" minOccurs="0"/>
                <xsd:element ref="ns2:AmpProgrammeId" minOccurs="0"/>
                <xsd:element ref="ns2:AMPProjectID" minOccurs="0"/>
                <xsd:element ref="ns2:ProjectLanguage" minOccurs="0"/>
                <xsd:element ref="ns2:PublishingState" minOccurs="0"/>
                <xsd:element ref="ns2:Exclusion_x0020_Appli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feaaf3-78af-4f3c-9a64-5b70949f85ef" elementFormDefault="qualified">
    <xsd:import namespace="http://schemas.microsoft.com/office/2006/documentManagement/types"/>
    <xsd:import namespace="http://schemas.microsoft.com/office/infopath/2007/PartnerControls"/>
    <xsd:element name="ContentDescription" ma:index="8" nillable="true" ma:displayName="Content Description" ma:internalName="ContentDescription">
      <xsd:simpleType>
        <xsd:restriction base="dms:Note"/>
      </xsd:simpleType>
    </xsd:element>
    <xsd:element name="DocumentIdentifier" ma:index="9" nillable="true" ma:displayName="Document Identifier" ma:internalName="DocumentIdentifier">
      <xsd:simpleType>
        <xsd:restriction base="dms:Text"/>
      </xsd:simpleType>
    </xsd:element>
    <xsd:element name="AmpProgrammeId" ma:index="10" nillable="true" ma:displayName="AMP Programme ID" ma:internalName="AmpProgrammeId">
      <xsd:simpleType>
        <xsd:restriction base="dms:Text"/>
      </xsd:simpleType>
    </xsd:element>
    <xsd:element name="AMPProjectID" ma:index="11" nillable="true" ma:displayName="AMP Project ID" ma:internalName="AMPProjectID">
      <xsd:simpleType>
        <xsd:restriction base="dms:Text"/>
      </xsd:simpleType>
    </xsd:element>
    <xsd:element name="ProjectLanguage" ma:index="12" nillable="true" ma:displayName="Project Language" ma:default="English" ma:format="Dropdown" ma:internalName="ProjectLanguage">
      <xsd:simpleType>
        <xsd:restriction base="dms:Choice">
          <xsd:enumeration value="English"/>
          <xsd:enumeration value="French"/>
          <xsd:enumeration value="Spanish"/>
        </xsd:restriction>
      </xsd:simpleType>
    </xsd:element>
    <xsd:element name="PublishingState" ma:index="13" nillable="true" ma:displayName="Publishing State" ma:default="Not Published" ma:format="Dropdown" ma:internalName="PublishingState">
      <xsd:simpleType>
        <xsd:restriction base="dms:Choice">
          <xsd:enumeration value="Not Published"/>
          <xsd:enumeration value="Pending IATI Publishing"/>
          <xsd:enumeration value="Pending IATI Unpublishing"/>
          <xsd:enumeration value="Published to IATI"/>
        </xsd:restriction>
      </xsd:simpleType>
    </xsd:element>
    <xsd:element name="Exclusion_x0020_Applied" ma:index="14" nillable="true" ma:displayName="Exclusion Applied" ma:default="0" ma:hidden="true" ma:internalName="Exclusion_x0020_Applied" ma:readOnly="fals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AMPProjectID xmlns="1dfeaaf3-78af-4f3c-9a64-5b70949f85ef" xsi:nil="true"/>
    <AmpProgrammeId xmlns="1dfeaaf3-78af-4f3c-9a64-5b70949f85ef">300113</AmpProgrammeId>
    <ContentDescription xmlns="1dfeaaf3-78af-4f3c-9a64-5b70949f85ef">Logical Framework 2025 (300113)</ContentDescription>
    <ProjectLanguage xmlns="1dfeaaf3-78af-4f3c-9a64-5b70949f85ef">English</ProjectLanguage>
    <DocumentIdentifier xmlns="1dfeaaf3-78af-4f3c-9a64-5b70949f85ef">S30011357</DocumentIdentifier>
    <Exclusion_x0020_Applied xmlns="1dfeaaf3-78af-4f3c-9a64-5b70949f85ef">false</Exclusion_x0020_Applied>
    <PublishingState xmlns="1dfeaaf3-78af-4f3c-9a64-5b70949f85ef">Not Published</PublishingStat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37B9C3-B4ED-4136-9981-10E7F6B818E8}"/>
</file>

<file path=customXml/itemProps2.xml><?xml version="1.0" encoding="utf-8"?>
<ds:datastoreItem xmlns:ds="http://schemas.openxmlformats.org/officeDocument/2006/customXml" ds:itemID="{5EB02A30-0001-4F02-8D0C-098F4EEF9E65}"/>
</file>

<file path=customXml/itemProps3.xml><?xml version="1.0" encoding="utf-8"?>
<ds:datastoreItem xmlns:ds="http://schemas.openxmlformats.org/officeDocument/2006/customXml" ds:itemID="{BE1B3AC7-60D3-4DE0-82EC-1FF946ABF7C4}"/>
</file>

<file path=docMetadata/LabelInfo.xml><?xml version="1.0" encoding="utf-8"?>
<clbl:labelList xmlns:clbl="http://schemas.microsoft.com/office/2020/mipLabelMetadata">
  <clbl:label id="{9e9cc48d-6fba-4c12-9882-137473def580}" enabled="1" method="Privileged" siteId="{d3a2d0d3-7cc8-4f52-bbf9-85bd43d94279}"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Logical Framework for BRACC</dc:title>
  <dc:subject/>
  <dc:creator/>
  <cp:keywords/>
  <dc:description/>
  <cp:lastModifiedBy/>
  <cp:revision/>
  <dcterms:created xsi:type="dcterms:W3CDTF">2021-11-11T09:01:05Z</dcterms:created>
  <dcterms:modified xsi:type="dcterms:W3CDTF">2026-02-24T06:42:00Z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0x010100A9E804AD2130B047BEB1B1355903FA5903008304B9D7EB94E2478FCB13CC177F74EE</vt:lpwstr>
  </property>
  <property fmtid="{D5CDD505-2E9C-101B-9397-08002B2CF9AE}" pid="3" name="MSIP_Label_e4c996da-17fa-4fc5-8989-2758fb4cf86b_Enabled">
    <vt:lpwstr>true</vt:lpwstr>
  </property>
  <property fmtid="{D5CDD505-2E9C-101B-9397-08002B2CF9AE}" pid="4" name="MSIP_Label_e4c996da-17fa-4fc5-8989-2758fb4cf86b_SetDate">
    <vt:lpwstr>2022-01-17T13:29:08Z</vt:lpwstr>
  </property>
  <property fmtid="{D5CDD505-2E9C-101B-9397-08002B2CF9AE}" pid="5" name="MSIP_Label_e4c996da-17fa-4fc5-8989-2758fb4cf86b_Method">
    <vt:lpwstr>Privileged</vt:lpwstr>
  </property>
  <property fmtid="{D5CDD505-2E9C-101B-9397-08002B2CF9AE}" pid="6" name="MSIP_Label_e4c996da-17fa-4fc5-8989-2758fb4cf86b_Name">
    <vt:lpwstr>OFFICIAL</vt:lpwstr>
  </property>
  <property fmtid="{D5CDD505-2E9C-101B-9397-08002B2CF9AE}" pid="7" name="MSIP_Label_e4c996da-17fa-4fc5-8989-2758fb4cf86b_SiteId">
    <vt:lpwstr>cdf709af-1a18-4c74-bd93-6d14a64d73b3</vt:lpwstr>
  </property>
  <property fmtid="{D5CDD505-2E9C-101B-9397-08002B2CF9AE}" pid="8" name="MSIP_Label_e4c996da-17fa-4fc5-8989-2758fb4cf86b_ActionId">
    <vt:lpwstr>d17577ef-fd04-49bd-b222-b3e2a4d59673</vt:lpwstr>
  </property>
  <property fmtid="{D5CDD505-2E9C-101B-9397-08002B2CF9AE}" pid="9" name="MSIP_Label_e4c996da-17fa-4fc5-8989-2758fb4cf86b_ContentBits">
    <vt:lpwstr>1</vt:lpwstr>
  </property>
  <property fmtid="{D5CDD505-2E9C-101B-9397-08002B2CF9AE}" pid="10" name="MSIP_Label_9e9cc48d-6fba-4c12-9882-137473def580_Enabled">
    <vt:lpwstr>true</vt:lpwstr>
  </property>
  <property fmtid="{D5CDD505-2E9C-101B-9397-08002B2CF9AE}" pid="11" name="MSIP_Label_9e9cc48d-6fba-4c12-9882-137473def580_SetDate">
    <vt:lpwstr>2022-09-07T08:05:02Z</vt:lpwstr>
  </property>
  <property fmtid="{D5CDD505-2E9C-101B-9397-08002B2CF9AE}" pid="12" name="MSIP_Label_9e9cc48d-6fba-4c12-9882-137473def580_Method">
    <vt:lpwstr>Privileged</vt:lpwstr>
  </property>
  <property fmtid="{D5CDD505-2E9C-101B-9397-08002B2CF9AE}" pid="13" name="MSIP_Label_9e9cc48d-6fba-4c12-9882-137473def580_Name">
    <vt:lpwstr>Official</vt:lpwstr>
  </property>
  <property fmtid="{D5CDD505-2E9C-101B-9397-08002B2CF9AE}" pid="14" name="MSIP_Label_9e9cc48d-6fba-4c12-9882-137473def580_SiteId">
    <vt:lpwstr>d3a2d0d3-7cc8-4f52-bbf9-85bd43d94279</vt:lpwstr>
  </property>
  <property fmtid="{D5CDD505-2E9C-101B-9397-08002B2CF9AE}" pid="15" name="MSIP_Label_9e9cc48d-6fba-4c12-9882-137473def580_ActionId">
    <vt:lpwstr>110d48cb-82bd-4108-8cd6-e44068b6a830</vt:lpwstr>
  </property>
  <property fmtid="{D5CDD505-2E9C-101B-9397-08002B2CF9AE}" pid="16" name="MSIP_Label_9e9cc48d-6fba-4c12-9882-137473def580_ContentBits">
    <vt:lpwstr>3</vt:lpwstr>
  </property>
</Properties>
</file>