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13_ncr:1_{F8CEE5CA-B8F1-439D-AE09-DCF59494EEE8}" xr6:coauthVersionLast="47" xr6:coauthVersionMax="47" xr10:uidLastSave="{00000000-0000-0000-0000-000000000000}"/>
  <bookViews>
    <workbookView xWindow="-110" yWindow="-110" windowWidth="19420" windowHeight="10420" activeTab="1" xr2:uid="{00000000-000D-0000-FFFF-FFFF00000000}"/>
  </bookViews>
  <sheets>
    <sheet name="Change frame" sheetId="5" r:id="rId1"/>
    <sheet name="Logical Framework v5 202425" sheetId="10" r:id="rId2"/>
    <sheet name="Logical Framework v3 202324" sheetId="7" r:id="rId3"/>
    <sheet name="Logical Framework v2" sheetId="9" r:id="rId4"/>
    <sheet name="Logical Framework v1" sheetId="6" r:id="rId5"/>
  </sheets>
  <definedNames>
    <definedName name="a" localSheetId="1">'Logical Framework v5 202425'!$TYZ$129</definedName>
    <definedName name="a">'Logical Framework v3 202324'!$TYZ$129</definedName>
    <definedName name="_xlnm.Print_Area" localSheetId="4">'Logical Framework v1'!$A$1:$I$127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1" i="10" l="1"/>
  <c r="I137" i="10"/>
  <c r="I100" i="10"/>
  <c r="E85" i="10"/>
  <c r="I85" i="10" s="1"/>
  <c r="E70" i="10"/>
  <c r="I70" i="10" s="1"/>
  <c r="E39" i="10"/>
  <c r="I137" i="7" l="1"/>
  <c r="F140" i="9"/>
  <c r="D120" i="9"/>
  <c r="F115" i="9"/>
  <c r="I115" i="9" s="1"/>
  <c r="F95" i="9"/>
  <c r="I95" i="9" s="1"/>
  <c r="I80" i="9"/>
  <c r="F80" i="9"/>
  <c r="F65" i="9"/>
  <c r="I65" i="9" s="1"/>
  <c r="F34" i="9"/>
  <c r="C141" i="7" l="1"/>
  <c r="I100" i="7"/>
  <c r="E85" i="7"/>
  <c r="I85" i="7" s="1"/>
  <c r="E70" i="7"/>
  <c r="I70" i="7" s="1"/>
  <c r="E39" i="7"/>
  <c r="F39" i="6" l="1"/>
  <c r="F60" i="6"/>
  <c r="H60" i="6"/>
  <c r="B75" i="6"/>
  <c r="H75" i="6" s="1"/>
  <c r="F75" i="6"/>
  <c r="F90" i="6"/>
  <c r="H90" i="6"/>
  <c r="F105" i="6"/>
  <c r="H105" i="6"/>
  <c r="D110" i="6"/>
  <c r="F125" i="6"/>
</calcChain>
</file>

<file path=xl/sharedStrings.xml><?xml version="1.0" encoding="utf-8"?>
<sst xmlns="http://schemas.openxmlformats.org/spreadsheetml/2006/main" count="2476" uniqueCount="707">
  <si>
    <t>Use this change log to record all changes to the logframe over the life of the project.</t>
  </si>
  <si>
    <t>ID</t>
  </si>
  <si>
    <t>LOGFRAME SECTION</t>
  </si>
  <si>
    <t>DETAILS OF CHANGE</t>
  </si>
  <si>
    <t>AUTHOR</t>
  </si>
  <si>
    <t>DATE</t>
  </si>
  <si>
    <t>E.g.</t>
  </si>
  <si>
    <t>Output 1, Indictor 2</t>
  </si>
  <si>
    <t>Indicator amended from 'No of children enrolled in primary schools' to 'Number of children enrolled in UNICEF supported primary schools (disagregated by sex)</t>
  </si>
  <si>
    <t>Joe Bloggs</t>
  </si>
  <si>
    <t>Outcome indicator 1</t>
  </si>
  <si>
    <t>Updated that data would be disaggregated by disability</t>
  </si>
  <si>
    <t>Sabina Morley</t>
  </si>
  <si>
    <t>Outcome indicator 2</t>
  </si>
  <si>
    <t>Updated that data would be disaggregated by district, disability and age</t>
  </si>
  <si>
    <t>Outcome indicator 4</t>
  </si>
  <si>
    <t>Updated this to say 'Local Authority Performance Assessment' score</t>
  </si>
  <si>
    <t>Output indicator 1.1</t>
  </si>
  <si>
    <t>Updated wording "number of districts receving technical assistance from LGAP'</t>
  </si>
  <si>
    <t>Output indicator 1.1 milestones</t>
  </si>
  <si>
    <t>Updated these milestones to be more specific. Originially these said 'New DCA signed by Sept 2018; expansion plan with key deliverables agreed by Oct 18'</t>
  </si>
  <si>
    <t xml:space="preserve">Output indicator 1.2 </t>
  </si>
  <si>
    <r>
      <t xml:space="preserve">Updated this to be more specific and succinct (originally there were too many indicators on PFM, TA, alignment of policies). Now there is a specific one on </t>
    </r>
    <r>
      <rPr>
        <i/>
        <sz val="10"/>
        <rFont val="Arial"/>
        <family val="2"/>
      </rPr>
      <t>Decentralisation coherence between MoLGRD-MoEST</t>
    </r>
  </si>
  <si>
    <t>Output indicator 1.3</t>
  </si>
  <si>
    <t>This is now a combination of previous 1.3-1.6 indicators and focused on teacher management</t>
  </si>
  <si>
    <t>Output 2</t>
  </si>
  <si>
    <t>Updated wording from "World Bank with more capacity to improve school-based management and using results based financing to improve service delivery " to "High quality and more politically informed WB programming on service delivery"</t>
  </si>
  <si>
    <t>Output 2.2 milestones</t>
  </si>
  <si>
    <t>Updated these (which were previously blank)</t>
  </si>
  <si>
    <t>Output 3.1</t>
  </si>
  <si>
    <t>Updated wording from "Malawi Long'l Student Survey reports released with Government, accompanied by launch event" to "Malawi Long'l School Survey generates better data on primary education service delivery "</t>
  </si>
  <si>
    <t>Output 3.1 milestones</t>
  </si>
  <si>
    <t xml:space="preserve">Updated milestones based on EFO agerement with World Bank </t>
  </si>
  <si>
    <t>Output 3.2 milestones</t>
  </si>
  <si>
    <t>Updated milestones based on EFO agerement with World Bank (previous were blank)</t>
  </si>
  <si>
    <t>Output indicator 4.1</t>
  </si>
  <si>
    <t>Output indicator rephrased from "Number of teachers and school leaders trained with new pedagogical approaches " to  ''New early grade numeracy initative launched in Malawi' and milestones added (including the teachers/leaders trained as a milestone for later on)</t>
  </si>
  <si>
    <t>Output 5.1</t>
  </si>
  <si>
    <t>Previous indicators 5.1 and 5.2 merged to create this indicator</t>
  </si>
  <si>
    <t>Output indicator 5.2</t>
  </si>
  <si>
    <t>Added that the indicator will be disaggregated by gender, district, age, disability</t>
  </si>
  <si>
    <t>Output indicator 5.3</t>
  </si>
  <si>
    <t xml:space="preserve">Rephrased the indicator from "Number of girls benefiting from learner guide programme who are subsequently supported to access secondary education as a result of DFID support" to "Number of girls in targeted primary schools who are successfully promoted to the next grade or transition to secondary school " </t>
  </si>
  <si>
    <t>Millestone dates</t>
  </si>
  <si>
    <t>Changed the dates from May to June as the AR is due in July each year</t>
  </si>
  <si>
    <t>Added baseline data and targets for 2020 and 2022</t>
  </si>
  <si>
    <t>Outcome Indicator 5</t>
  </si>
  <si>
    <t>Added outer year targets (based on recent discussions with Camfed) ahead of finalise AG</t>
  </si>
  <si>
    <t>Output Indicator 1</t>
  </si>
  <si>
    <t>Added baseline and edited wording of 2021 and 2022 targets</t>
  </si>
  <si>
    <t xml:space="preserve">Output Indicator 1.2 </t>
  </si>
  <si>
    <t>Updated indicator wording to 'coherence of decentralisation legislation and policies across MoLGRD-MoEST' and updated the baseline wording</t>
  </si>
  <si>
    <t>Output Indicator 1.3</t>
  </si>
  <si>
    <t xml:space="preserve">Milestones updated to state that specific indicators and targets will be updated at a later stage after these are agreed in the LGAP expansion plan </t>
  </si>
  <si>
    <t>Output Indicator 2.1</t>
  </si>
  <si>
    <t>Updated wording of indicator to be more of an output (rather than input) and updated baseline and other year (2020, 2021) targets</t>
  </si>
  <si>
    <t>Output Indicator 2.2</t>
  </si>
  <si>
    <t>Updated wording of indicator to be more of an output (rather than input) and updated baseline and target</t>
  </si>
  <si>
    <t>Output Indicator 3.1</t>
  </si>
  <si>
    <t>Updated indicator wording "High quality Malawi Long' School Survey" Baseline (from 'MLSS generates better data on primary education service delivery')</t>
  </si>
  <si>
    <t>Output Indicator 3.2</t>
  </si>
  <si>
    <t>Updated baseline and added a new milestone (data used in development of new sector plan) to Milestone 2</t>
  </si>
  <si>
    <t>Updated wording of indicator to be tighter to 'number of teachers trained in new early grade numeracy curriculum' from 'new early grade numeracy initative launced in Malawi'. Also Updated baseline description</t>
  </si>
  <si>
    <t>Output Indicator 4.2</t>
  </si>
  <si>
    <t>Updated indicator wording (based on consultation with team) and outer year targets</t>
  </si>
  <si>
    <t>Output Indicator 5.1 and 5.2 targets</t>
  </si>
  <si>
    <t xml:space="preserve">Updated milestones target numbers based on recent discussions with Camfed ahead of signing the new AG </t>
  </si>
  <si>
    <t>Inputs - HR</t>
  </si>
  <si>
    <t>Added FTE estimates for programme outcome and outputs</t>
  </si>
  <si>
    <t>Inputs - funding</t>
  </si>
  <si>
    <t>Updated funding contributions from other donors and government for outcomes and outputs</t>
  </si>
  <si>
    <t>Outcome statement</t>
  </si>
  <si>
    <t>Simplified from "Improved service delivery that ensures more girls and boys - especially from disadvantaged backgrounds - progress through and complete primary school with measurable improvements in learning outcomes" to "More girls and boys complete primary school with improved learning outcomes"</t>
  </si>
  <si>
    <t>Output 4</t>
  </si>
  <si>
    <t>Updated wording from 'teachers ands chools supported to deliver quality …' to 'teachers and schools deliver quality ..'</t>
  </si>
  <si>
    <t>Output 5</t>
  </si>
  <si>
    <t>Updated wording to 'More disadvantaged girls complete primary and transition to secondary' (from Targeted support to disadvantaged girls to complete primary and transition to secondary )</t>
  </si>
  <si>
    <t>Output Indicator 1.3 - milestone 2</t>
  </si>
  <si>
    <r>
      <t>Updated from "Target to be agreed in LGAP expansion plan (available from Jun 2019 onwards)"; this was not part of the expansion plan (which was only signed in Sept 2019) and is still under development. Indicators have been proposed but not agreed and there are not agreed targets yet. As such the Milestone 2 has been changed so that the milestone</t>
    </r>
    <r>
      <rPr>
        <i/>
        <sz val="10"/>
        <color indexed="8"/>
        <rFont val="Arial"/>
        <family val="2"/>
      </rPr>
      <t xml:space="preserve"> is finalised indicators and targets</t>
    </r>
  </si>
  <si>
    <t>Output Indicator 1.2 - title</t>
  </si>
  <si>
    <t>Has been expanded to include '… and quality of follow-on programme designed', as that is the major focus of the Ministry of Education in Malawi (and Local Education Group) for 2020</t>
  </si>
  <si>
    <t>Output Indicator 1.2 - milestone 2</t>
  </si>
  <si>
    <t xml:space="preserve">Edited to include deployment of education specialist to World Bank and MoeST. Also expanded to say 2019 aide meomoire is actioned and prepartions on track for new GPE programme as this is the focus of 2020. </t>
  </si>
  <si>
    <t>Output Indicator 3.1 - milestone 2</t>
  </si>
  <si>
    <t>Updated from "MLSS midline dataset and analysis with headline findings completed by Dec 2019; Impact evaluation findings shared; dissemination event held; Updated EFO plans for Year 2 finalised" to "MLSS midline dataset, analysis and findings for first wave completed by Apr 2020; Data collection for second-wave midline; and endline underway; Impact evaluation findings shared; dissemination event held with education stakeholders (MoEST, DPs)" based on new EFO agreement signed in Dec 2019</t>
  </si>
  <si>
    <t>Output Inidicator 3.1 - milestone 3</t>
  </si>
  <si>
    <t>Milestone expanded to include key milestones for new GPE programme (submission to GPE Board; plan for future DFID embedded support)</t>
  </si>
  <si>
    <t>Output Indicator 3.1 - milestone 3</t>
  </si>
  <si>
    <t>Updated based on EFO year 2 agreement signed Dec 2019: "Consolidated database, findings, powerpoint, documentation provided to MoEST and DPs by November 2020
• Impact Evaluation reports provided to MoEST and DPs by October 2020"</t>
  </si>
  <si>
    <t>Output indicator 3.2 - milestone 2</t>
  </si>
  <si>
    <t>Added two extra milestones points for milestone 2, as per new EFO agreement signed Dec 2019: "Capacity building training and workshops held for MoEST officials to use data for policy and planning; Agreed way forward on how to share research, datasets, summary indicators with education stakeholders (including decision on whether to develop website)"</t>
  </si>
  <si>
    <t>Output indicator 3.2 - milestone 3</t>
  </si>
  <si>
    <t>Added extra milestone points for year 3, as per new EFO agreement signed Dec 2019: Added two extra milestones points for milestone 2, as per new EFO agreement signed Dec 2019: " Data used in development of new sector plan and new GPE programme; Data used in development of new sector plan/annual implementation plan"</t>
  </si>
  <si>
    <t xml:space="preserve">Output indicator 4.1 - milestone 2 </t>
  </si>
  <si>
    <t xml:space="preserve">Edited inline with updated contract with supplier (Jan 2020) to include key milestone deliverables: logframe, team mobilised, governance structures, and pilot implementation plan underway </t>
  </si>
  <si>
    <t>Output Indicator 4.2 - milestone 2</t>
  </si>
  <si>
    <t>Edited inline with updated contract with supplier (Jan 2020) to include key milestone deliverables: curriculum development underway (won't be due until Nov 2020); teacher training methodologies underway; classroom observation tool</t>
  </si>
  <si>
    <t>Output indicato 5.2 - milestone 2</t>
  </si>
  <si>
    <t>Target increased from 65,000 to 149,850 after updated figures from CAMFED (these are the students benefiting from after school clubs run by lear guides)</t>
  </si>
  <si>
    <t>Outcome 2</t>
  </si>
  <si>
    <t>Removed % of girls in upper primary with improved maths, English and Chichewa scores in the districts targeted by Camfed's learner guides intervention (disaggregated by district, disability, age) as can't be measured by Camfed. Replaced with 'Primary school leaving exam pass rate of girls in upper primary at schools targeted by CAMFED's Learner Guides'</t>
  </si>
  <si>
    <t>Sarah Pannell</t>
  </si>
  <si>
    <t>AR deferred by 3 months so all milestones changed from June to August</t>
  </si>
  <si>
    <t>Updated milestone 3 based on contract amendment workplan discussions in light of COVID, as agreed with supplier in Jun 2020</t>
  </si>
  <si>
    <t>impact indicator 2</t>
  </si>
  <si>
    <t>Updated milestones 2, 3 and target to include a national figure (previously only set separately or girls/boys). Estiated from the girl/boy targets by using weighted average of 60% girls and 40% boys</t>
  </si>
  <si>
    <t>Estimated the baseline overall figure from the sex diaggregated data using weighted average of 60% girls and 40% boys. Added milestones, assumed no change until 2021 and then 2 percentage points a year</t>
  </si>
  <si>
    <t>Outcome indicator 5</t>
  </si>
  <si>
    <t>Aligned methodology and the milestones with DFID central methodology on reporting number of children supported in school and latest Spring 2020 corporate return. Note the targets increased slightly (from original milestone targets)</t>
  </si>
  <si>
    <t>Output indicator 1.22</t>
  </si>
  <si>
    <t>Added an additional bullet in the milestone to quantify how many policies / regulations / procedures have been harmonised, based on the targets in LGAP's results framework with USAID</t>
  </si>
  <si>
    <t>Changed to the indicator match Camfed's own indicator (output 1.1). Note we are now measuring progression as outcome level (will try and also disaggregate at the CAMFED school level but there are long data lags from the Ministry of Education)</t>
  </si>
  <si>
    <t>Changed from 'Local Authority Performance Assessment scores' to 'Componsite District Capacity Indext for expansion districts' - as this is a key indicator that has been agreed in LGAP's results framework with USAID (finalised Jun 2020)</t>
  </si>
  <si>
    <t>Output 1.1</t>
  </si>
  <si>
    <t>Updated indicator from 'number of districts receiving technical assistance from LGAP' to 'number of councils processing payroll in a timely fashion' so it was more of an output indicator than input indicator</t>
  </si>
  <si>
    <t>New output indicators 1.3, 1.4 and 1.5</t>
  </si>
  <si>
    <t>Originally output indicator 1.3 was 'primary schools and teachers managed effectively' and milestone 2 was that education indicators would be agreed once the contract was signed and LGAP prepared an updated results framework. It took a number of months to get consensus between USAID and DFID but this was finalised in June and so we have now added 3 specific education teacher/school management indicators in 1.3, 1.4 and 1.5 accordingly</t>
  </si>
  <si>
    <t>Impact indicator 1</t>
  </si>
  <si>
    <t>updated targets for milestone 2 (to 'no change') and then increased by 2 percentage points for milestone 3 and another 2 percentage poitns for milestone 4 to be as realistic as possible with targets based on when interventions have come online</t>
  </si>
  <si>
    <t>Output 1.2</t>
  </si>
  <si>
    <t>-	Milestone for August 2021: 
o	substitute: “Education Act aligns with public service legal framework;12 policies / regulations / procedures aligned or harmonised with legislation”; 
o	with: “Local government act is completed”
Rationale: "Changes in policy context shifted focus of required coherence from the Education Act to the Local Government Act. Given these changes, the completion of the local government act – if achieved, given several outstanding challenges- will continue to reflect the ambition of this output. 
The change in focus was agreed with FCDO and USAID during negotiations on LGAP’s final year workplan (between the period Dec 2020-Feb 2021)."</t>
  </si>
  <si>
    <t>Arianna Zanolini</t>
  </si>
  <si>
    <t>Output 2.1.</t>
  </si>
  <si>
    <t>Sub-indicator capturing “The World Bank Malawi country portfolio is more politically informed”
-	Milestone for August 2021: 
o	remove: “Final EFO report findings shared with the UK’s Executive Delegation to the World Bank, as part of Spring meeting preparations to outline potential ways of strengthening World Bank programming”
Sub-indicator capturing “'Quality of (i) Malawi Education Sector Improvement Project (MESIP) programme performance and (ii) follow on GPE programme design”
-	Milestone for August 2021:
o	Change date for the milestone for “GPE programme submission” from October 2020 to August 2021. 
Rationale: According to no cost extension approved by FCDO in Feb 2021,, this takes the EFO end date to 30th Jun 2021. Subsequent World Bank report now due on September/October 2021, so current August logframe deadline not consistent with EFO amendment. 
Move this indicator to August 2022, require presentation at October 2021 meetings. 
GPE was delayed due to COVID and government aimed at submitting for board approval by August 2021</t>
  </si>
  <si>
    <t>Output 2.2</t>
  </si>
  <si>
    <t>Aug 2021 milestone changed submission of GPE from Oct 2020 to Aug 2021</t>
  </si>
  <si>
    <t>Output 3.1.</t>
  </si>
  <si>
    <t xml:space="preserve">-	Milestone for August 2021
o	Shift one year later (to August 2022 instead): “ Consolidated database, findings, powerpoint, documentation provided to MoEST and DPs by November 2020; Impact Evaluation reports provided to MoEST and DPs by October 2020” . 
o	Add “Data collection completed by July 2021”. ; 
Rationale: FCDO approved a no cost extension for this work in Feb 2021 to take the funding through to July 2021 after delays from COVID-19. WB provided updated proposed timeframes for the final outputs (in their Nov 2020 progress report). We are now updating the logframe with proposed new dates (most will be ready by Nov 2021; except data collection should be completed by Jul 2021”, to be inline with EFO amendment </t>
  </si>
  <si>
    <t>Output 4.1.</t>
  </si>
  <si>
    <t>-	Milestone for August 2021 
o	Substitute  “Number of teachers trained/schools reached (targets TBC); New curriculum outline, materials and pilot methodology developed and being implemented”
o	with:“- Teacher training approach designed and approved by the MoE for piloting; - Teaching and learning materials  for the first term in stds 1-4 are developed and approved by the MoE for piloting; - Methodology, tools and plan for pilot approved by the MoE (Project Coordination Committee);- Report on preliminary testing of materials”
Rationale: "Original milestones were developed pre-COVID. Due to COVID and shifts in Malawi’s academic calendar, we have agreed with the Ministry of Education to start the pilot in January 2022; we are updating these milestones inline with the supplier’s logframe (which was a key deliverable from Feb 2021) "</t>
  </si>
  <si>
    <t>-	Milestone for August 2022
o	Give more details by subtituting “Number of teachers trained/schools reached (targets TBC based on scale up plan)”
o	With: “2000 primary school teachers, 400 Section Heads and 200 Headteachers from pilot phase schools complete 3 x 5 days training with 100% attendance; 75% of lower primary schools in the pilot phase conduct monthly Teacher Learning Cycles; 100% of lower primary schools in pilot phase receive monthly coaching (teachers) or termly support visits (section heads)”</t>
  </si>
  <si>
    <t>Output 4.2.</t>
  </si>
  <si>
    <t>-	Milestone for August 2021:
o	remove “30% of teachers trained demonstrating satisfactory performance in essential skills of numeracy instruction”. Rationale as per above, implementation won't start until next year</t>
  </si>
  <si>
    <t>Output 5.1.</t>
  </si>
  <si>
    <t>-	Milestone Aug 2021. 
o	Remove: “405 learner guides retained; Additional 270 learner guides trained”
o	Substitute it with “675 active learner guides, of which at least 405 retained from last year”. Rationale is to be able to account for higher retention of learner guides (a good thing, we don't want them to train new people if they can retain the old ones)</t>
  </si>
  <si>
    <t>Overall logframe</t>
  </si>
  <si>
    <r>
      <rPr>
        <b/>
        <sz val="10"/>
        <rFont val="Arial"/>
        <family val="2"/>
      </rPr>
      <t>Added a colunmn for August 2023</t>
    </r>
    <r>
      <rPr>
        <sz val="10"/>
        <rFont val="Arial"/>
        <family val="2"/>
      </rPr>
      <t xml:space="preserve"> given business case amendment already approved until Feb 2024. </t>
    </r>
  </si>
  <si>
    <r>
      <rPr>
        <b/>
        <sz val="10"/>
        <rFont val="Arial"/>
        <family val="2"/>
      </rPr>
      <t xml:space="preserve">Removed the 2022 target, </t>
    </r>
    <r>
      <rPr>
        <sz val="10"/>
        <rFont val="Arial"/>
        <family val="2"/>
      </rPr>
      <t xml:space="preserve">because an impact-level indicator is not expected to be measured nor to change every year. There will be no data available for 2022 anyways. 
</t>
    </r>
    <r>
      <rPr>
        <b/>
        <sz val="10"/>
        <rFont val="Arial"/>
        <family val="2"/>
      </rPr>
      <t>Proposed possible measurements for 2023 target.</t>
    </r>
    <r>
      <rPr>
        <sz val="10"/>
        <rFont val="Arial"/>
        <family val="2"/>
      </rPr>
      <t xml:space="preserve"> As indicated in the Annual Review, the source data for impact indicator (MLSS) is unlikely to be available in future years. It was funded for two waves by FCDO and by the Norwegian, but there is no funding going forward. 
We are still finalising the plans for the replacement measurements, but- given that we have to rely on indicators funded by other agencies with no contribution from FCDO- there is still some uncertainty over whether the data will be collected for 2023. Two proposals include a combination of: 1) SACMEQ, for a long-term trend view of education outcomes (the previous SACMEQ was in 2007, one in the field for this year and available in 2023); 2) The National Reading Assessment, conducted by USAID approx every 2 years.  
</t>
    </r>
    <r>
      <rPr>
        <b/>
        <sz val="10"/>
        <rFont val="Arial"/>
        <family val="2"/>
      </rPr>
      <t>Explanation why achievement data are not yet available</t>
    </r>
    <r>
      <rPr>
        <sz val="10"/>
        <rFont val="Arial"/>
        <family val="2"/>
      </rPr>
      <t xml:space="preserve">: Draft MLSS Report from 2016 is now available, but the report does not present the indicators selected. We have flagged this to World Bank who has promised us to calculate them and these should be available by the next Annual Review.  In addition, due to changes in survey plans triggered by COVID, MLSS 2020 was not fully representative of Malawi but just of the 8 MESIP districts. For coherence we have decided to edit baseline and midline data to be limited to those districts as well so data is comparable. World Bank will work on giving us comparable measurements. </t>
    </r>
  </si>
  <si>
    <r>
      <rPr>
        <b/>
        <sz val="10"/>
        <rFont val="Arial"/>
        <family val="2"/>
      </rPr>
      <t xml:space="preserve">Changed source from MLSS to STS Impact Evaluation of the National Numeracy Programme (NNP) as recommended in the Annual Review 2021. </t>
    </r>
    <r>
      <rPr>
        <sz val="10"/>
        <rFont val="Arial"/>
        <family val="2"/>
      </rPr>
      <t xml:space="preserve">This was to improve attribution between UKAID programming and results.  Implication: as the baseline of the STS Impact Evaluation data was done in is in December 2021, ahead of the NNP pilot, pre-2021 data  are not applicable. </t>
    </r>
  </si>
  <si>
    <r>
      <rPr>
        <b/>
        <sz val="10"/>
        <rFont val="Arial"/>
        <family val="2"/>
      </rPr>
      <t xml:space="preserve">Added a new indicator to track PSCLE exams in CAMFED school specifically. </t>
    </r>
    <r>
      <rPr>
        <sz val="10"/>
        <rFont val="Arial"/>
        <family val="2"/>
      </rPr>
      <t xml:space="preserve">This is to strengthen the causal link between our programmes and the outcome indicators as per AR. </t>
    </r>
  </si>
  <si>
    <r>
      <rPr>
        <b/>
        <sz val="10"/>
        <rFont val="Arial"/>
        <family val="2"/>
      </rPr>
      <t xml:space="preserve">Closed outcome indicator 4. </t>
    </r>
    <r>
      <rPr>
        <sz val="10"/>
        <rFont val="Arial"/>
        <family val="2"/>
      </rPr>
      <t xml:space="preserve">It referred to an index collected through LGAP that it is no longer available. We considered having a subset of the Local Authority Performance Assessment instead, which the new FCDO EFO to World Bank GESD programme aims at improving, but concluded against because the FCDO EFO supporting LAPA is only 18 months and we don't really expect outcome level impact in that timeframe.Some of the indicators in the education subset, such as promotions, are already captured in this logframe. </t>
    </r>
  </si>
  <si>
    <r>
      <t xml:space="preserve">Updated targets in line with our programming. 
</t>
    </r>
    <r>
      <rPr>
        <sz val="10"/>
        <rFont val="Arial"/>
        <family val="2"/>
      </rPr>
      <t>- For 2022, the target is now 120,412 children in line with our programming. That includes all the girls getting SUF + 6% of girls attending learning circles (CAMFED) + all of the children in the pilot and prepilot schools for the NNP (estimated 87,000)</t>
    </r>
    <r>
      <rPr>
        <b/>
        <sz val="10"/>
        <rFont val="Arial"/>
        <family val="2"/>
      </rPr>
      <t xml:space="preserve">
</t>
    </r>
    <r>
      <rPr>
        <sz val="10"/>
        <rFont val="Arial"/>
        <family val="2"/>
      </rPr>
      <t>- For 2023, it is 0 for CAMFED (CAMFED will have closed) but all of the children Std 1-4 in the 1000 schools in the extended pilot. how we calculated: there are 3.2m children in lower primary, 66% of these in Std 1-4. There are 5400 schools and we are in 1000. So the number is (66%*3.2m) *(1000/5400)=391,000 children</t>
    </r>
  </si>
  <si>
    <t>Output indicators 1</t>
  </si>
  <si>
    <r>
      <t xml:space="preserve">Updated target for 1.2 as per Annual Review recommendations. </t>
    </r>
    <r>
      <rPr>
        <sz val="10"/>
        <rFont val="Arial"/>
        <family val="2"/>
      </rPr>
      <t xml:space="preserve">Output 1 is about decentralisation, and it used to be covered by LGAP. Following the recommendations from last year AR, FCDO has funded a World Bank EFO to further support decentralisation in education through the Governance for Enabling Service Delivery WB programme. Last year AR recommended that the outputs from this EFO should be included under Output 1. For this year, we only have intermediate outputs i.e. a) EFO is effective and team in place; b) at least two examples of Local Government and Education getting together to identify opportunities for better efficiency and c) EFO has identified at least 2 streams of work and has a plan on how to approach them. </t>
    </r>
    <r>
      <rPr>
        <b/>
        <sz val="10"/>
        <rFont val="Arial"/>
        <family val="2"/>
      </rPr>
      <t xml:space="preserve">
Permanently closed all other output indicators under output 1. </t>
    </r>
    <r>
      <rPr>
        <sz val="10"/>
        <rFont val="Arial"/>
        <family val="2"/>
      </rPr>
      <t xml:space="preserve">This output, which refers to the closed programme component LGAP, was closed last year. We now permanently closed it. The Annual Review identified the need for a more problem-driven approach to decentrailsation, and concluded that we should strategically invest into the World Bank GESD and update the logframe. Output 2 "Higher Quality World Bank programming" is the best </t>
    </r>
  </si>
  <si>
    <t>Output indicator 2.1</t>
  </si>
  <si>
    <r>
      <t xml:space="preserve">Permanently closed Output 2.1 as per Annual Review recommendation. </t>
    </r>
    <r>
      <rPr>
        <sz val="10"/>
        <rFont val="Arial"/>
        <family val="2"/>
      </rPr>
      <t>The engagement with World Bank has continued but it is more specific rather than foundational, and it is being captured in outputs 1.2 and 2.2.</t>
    </r>
  </si>
  <si>
    <t>Output indicator 2.2</t>
  </si>
  <si>
    <r>
      <t xml:space="preserve">Updated targets for indicator 2.2. </t>
    </r>
    <r>
      <rPr>
        <sz val="10"/>
        <rFont val="Arial"/>
        <family val="2"/>
      </rPr>
      <t>The Annual Review recommended tying the output to the seconded position. MESIP is closed and the "follow-on GPE model" is called MERP. The output is tied to MERP performance in terms of timeliness of implementation, coordination with donors, and systems embedding, which are objectives of the seconded position</t>
    </r>
  </si>
  <si>
    <t>Output indicator 3.2</t>
  </si>
  <si>
    <r>
      <rPr>
        <b/>
        <sz val="10"/>
        <rFont val="Arial"/>
        <family val="2"/>
      </rPr>
      <t>Closed output indicator 3.2.</t>
    </r>
    <r>
      <rPr>
        <sz val="10"/>
        <rFont val="Arial"/>
        <family val="2"/>
      </rPr>
      <t xml:space="preserve"> The EFO with World Bank is closed since more than a year and we don't really have any programming to improve data usage. While this is part of our influencing- including through the design of the GPE systems strengthening programme as well as through MERP- there is no programming for it at the moment</t>
    </r>
  </si>
  <si>
    <r>
      <rPr>
        <b/>
        <sz val="10"/>
        <rFont val="Arial"/>
        <family val="2"/>
      </rPr>
      <t>Changed indicator 4.1 consistently with Cambridge Education approved logframe</t>
    </r>
    <r>
      <rPr>
        <sz val="10"/>
        <rFont val="Arial"/>
        <family val="2"/>
      </rPr>
      <t>. From 
- From "2000 primary school teachers, 400 Section Heads and 200 Headteachers from pilot phase schools completed 3X 5 days training with 100% attendance; 75% of lower primary schools in the pilot phase conduct monthly Teacher Learning Cycles; 100% of lower primary schools in pilot phase receive monthly coaching (teachers) or termly support visits (section heads) " to "1654 primary school teachers from pilot phase schools complete 3 x 5 days training; 600 Section Heads and  Headteachers in pilot schools and 19 PEAs in pilot zones complete training to conduct school-based professional development (coaching and TLCs); 75% of teachers in primary conduct Teaching and Learning Circles monthly"</t>
    </r>
  </si>
  <si>
    <r>
      <rPr>
        <b/>
        <sz val="10"/>
        <rFont val="Arial"/>
        <family val="2"/>
      </rPr>
      <t>Changed indicator 4.2. to be more specific</t>
    </r>
    <r>
      <rPr>
        <sz val="10"/>
        <rFont val="Arial"/>
        <family val="2"/>
      </rPr>
      <t xml:space="preserve"> about meaning of "% of lower primary school teachers that demonstrate satisfactory performance in new essential skills of numeracy instruction". 
From " • 35% of teachers trained demonstrating satisfactory performance in essential skills of numeracy instruction
To "- 75% of  teachers trained by the project who are implementing the NNP materials and approach with fidelity; and 50% increase in mathematics instruction quality between intervention and control schools". We added two indicators to capture both the fidelity of NNP implementation (a necessary condition, we want to see if teachers are taking up the NNP) and the quality of teaching (we want to see if this take-up is leading to better quality instruction)</t>
    </r>
  </si>
  <si>
    <t>Output idicator 4.3</t>
  </si>
  <si>
    <r>
      <rPr>
        <b/>
        <sz val="10"/>
        <rFont val="Arial"/>
        <family val="2"/>
      </rPr>
      <t xml:space="preserve">Added a new Output Indicator 4.3. to better capture Cambridge Education outputs. </t>
    </r>
    <r>
      <rPr>
        <sz val="10"/>
        <rFont val="Arial"/>
        <family val="2"/>
      </rPr>
      <t xml:space="preserve">Materials production and distribution was a large part of Cambridge Education work and contract for 2021/2022.
New indicator:  ''2000 Teacher Guides and 453,000 learner workbooks printed and distributed to the 200 schools in the pilot during the 2022 school year (approx. 151,000 per school term) </t>
    </r>
  </si>
  <si>
    <t>Atupele Chilalire</t>
  </si>
  <si>
    <t xml:space="preserve">Output indicator 5.1 </t>
  </si>
  <si>
    <r>
      <rPr>
        <b/>
        <sz val="10"/>
        <rFont val="Arial"/>
        <family val="2"/>
      </rPr>
      <t xml:space="preserve">Clarified indicator 5.2 but maintained intact its meaning. </t>
    </r>
    <r>
      <rPr>
        <sz val="10"/>
        <rFont val="Arial"/>
        <family val="2"/>
      </rPr>
      <t>It said "540 learner guides retained 
• other outer year targets to be confirmed on signing of AGA"--&gt;.Updated to "675 active learner guides, of which at least 540 retained from last year. The number of active learner guides always needs to be 675, one per school. How many are retained from the previous year is important but secondary. 
Corrected a typo in previous logframe. Milestone (3 August 2021)
Substituted ''654 active learner guide, of which at least 405 retained from last year.
-With ''  675 active learner guides, of which at least 405 retained from last year''.
The rational being that 675 is the correct number of active learner guides.</t>
    </r>
  </si>
  <si>
    <t>Output indicator 5.4</t>
  </si>
  <si>
    <r>
      <rPr>
        <b/>
        <sz val="10"/>
        <rFont val="Arial"/>
        <family val="2"/>
      </rPr>
      <t xml:space="preserve">Added a new output for capturing component activities
</t>
    </r>
    <r>
      <rPr>
        <sz val="10"/>
        <rFont val="Arial"/>
        <family val="2"/>
      </rPr>
      <t>Output indicator 5.4
- Added ''Percentage of upper primary school students benefiting from Study Circles as a result of FCDO support (disagregated by gender, district, age and disability)'' (Target: 80%) AND "Percentage of disadvantaged girls attending the academic clinics" (target: 90%)
-This addition follows December 2021 BC addendum and amendment to CAMFED Accountable Grant Agreement in response to learnng losses due to school closures as a resulted Covid-19 pandemic.</t>
    </r>
  </si>
  <si>
    <t>Inputs (£)</t>
  </si>
  <si>
    <t xml:space="preserve">Outcomes
Revised FCDO inputs from £37,500,000 to £39,162,486 due to BC addendum of December 2021 </t>
  </si>
  <si>
    <t>Output 2
Substituted FCDO inputs ''£1,288,000'' with ' £1,919,988 following BC addendum in December 2021.</t>
  </si>
  <si>
    <t>Output 4
Substituted ''£1,226,407'' with ''£5,003,945'' to include 2021/22 spend.</t>
  </si>
  <si>
    <t>Output 5
Substituted FCDO inputs '£6 mil' with '£7,004,490' following BC addendum in December 2021</t>
  </si>
  <si>
    <r>
      <rPr>
        <b/>
        <sz val="10"/>
        <rFont val="Arial"/>
        <family val="2"/>
      </rPr>
      <t xml:space="preserve">Changed the weighting to reflect closure of component and programming: </t>
    </r>
    <r>
      <rPr>
        <sz val="10"/>
        <rFont val="Arial"/>
        <family val="2"/>
      </rPr>
      <t xml:space="preserve">
- Output 1 was 30% it is now 15%
- Output 2 was 10% and it is now 5%
- Output 3 was 10% and it is now 5%
- Output 4 was 35% and it is now 50% 
- Output 5 was 15% and it is now 25%
</t>
    </r>
  </si>
  <si>
    <t>Output 4
Substituted 'Teachers and schools deliver quality numeracy instruction at the right level for children in lower primary school' with 'Lower primary school teachers demonstrate required knowledge and skills for teaching mathematics.</t>
  </si>
  <si>
    <t>Output 2.4</t>
  </si>
  <si>
    <t>We have received the tools to  measure the fidelity of implementation and performance of skills for numeracy instruction. After reviewing the tools we have agreed to the following output statements:
65% of teachers trained by the project are implementing the NNP with fidelity for 2022. It was 75% but we have agreed to reduce to 65%. For 2023, it will be 50%. It is lower for 2023 be cause the programme will be at larger scale therefore losing control a bit.
For the difference in mathematics instruction quality between intervention and quality schools, we have finalised the tools and established the following targets:
- 50% increase for 2022 and 40% increase for 2023</t>
  </si>
  <si>
    <t>Output 5.2</t>
  </si>
  <si>
    <t>Substituted  '(disaggregated by gender, district, age, disability)' with '(counted as students who have ever attended at least once)</t>
  </si>
  <si>
    <t>Outcome 5.</t>
  </si>
  <si>
    <t>We have agreed to remove outcome 5: Number of children benefiting from a decent education (manifesto commitment) disaggregated by sex. The rational being that 'decent education' can be subjective and difficult to define and measure.</t>
  </si>
  <si>
    <t>Children were assessed at the beginning and at the end of the year. To avoid attributing the natural progression of children to NNP, the indicator is calculated as the gap between intervention and control schools at the end of the year, minus the same gap at the beginning of the year. This effectively calculates if NNP schools grew faster than control schools, and estimates if the faster rate of growing was large enough.</t>
  </si>
  <si>
    <t>Targets for 2024</t>
  </si>
  <si>
    <t>Have added a colunm for 2024 targets due to no-cost extension of the National Numeracy Programme from Feb 2023 to December 2024</t>
  </si>
  <si>
    <t>Impact indicator 2</t>
  </si>
  <si>
    <t xml:space="preserve">Have included achieved target for August 2022 for indicator 'Average lower primary maths score (gender disaggregated) and 2024 target of same indicator; Target is impact &gt;0.35 SD from impact evaluation in expanded pilot schools, i.e.:
•	Standard 1: baseline to endline diff in diff increase &gt; 2.2 points 
•	Standard 2: baseline to endline diff in diff increase &gt; 4.0 points
•	Standard 3: baseline to endline diff in diff increase &gt; 4.0 points
•	Standard 4: baseline to endline diff in diff increase &gt; 4.1 points </t>
  </si>
  <si>
    <t xml:space="preserve">Outcome indicators 2 and 3 </t>
  </si>
  <si>
    <t>Both indicators are closed due to closure of the CAMFED component in December 2022</t>
  </si>
  <si>
    <t>Have included outcome indicator 5 ' Districts improve achievement of the education indicators in the LAPA' This outcome has been introduced to align the logframe to the remaining activities after closure of a few programme componets</t>
  </si>
  <si>
    <t xml:space="preserve">Output indicator 4 - lower primary school teachers demonstrate required knowledge and skills for teaching mathematics has been replaced with teachers training.  </t>
  </si>
  <si>
    <t>Output  indicator 4.1</t>
  </si>
  <si>
    <t>Output indicator  4.1  -number of teachers trained in new early grade numeracy curriculum has been replaced with 4.1a- Improvement in teachers’ effectiveness.</t>
  </si>
  <si>
    <t>Output indicator 4.1b</t>
  </si>
  <si>
    <t>Have inserted new output indicator 4.1b - TLC frequency and attendance to capture and measure teacher learning circles which was not being measured at the beginning since it was not a key element of teachers training.</t>
  </si>
  <si>
    <t>Have inserted new output indicator 4.2 - teaching and learning materials. This is meant to align outputs to key work streams, one of which is this one.</t>
  </si>
  <si>
    <t>output indicator 4.2</t>
  </si>
  <si>
    <t>Output indicator 4.2- % of lower primary school teachers that demonstrate satisfactory performance in new essential skills of numeracy instruction' has been replaced by 4.2a ' Materials printed, distributed and endorsed by Ministry of Education. This change is due to work restructuring that has necessitated realignment of every work stream to relevant output.</t>
  </si>
  <si>
    <t>Output 4.3</t>
  </si>
  <si>
    <t>Have inserted new output 4.3 'Institutionalisation and embedding in government systems' because this is an important element for programme sustainability, which should be well tracked to measure progress.</t>
  </si>
  <si>
    <t>Output 4.3a and 4.3b</t>
  </si>
  <si>
    <t>Have inserted new  output indicators 4.3a 'Sustainability  plan is implemented' and 4.3b ' Evidence that programme is adapting' due to the same reason as above.</t>
  </si>
  <si>
    <t>Impact weighting output 4</t>
  </si>
  <si>
    <t xml:space="preserve">Impact weighting for output 4 (now output 4.1) has been reduced from 50% to 30% and consequently allocated 30% to each of the two additional indicators for outputs 4.2 and 4.3. The weightings have been realigned to amount of work associated with the outputs following closure of four components of the programme. </t>
  </si>
  <si>
    <t>Impact weighting output 1</t>
  </si>
  <si>
    <t>Impact weighting for output 1 has reduced from 15% to 10% due to closure of four out of 5 output indicators for output 1.</t>
  </si>
  <si>
    <t>Output 5 and Output indicators 5.1 to 5.4</t>
  </si>
  <si>
    <t>Output 5 and corresponding indicators 5.1 to 5.4 have been closed following closure of the CAMFED component activities in December 2022</t>
  </si>
  <si>
    <t>Inputs (£) for output 4 have changed.Since there are now three outputs 4.1, 4.2, 4.3 the inputs are split into these three outputs reflecting £123,654,634, £118,372,018 and £119,041,102. The inputs for each of the outputs include around 10% of the Malawi national budget for 2023/24 allocated to primary school education.</t>
  </si>
  <si>
    <t>Annual Review 2024 changes</t>
  </si>
  <si>
    <t>Impact indicator 1.1.</t>
  </si>
  <si>
    <t xml:space="preserve">The indicator statement remains the same, but a) the source is changed (see explanation below) and b) limiting to literacy only, instead of literacy and numeracy. This is due to lack of consistent, nationally representative, comparable data on foundational learning across the lifetime of SMEs. 
The indicator measursd the percentage of children who met curriculum expectations by Standard 4 in Maths, Chichew and Reading. The initial source data for this indicator no longer exists. The best next option that allows for backward tracking is the EGRA (Early Grade Reading Assessment), whihc USAID had done in 2018 and then in 2021 and is now planning to do in 2024. 
This is the only assessment that will have been done consistently and comparable from the beginning of SMEs to the end, and it makes the most sense to use it. 
The main limitation is that it is only reading rather than reading and mathematics. However, this being an impact-level indicator, it is acceptable. 
 Results will be ready by October 2024. Too late for the AR 2024 but in time for PCR. Targets will be calibrated with MOE which is consistent with the indicator statement of "meeting expectations" </t>
  </si>
  <si>
    <t>Impact indicator 1.2.</t>
  </si>
  <si>
    <t>Updated targets</t>
  </si>
  <si>
    <t>Outcome indicator 3</t>
  </si>
  <si>
    <t>Changed from "% of children that get to standard 4 and standard 8 without having to repeat a year of primary school" to "Survival rate to Std 5 and Std 8" following last year AR. 
Collecting the initial inidcator was impossible due to lack of data. However, Ministry does collect survival and grade-by-grade repetision. These two together respect the spirit of the original indicator. Survival is the percentage of children who finish S4 and S8 independently from repetition. Repetition complements the indicator. 
The source is the Education Statistics Report, which report on both indicators regularly, allowing alignment between sources and Ministry official sources.</t>
  </si>
  <si>
    <t>Output indicator 1.1.</t>
  </si>
  <si>
    <t xml:space="preserve">Coherence of decentralisation legislation and policies across MoLGRD-MoEST. Updated targets. </t>
  </si>
  <si>
    <t>Target for August 2024 filled in.</t>
  </si>
  <si>
    <t>Stuart Johnson, Arianna Zanolini</t>
  </si>
  <si>
    <t>Output Indicator 4.1a and 4.1.b, 4.2., 4.3</t>
  </si>
  <si>
    <t>Targets for August 2024 filled in. Three elements included that align with the revised teaching and learner assessment tool administered in schools by MTSOs</t>
  </si>
  <si>
    <t>Output 4.1</t>
  </si>
  <si>
    <t xml:space="preserve">Changed the wording of Output 4.1 from 'Teachers training' to 'Teacher training'. 
</t>
  </si>
  <si>
    <t>Stuart Johnson</t>
  </si>
  <si>
    <t>Output Indicator 4.1a</t>
  </si>
  <si>
    <t>Data source updated to clarify details for the target.</t>
  </si>
  <si>
    <t>Output Indicator 4.1b</t>
  </si>
  <si>
    <t>Output Indicator 4.2a</t>
  </si>
  <si>
    <t>Note added to source to clarify meaning of 'all children' in Target.</t>
  </si>
  <si>
    <t>Output Indicator 4.3a</t>
  </si>
  <si>
    <t>PROJECT NAME</t>
  </si>
  <si>
    <t xml:space="preserve">Strengthening Malawi's Education System </t>
  </si>
  <si>
    <t>IMPACT</t>
  </si>
  <si>
    <t>Impact Indicator 1</t>
  </si>
  <si>
    <t xml:space="preserve">Baseline 
(2016 data) </t>
  </si>
  <si>
    <t>Milestone 1 
(Jun 2019)</t>
  </si>
  <si>
    <t>Milestone 2
(Aug 2020)</t>
  </si>
  <si>
    <t>Milestone 3
(Aug2021)</t>
  </si>
  <si>
    <t>Milestone 4
(Aug 2022)</t>
  </si>
  <si>
    <t>Target 
(Aug 2023)</t>
  </si>
  <si>
    <t>Target 
(Aug 2024)</t>
  </si>
  <si>
    <t xml:space="preserve">Target
(Aug 2025) </t>
  </si>
  <si>
    <t>Malawian citizens have the foundations and skills to fulfil their potential</t>
  </si>
  <si>
    <t xml:space="preserve">% of children in S4 reaching S4 expectations in literacy (gender disaggreated) </t>
  </si>
  <si>
    <t>No data</t>
  </si>
  <si>
    <t xml:space="preserve">No data
</t>
  </si>
  <si>
    <r>
      <rPr>
        <b/>
        <sz val="9"/>
        <rFont val="Arial"/>
        <family val="2"/>
      </rPr>
      <t xml:space="preserve">Decrease in percentage of children who cannot recognise a word in Chichewa. </t>
    </r>
    <r>
      <rPr>
        <sz val="9"/>
        <rFont val="Arial"/>
        <family val="2"/>
      </rPr>
      <t xml:space="preserve">
</t>
    </r>
  </si>
  <si>
    <t>No target</t>
  </si>
  <si>
    <t xml:space="preserve">No target. National Reading Assessments results, collected in June 2024; they will still be unavailable in August 2024. </t>
  </si>
  <si>
    <t>National Reading Assessment 2021. 
There is a targeting exercise and we will align with Ministry of Education targets. We will be able ot retroactively calculate the indicator for the previous assessments to monitor trends.</t>
  </si>
  <si>
    <r>
      <t xml:space="preserve">
</t>
    </r>
    <r>
      <rPr>
        <b/>
        <sz val="9"/>
        <rFont val="Arial"/>
        <family val="2"/>
      </rPr>
      <t>National Reading Assessment 2018</t>
    </r>
    <r>
      <rPr>
        <sz val="9"/>
        <rFont val="Arial"/>
        <family val="2"/>
      </rPr>
      <t xml:space="preserve">
Percentage of children who cannot recognise a word in Chichewa by Grade 4: 16.2%</t>
    </r>
  </si>
  <si>
    <t xml:space="preserve">NA </t>
  </si>
  <si>
    <t xml:space="preserve">NA
</t>
  </si>
  <si>
    <t xml:space="preserve">No target </t>
  </si>
  <si>
    <t>Source</t>
  </si>
  <si>
    <t xml:space="preserve">Malawi Longitudinal Student Survey (MLSS) (data collected 2016, 2020 and available 2019 and 2021) ; independent annual assessments for numeracy component
*note: due to COVID wave, the MLSS stopped being nationally representative in 2021 and only focused on 8 districts. We have updated baseline to include the same districts for consistency and comparability. Caution is needed as sample will not be fully representative of Malawi. For comparison we have also added the data from the National Reading Assessment 2021 (EGRA), which is nationally representative
Also added SACMEQ, which is currently out in the field and will give a long term trend analysis of learning outcomes in Malawi through an internationally comparable representative sample; and the USAID-funded National Reading Assessment, which is focused on ability of children to read and is a representative sample. This latter will be our key measure as it will have been reliably been measured every few years since the beginning of SMEs. </t>
  </si>
  <si>
    <t>Impact Indicator 2</t>
  </si>
  <si>
    <t>Baseline (2018 data)</t>
  </si>
  <si>
    <t>Assumptions</t>
  </si>
  <si>
    <t>Primary school leaving exam pass rate (gender disaggregated)</t>
  </si>
  <si>
    <t>National: 78.9%
Girls: 73.6%
Boys: 83.9%</t>
  </si>
  <si>
    <t>National: 79%
Girls: 74%
Boys: 84%</t>
  </si>
  <si>
    <t xml:space="preserve">National: 82%
Girls: 80.0%
Boys: 85.0%
</t>
  </si>
  <si>
    <t xml:space="preserve">National:83.5%
Girls: 81.0%
Boys: 87.0%
</t>
  </si>
  <si>
    <t xml:space="preserve">National:85%
Girls: 83%
Boys: 87.0%
</t>
  </si>
  <si>
    <t>National: 88%
Girls: 85%
Boys: 91%</t>
  </si>
  <si>
    <t>National: 81.3%</t>
  </si>
  <si>
    <t xml:space="preserve">National: 83.8%
Girls: 80.67%
Boys: 86.98%
</t>
  </si>
  <si>
    <t>National: 83.27%
Girls: 78.33%
Boys: 88.21%</t>
  </si>
  <si>
    <t xml:space="preserve">National: 88%
Girls: 85%
Boys: 91%
</t>
  </si>
  <si>
    <r>
      <t xml:space="preserve">EMIS and MANEB (annual) These targets are from MoEST's Education Sector Plan II, they were the national targets for 2017/18. They will be updated once the targets for 2019/20 have been confirmed by MoEST.
</t>
    </r>
    <r>
      <rPr>
        <b/>
        <sz val="9"/>
        <color indexed="8"/>
        <rFont val="Arial"/>
        <family val="2"/>
      </rPr>
      <t>Definition: number of students who passed their PSCLE exams divided by the number who sat for them</t>
    </r>
  </si>
  <si>
    <t>OUTCOME</t>
  </si>
  <si>
    <t>Outcome Indicator 1</t>
  </si>
  <si>
    <t>Baseline</t>
  </si>
  <si>
    <t>Milestone 4 
(Aug 2022)</t>
  </si>
  <si>
    <t xml:space="preserve">More girls and boys complete primary school with improved learning outcomes </t>
  </si>
  <si>
    <t>Average lower primary maths score (gender disaggregated)</t>
  </si>
  <si>
    <t>NA</t>
  </si>
  <si>
    <t>No change</t>
  </si>
  <si>
    <r>
      <t xml:space="preserve">Target is impact &gt;0.35 SD from impact evaluation </t>
    </r>
    <r>
      <rPr>
        <u/>
        <sz val="9"/>
        <rFont val="Arial"/>
        <family val="2"/>
      </rPr>
      <t>in pilot schools</t>
    </r>
    <r>
      <rPr>
        <sz val="9"/>
        <rFont val="Arial"/>
        <family val="2"/>
      </rPr>
      <t>, i.e.:
•	Standard 1: baseline to endline diff in diff increase &gt; 2.2 points 
•	Standard 2: baseline to endline diff in diff increase &gt; 4.0 points
•	Standard 3: baseline to endline diff in diff increase &gt; 4.0 points
•	Standard 4: baseline to endline diff in diff increase &gt; 4.1 points</t>
    </r>
  </si>
  <si>
    <t>Through Impact Evaluation:
Baseline was done on Jan 2022 and is as follows: 
Standard 1: 8,25
Standard 2: 19,24       
Standard 3: 27,43           
Standard 4: 40,45</t>
  </si>
  <si>
    <t xml:space="preserve">Target to be achieved in 2 standards:
•	Standard 1: Effect size of 0.32 
•	Standard 2: Effect size of 0.20 
•	Standard 3: Effect size of 0.26 
•	Standard 4: Effect size of 0.25 
</t>
  </si>
  <si>
    <t>No new impact data expected</t>
  </si>
  <si>
    <t xml:space="preserve">
- the Difference in Difference indicator can identify the impact of the intervention by comparing progress of control schools and intervention schools. This assumes no external shocks (natural disasters, famine etc) that are specific only to eihter intervention or control schools.  
- We assume that NNP can still deliver results even in presence of external nationwide shocks such as natural disasters. However, if these shocks are such that schools need to close, targets will need to be revised. 
In order for this outcome to be relevant for the impact level indicator, NNP needs to reach scale. In 2023, NNP is in 20% of the schools (expanded pilot). However, in 2022, only 200 schools received NNP, not enough to move the impact-level indicator. 
Reporting on August 2024 target assumes that the data anaylsis for the externally-led impact evaluation will be complete and results are available</t>
  </si>
  <si>
    <t>No changes</t>
  </si>
  <si>
    <t xml:space="preserve">Baseline was done on Jan 2022 and is as follows: 
Standard 1: 8,25
Standard 2: 19,24       
Standard 3: 27,43           
Standard 4: 40,45 </t>
  </si>
  <si>
    <t xml:space="preserve">Std 1: 3.2 points (by 43% of the baseline score); target met
Std 2:  -0.8 points (by -6% of the baseline score); target not met
Std 3: 4.0 points;  target met (p&lt;0.05)
Std 4: 4.1 points ; target met (p&lt;0.07).
</t>
  </si>
  <si>
    <t>Endline was done June 2022 with results only available in Oct 2022, after last Annual Review. 
Std 1: 3.2 points (by 43% of the baseline score); target met but not statistically significant from zero (p-value 0.13)
Std 2:  -0.8 points (by -6% of the baseline score); target not met, not statistically significant from zero (p-value 0.7)
Std 3: 4.0 points; target met (p-value 0.02)
Std 4: 4.1 points; target met (p-value 0.07).</t>
  </si>
  <si>
    <t>Impact evaluations of the National Numeracy Programme: 
Aug 2023: School to School Impact Evaluation - overall scores by Standard, calculated as difference-in-difference; Aug 2024: Oregon State University Impact Evaluation. overall scores by Standard converted to effect sizes (Cohen's D)
See separate note from Cambridge Education on how the 2024 targets have been calculated</t>
  </si>
  <si>
    <r>
      <rPr>
        <b/>
        <sz val="9"/>
        <color rgb="FFFF0000"/>
        <rFont val="Arial"/>
        <family val="2"/>
      </rPr>
      <t>CLOSED-</t>
    </r>
    <r>
      <rPr>
        <b/>
        <sz val="9"/>
        <color indexed="8"/>
        <rFont val="Arial"/>
        <family val="2"/>
      </rPr>
      <t xml:space="preserve"> Outcome Indicator 2</t>
    </r>
  </si>
  <si>
    <t>Milestone 3
(Aug 2021)</t>
  </si>
  <si>
    <t xml:space="preserve">Primary school leaving exam pass rate of students in upper primary at schools targeted by CAMFED's Learner Guides
(disaggregated by gender and district)
</t>
  </si>
  <si>
    <t>CAMFED component closed in Dec 22</t>
  </si>
  <si>
    <t>78% (2021) for girls
Chikwawa: 70%
Dedza: 78%
Machinga: 76%
Mangochi: 77%
Mulanje: 86%
Male pass rates: 89%
Chikwawa: 84%
Dedza: 88%
Machinga: 90%
Mangochi: 86%
Mulanje: 94%</t>
  </si>
  <si>
    <t xml:space="preserve">Female pass rates: 76.5%
Chikwawa: 65.1%
Dedza: 75.5%
Machinga: 74.1%
Mangochi: 75.2%
Mulanje: 88.2%
Male pass rates: 89.7%
Chikwawa: 85.1%
Dedza: 90.2%
Machinga: 90.0%
Mangochi: 88.0%
Mulanje: 89.7%
</t>
  </si>
  <si>
    <t xml:space="preserve">• Other factors, such as poverty or cultural attitudes do not limit access and attendance beyond lower primary 
• Sufficient supply of secondary school places to accommodate greater numbers of primary graduates 
• Better foundational skills will lead to higher rates of learning, retention and completion in primary schools and greater progression to higher levels of education 
• Rapid population increase and the greater pressures on education this creates does not outpace the government’s efforts to improve the education system
</t>
  </si>
  <si>
    <t>EMIS data for CAMFED schools</t>
  </si>
  <si>
    <t>Outcome Indicator 3</t>
  </si>
  <si>
    <t>Baseline (17/18)</t>
  </si>
  <si>
    <t>Target 
(Aug 2024 )</t>
  </si>
  <si>
    <t>Survival to S5 and S8 AND
Average repetition rate in S1-S4, by grade</t>
  </si>
  <si>
    <t>Not collected</t>
  </si>
  <si>
    <t>NA (changed indicator measurement)</t>
  </si>
  <si>
    <t>Survival to S5: 70%; Survival to S8: 40%
Average repetition rate in 2024 target: 33/22/25/19 in Std 1/S2/S3/S4 (back to 2020 levels)</t>
  </si>
  <si>
    <t>Survival to S5: 70%; Survival to S8: 40%
Average repetition rate in 2024 target: 31/22/22/18 in Std 1/S2/S3/S4 (back to 2019 levels)</t>
  </si>
  <si>
    <r>
      <t xml:space="preserve">
</t>
    </r>
    <r>
      <rPr>
        <sz val="9"/>
        <color rgb="FFFF0000"/>
        <rFont val="Arial"/>
        <family val="2"/>
      </rPr>
      <t xml:space="preserve">
Survival to S5: 69%; Survival to S8: 39%
Average repetition rate 2023: 36/24/26/21 In S1/S2/S3/S4</t>
    </r>
  </si>
  <si>
    <r>
      <t xml:space="preserve">EMIS data  + MLSS data when available (second data source useful for comparison)
*Average repetition rates per grade from EMIS is 20% and average 5% of children drop-out every year, but we don’t know how many children repeat multiple times. Assuming that all children who drop-out are the ones repeating and assuming that each child repeated only once, approximately 20% of children would make it to Std 8 without repeating. However, average repetition rate in Std 1 is 33%, in Std 2 is 32% and in Std 3 32% (Kadzamira analysis of EMIS 2020), which, under the same assumptions, would lead approximately to 30%. In practice this percentage is likely to be a little higher because the same children are likely to repeat.
</t>
    </r>
    <r>
      <rPr>
        <sz val="9"/>
        <color rgb="FFFF0000"/>
        <rFont val="Arial"/>
        <family val="2"/>
      </rPr>
      <t>Source: Education Statistics Report 2024</t>
    </r>
  </si>
  <si>
    <r>
      <rPr>
        <b/>
        <sz val="9"/>
        <color rgb="FFFF0000"/>
        <rFont val="Arial"/>
        <family val="2"/>
      </rPr>
      <t xml:space="preserve">CLOSED- </t>
    </r>
    <r>
      <rPr>
        <b/>
        <sz val="9"/>
        <color theme="1"/>
        <rFont val="Arial"/>
        <family val="2"/>
      </rPr>
      <t>Outcome Indicator 4</t>
    </r>
  </si>
  <si>
    <t>Baseline (2018)</t>
  </si>
  <si>
    <t>Composite District Capacity Index (DCI) (CDCS Indicator) for expansion districts</t>
  </si>
  <si>
    <t>129 (for original districts)</t>
  </si>
  <si>
    <t>133 (new baseline for expansion districts)</t>
  </si>
  <si>
    <t>Programme closed</t>
  </si>
  <si>
    <t>component is closed</t>
  </si>
  <si>
    <t>Data not available</t>
  </si>
  <si>
    <t>142  Mileston moderately did not meet expectation.
Activities related to this outcome closed in August 2021</t>
  </si>
  <si>
    <t>AMPEP Composite Score of District Capacity Index (DCI)</t>
  </si>
  <si>
    <r>
      <rPr>
        <b/>
        <sz val="9"/>
        <color rgb="FFFF0000"/>
        <rFont val="Arial"/>
        <family val="2"/>
      </rPr>
      <t xml:space="preserve"> </t>
    </r>
    <r>
      <rPr>
        <b/>
        <sz val="9"/>
        <color theme="1"/>
        <rFont val="Arial"/>
        <family val="2"/>
      </rPr>
      <t xml:space="preserve">Outcome Indicator 5: </t>
    </r>
  </si>
  <si>
    <t xml:space="preserve">Districts improve achievement of the education indicators in the LAPA </t>
  </si>
  <si>
    <t xml:space="preserve">Aggregate LAPA scores as provided in May for the previous year, so the 2023 results won't be available until May 2024. </t>
  </si>
  <si>
    <t>INPUTS (£)</t>
  </si>
  <si>
    <t>FCDO (£)</t>
  </si>
  <si>
    <t>Govt (£)</t>
  </si>
  <si>
    <t>Other (£)</t>
  </si>
  <si>
    <t>Total (£)</t>
  </si>
  <si>
    <t>£213,483,382 [assuming roughly a third of the annual primary school  budget (152,106,910,000 MWK) goes on numeracy  equals 50,702,303,333 per year x 4 years = 202,809,213,333 mwk or £213mill )</t>
  </si>
  <si>
    <r>
      <t xml:space="preserve">USAID contribution to LGAP: </t>
    </r>
    <r>
      <rPr>
        <b/>
        <sz val="9"/>
        <color indexed="8"/>
        <rFont val="Arial"/>
        <family val="2"/>
      </rPr>
      <t>£18.4 mill</t>
    </r>
    <r>
      <rPr>
        <sz val="9"/>
        <color indexed="8"/>
        <rFont val="Arial"/>
        <family val="2"/>
      </rPr>
      <t xml:space="preserve"> ($24mill)
RNE contribution to MLSS:</t>
    </r>
    <r>
      <rPr>
        <b/>
        <sz val="9"/>
        <color indexed="8"/>
        <rFont val="Arial"/>
        <family val="2"/>
      </rPr>
      <t xml:space="preserve"> £1.9mill</t>
    </r>
    <r>
      <rPr>
        <sz val="9"/>
        <color indexed="8"/>
        <rFont val="Arial"/>
        <family val="2"/>
      </rPr>
      <t xml:space="preserve"> ($2.5mill)
GPE for MESIP: </t>
    </r>
    <r>
      <rPr>
        <b/>
        <sz val="9"/>
        <color indexed="8"/>
        <rFont val="Arial"/>
        <family val="2"/>
      </rPr>
      <t>£34.5 mill</t>
    </r>
    <r>
      <rPr>
        <sz val="9"/>
        <color indexed="8"/>
        <rFont val="Arial"/>
        <family val="2"/>
      </rPr>
      <t xml:space="preserve"> ($44.9 mill)
</t>
    </r>
    <r>
      <rPr>
        <b/>
        <sz val="9"/>
        <color indexed="8"/>
        <rFont val="Arial"/>
        <family val="2"/>
      </rPr>
      <t>Total: £36.58 mill</t>
    </r>
  </si>
  <si>
    <t>INPUTS (HR)</t>
  </si>
  <si>
    <t>FCDO (FTEs)</t>
  </si>
  <si>
    <t>SRO:0.7; Education Results Lead:0.3; Progrm Manager:0.5 Governance Advisor:0.3</t>
  </si>
  <si>
    <t>OUTPUT 1 (impact weighting:10%)</t>
  </si>
  <si>
    <t>Output Indicator 1.1</t>
  </si>
  <si>
    <t>Assumption</t>
  </si>
  <si>
    <t xml:space="preserve">Districts with the financial and human resource capacity to manage service delivery (including education), holding service providers to account </t>
  </si>
  <si>
    <t>Number of councils processing payroll in timely fashion</t>
  </si>
  <si>
    <t>• DCA for expansion signed between FCDO and USAID 
• MoU between FCDO, USAID and MoLGRD agreed 
• Expansion plan with key deliverables agreed with implementing partner</t>
  </si>
  <si>
    <t xml:space="preserve">28
</t>
  </si>
  <si>
    <t>programme closed</t>
  </si>
  <si>
    <t>permanently closed</t>
  </si>
  <si>
    <t xml:space="preserve">• Clearer strategic direction and financial management of district councils will lead to more effective management of public services
• The political economy of centre-district relations will allow improvements in education service delivery 
•Communities have the social standing to act on new information on service delivery and on their new mandate
</t>
  </si>
  <si>
    <t xml:space="preserve">Milestone met
•	DCA signed between FCDO and USAID in October 2018, outlining intention to expand the LGAP project nationwide (from 8 to 28 districts);
•	Memorandum of Understanding (MoU) agreed and signed by MoLGRD, USAID and FCDO in March 2019, outlining ways of working and intention to expand nationwide; 
•	Expansion plan agreed with implementing partner as part of USAID contract extension </t>
  </si>
  <si>
    <t>Moderately not met:Since October 2019, all 28 rural district councils are receiving technical assistance to process payroll in a timely fashion (an increase from 8); As of end July, 13 councils are doing this in a timely fashion. Likely to be many more than this but LGAP team will report against this at the end of October 2020.</t>
  </si>
  <si>
    <t xml:space="preserve">22
 Milestone moderately did not meet expectation. </t>
  </si>
  <si>
    <t>Coherence of decentralisation legislation and policies across MoLGRD-MoEST</t>
  </si>
  <si>
    <t xml:space="preserve">Decentralisation guidance in conflict with Education Act; inadequate coordination between MoLGRD and line ministries including Education </t>
  </si>
  <si>
    <t>• Local Government conference held, bringing together MoLGRD and MoEST
• Steering committees held involving MoLGRD and MoEST</t>
  </si>
  <si>
    <t>• Steering committees held involving MoLGRD and MoEST
• Decentralisation roadmap finalised  
• 8 policies / regulations / procedures aligned or harmonised with legislation</t>
  </si>
  <si>
    <t>Decentralisation roadmap finalised and on track.
- Local government Act is completed.</t>
  </si>
  <si>
    <t>EFO with World Bank to enhance Governance for Enabling Service Delivery: 
- is effective and team is in place
- has at least two examples of getting together Local Government and Education to discuss how to improve efficiency through better coordination
- the EFO has identified at least three practical "things that can be fixed" that are relevant to Ministry of Education, and has a plan to do so</t>
  </si>
  <si>
    <t xml:space="preserve">
- LAPA education indicators revised based on analysis of the needs, now more fit for purpose
- Education Performance Improvement Plan supported by GESD facility and approved by WB
- At least two meaningfu and additional  activities with tangible results</t>
  </si>
  <si>
    <t xml:space="preserve">- With GESD support, Ministry of Education and Local Government have jointly developed guidelines for how districts can use their education recurrent costs budget and are monitoring them. 
- With GESD support, two districts are using foundational learning results to prioritise poorly performing schools, with tangible changes in how the school approaches foundational learning. </t>
  </si>
  <si>
    <t>Milestones met: 
•	Local Government conference held on 13th-15th Feb 2019, with attendance from all district councils and Hon. Minister of Local Government. MoEST did not attend but they did attend the Technical Working Group on Decentralisation (6-7th March), discussing HR devolution and audit findings. 
•	Steering committees (SCs) with MoLGRD/USAID/FCDO held, but separate SCs not yet held with MoLGRD-MoEST.</t>
  </si>
  <si>
    <t>Milestones substantially not met: 
Not been possible due to COVID-19 and political changes. However, this is being prioritised for the forthcoming year.</t>
  </si>
  <si>
    <t xml:space="preserve">Moderately did not meet expectation.
Decentralisation roadmap was completed
Supported national consensus building on proposed amendments, but Act was expected to be tabled in the November 2021 parliamentary session, ie after programme closed.
</t>
  </si>
  <si>
    <t>EFO was created and in place by December 2021
- Examples include: 
a) meeting with Permanent Secretary Education and Local Government
b) meeting at director-level to discuss LAPA improvement
- Inception report has identified promising practical way forward.</t>
  </si>
  <si>
    <t xml:space="preserve">LAPA indicators are revised and are now better fitting education needs and opportunities, but the most ambitious ones will not be active until 2024. 
- GESD-funded Education Performance Improvement Plan (a pot of WB funding that Ministry of Education can use to improve indicators) has moved to an iterative approach, which identifies specific activities based on needs. Some expenses have been approved, most notably for the pilot on accountability (see below). 
- Two meaningful activities have been identified and have started but have not yet delivered results. These are 1) moderating Ministry of Education and Local Government to jointly develop guidelines for how districts can use their education recurrent costs budget and 2) revision of District Development Fund guidelines for school infrastructure </t>
  </si>
  <si>
    <t xml:space="preserve">% of Primary Education Officials undergoing performance management appraisals </t>
  </si>
  <si>
    <t>Specific indicators and targets on teacher management agreed for outer years (as per contract extension)</t>
  </si>
  <si>
    <t>Education indicators on school and teacher management agreed with baseline and target data finalised</t>
  </si>
  <si>
    <t xml:space="preserve">20%
</t>
  </si>
  <si>
    <t>Component closed</t>
  </si>
  <si>
    <t>Milestones moderately not met: 
•	Draft indicators under discussion and will be finalised during inception phase of contract expansion through a workshop with FCDO-USAID-LGAP team.</t>
  </si>
  <si>
    <t>Milestone met: new indicators agreed and added to this logframe below</t>
  </si>
  <si>
    <t>subtantially did not meet expectation.
13%</t>
  </si>
  <si>
    <t>Output Indicator 1.4</t>
  </si>
  <si>
    <t>Baseline October 2019</t>
  </si>
  <si>
    <t>% of utilization of disbursed education funds (disaggregated by District Council, funding type (SIG or expenses))</t>
  </si>
  <si>
    <t>Milestone exceeded:
100% utilisation for expenses and 100% for School Improvement Grants (SIGs)</t>
  </si>
  <si>
    <t xml:space="preserve">Moderately  did not meet expectation
76%
</t>
  </si>
  <si>
    <t>Output Indicator 1.5</t>
  </si>
  <si>
    <t xml:space="preserve">School management:
a) % of schools implementing Improvement Plans that respond to challenges in national education standards
b) % of schools implementing school to community social contracts on consistent improvements of student outcomes 
c) % of education officials implementing instructional leadership action plans in schools </t>
  </si>
  <si>
    <t>a) 0%
b) 0%
c) 0%</t>
  </si>
  <si>
    <t xml:space="preserve">a) 5%
b) 60%
c) 20% </t>
  </si>
  <si>
    <t xml:space="preserve">a) 10%
b) 75%
c) 35%
</t>
  </si>
  <si>
    <t>Milestone substantially not met: 
a)5%
b)35%: due to COVID-19 school closures, was not possible to achieve the original target; 
c)5%: due to COVID-19 school closures, was not possible to meet target</t>
  </si>
  <si>
    <t xml:space="preserve">Moderately met expectations
a) 7%
b) 79%
c)725%
</t>
  </si>
  <si>
    <t>FCDO SHARE (%)</t>
  </si>
  <si>
    <t>USAID: £18.4 mill ($24 mill)</t>
  </si>
  <si>
    <t>SRO: 0.2; Prog Manager: 0.1; Governance  Adviser: 0.25</t>
  </si>
  <si>
    <t>OUTPUT 2 (impact weighting 0%)- CLOSED</t>
  </si>
  <si>
    <t>Higher quality and more political informed WB programming on service delivery</t>
  </si>
  <si>
    <t xml:space="preserve">The World Bank Malawi country portfolio is more politically informed </t>
  </si>
  <si>
    <t>The World Bank Malawi team is under-resourced in terms of governance advisers</t>
  </si>
  <si>
    <t xml:space="preserve">• Governance EFO agreed between FCDO and World Bank
• Governance specialist deployed in Malawi to support WB portfolio 
• 6 monthly report outlines impact of activities on improving programme design and implementation
</t>
  </si>
  <si>
    <t xml:space="preserve">• At least 3 WB programmes are informed by timely political economy analysis
</t>
  </si>
  <si>
    <t xml:space="preserve">• At least 3 WB programmes are informed by timely political economy analysis (different from year 1)
</t>
  </si>
  <si>
    <t xml:space="preserve">•Political Economy Analysis is taken onboard by World Bank 
• Well delivered World Bank programmes/IDA will lead to better service delivery </t>
  </si>
  <si>
    <t>Milestones met: 
•	Governance EFO agreed between FCDO and the World Bank in Dec 2018
•	Governance specialist in-country as of June 2019 to support WB portfolio 
•	Report received, documenting positive progress</t>
  </si>
  <si>
    <r>
      <rPr>
        <b/>
        <sz val="9"/>
        <rFont val="Arial"/>
        <family val="2"/>
      </rPr>
      <t xml:space="preserve">Milestone met </t>
    </r>
    <r>
      <rPr>
        <sz val="9"/>
        <rFont val="Arial"/>
        <family val="2"/>
      </rPr>
      <t xml:space="preserve">
- Education: support to the design of the school financing component for the new Global Partnership for Education (GPE) project 
- Health: governance lens for the development of the Malawi COVID-19 Emergency Response and Health Systems Preparedness Project
- Transport:  political economy analysis and support for the design of the Southern Africa Trade and Connectivity Project</t>
    </r>
  </si>
  <si>
    <t>Moderately exceeded expectations: three new programmes informed by timely and political economy analysis.</t>
  </si>
  <si>
    <t>Quality of (i) Malawi Education Sector Improvement Project (MESIP) programme performance and (ii) follow on GPE programme design</t>
  </si>
  <si>
    <t>The World Bank is undersourced and MESIP is assessed as 'Moderately Satisfactory' in Oct 2018 and Mar 2019, with one project component receiving a 'Moderately Unsatisfactory rating</t>
  </si>
  <si>
    <t>• Agreement finalised between FCDO and World Bank to strengthen MESIP
• Education/Programme Management specialist deployed in Malawi to support MESIP
• PER of education sector complete</t>
  </si>
  <si>
    <t>• Education/Programme Management specialist deployed to World Bank and MoEST in Malawi to support MESIP and preparation of follow-on programme
MESIP programme implementation improved: 
- milestones from Oct 2019 aide memoire actioned and on track; 
Prepartion of follow-on GPE Programme
- progress ontrack to submit new GPE programme proposal by October 2020, based on learnings from MESIP and evidence from MLSS</t>
  </si>
  <si>
    <t xml:space="preserve">MESIP programme implementation improved: 
- End of Programme Review reports positive progress. 
- Project recieves a 'Satisfactory' rating or above from the World Bank
Preparation of follow-on GPE programme
- Submission to GPE board by August 2021
-  Plan for follow-on FCDO support agreed                                                                                                                                                                                                                        </t>
  </si>
  <si>
    <t>MERP (follow-on GPE programming):
- has reached effectiveness
- has an inclusive governance structure that facilitate coordination with other DPs
- is deilvering while strengthening existing systems</t>
  </si>
  <si>
    <t xml:space="preserve">Milestones moderately not met: 
•	World Bank-FCDO agreed additional support is required to strengthen MESIP; 
•	Education/Programme Management specialist outstanding 
•	PER now conducted under indicator 2.1 </t>
  </si>
  <si>
    <t>Milestone met 
•FCDO Education Adviser deployed to the World Bank and MoEST in January 2020 to support MESIP and follow on GPE programme; 
•MESIP programme improvement – most of the milestones from October 2019 aide memoire have been actioned and the ones with delays are due to the COVID-19 school closures; 
•Preparation of follow on programme also on-track. Support from FCDO Adviser ensured a high quality new National Education Sector Investment Plan (NESIP) was submitted to GPE on time and ongoing support provided to prepare the new GPE programme</t>
  </si>
  <si>
    <t xml:space="preserve">Milestone met
•All targets have been met with only one partial attainment for one indicator.  
•Project received a satisfactory rating
•Preparation and submission of new GPE programme (called MERP) was on time, approved by GPE board and by World Bank board in Aug 2021. 
•The FCDO Education Adviser seconded to the World Bank was part of the World Bank MERP design Team. The Adviser focused on the capacity building plan development as well as institutional implementation arrangements for the programme.  
•A follow on FCDO support to the World Bank was agreed in principle and  secondment arrangements negotiations were also done.
</t>
  </si>
  <si>
    <t>MERP (follow-on GPE programming):
-has reached financing agreement effectiveness on April 14
- has a structure to facilitate coordination with DPs
- is well embedded into government</t>
  </si>
  <si>
    <t>GPE: £34.5 mill ($44.9 mill)</t>
  </si>
  <si>
    <t>SRO: 0.075;  Prog Manager: 0.05; Governance Adviser: 0.05</t>
  </si>
  <si>
    <t>OUTPUT 3 (impact weighting 0%)- CLOSED</t>
  </si>
  <si>
    <t>Target 
(Aug 20223</t>
  </si>
  <si>
    <t>Target 
(Aug 20224</t>
  </si>
  <si>
    <t xml:space="preserve">Better education data available on quality and efficiency of school system to inform planning, target setting and policy </t>
  </si>
  <si>
    <t>High quality Malawi Long'l School Survey (MLSS)</t>
  </si>
  <si>
    <t>Baseline report available; RNE funding for 2016-2018 secured; funding gap for outer years (2018-2021)</t>
  </si>
  <si>
    <t xml:space="preserve">• MLSS EFO agreed and signed between FCDO and World Bank
• Midline data collection underway
• Impact Evaluation analysis underway
</t>
  </si>
  <si>
    <t xml:space="preserve">• MLSS midline dataset, analysis and findings for first wave completed by Apr 2020; 
 • Data collection for second-wave midline; and endline underway 
• Impact evaluation findings shared; dissemination event held with education stakeholders (MoEST, DPs)
</t>
  </si>
  <si>
    <r>
      <rPr>
        <strike/>
        <sz val="9"/>
        <rFont val="Arial"/>
        <family val="2"/>
      </rPr>
      <t xml:space="preserve">
</t>
    </r>
    <r>
      <rPr>
        <sz val="9"/>
        <rFont val="Arial"/>
        <family val="2"/>
      </rPr>
      <t>- Data collection completed by July 2021</t>
    </r>
  </si>
  <si>
    <t xml:space="preserve">
• Consolidated database, findings, powerpoint, documentation provided to MoEST and DPs by November 2021
• Impact Evaluation reports provided to MoEST and DPs by October 2021</t>
  </si>
  <si>
    <t>• Government trusts and is willing to use data</t>
  </si>
  <si>
    <t xml:space="preserve">Milestones met: 
•	MLSS EFO agreed and signed between FCDO and the World Bank in Nov 2018
•	Mid line data collection underway 
•	Impact evaluation analysis underway </t>
  </si>
  <si>
    <t xml:space="preserve">Milestones moderately not met
•MLSS midline moderately not met: data collection completed in Nov 2019 and preliminary analysis is underway but school re-visits for final quality assurance have not been possible because of COVID-19 school closures;
•Data collection for second- wave is not met: this was planned for April-Jul 2020 but was not possible due to school closures. However, the survey team is contracted and ready start data collection as soon as realistically possible; 
•Impact evaluation findings shared, including dissemination event was moderately not met: preliminary have been shared with MoEST and DPs but full findings and dissemination event is outstanding until final quality assurance checks are done (as above, this is dependent on school revisits). 
</t>
  </si>
  <si>
    <t>Milestones moderately not met.
The data collection will be completed by November 2021. Although this was moved to accommodate school calendar changes triggered by COVID-19 school closures (so that the survey can consistently measure the last term of each academic year), this has caused a delay.</t>
  </si>
  <si>
    <t>World Bank team presented the results and key findings from baseline 2016, some limited results from the evaluation, plus the analytical work on impact of COVID on learning outcomes. Presentation or report of full evaluation (i.e. including the 2021 data) still missing. Data not shared with government.</t>
  </si>
  <si>
    <t>Target 
(Aug 2022)</t>
  </si>
  <si>
    <t>Central and district governments are able to interpret and use data for decision making</t>
  </si>
  <si>
    <t xml:space="preserve">Evidence scarecly being used to inform education planning </t>
  </si>
  <si>
    <t>•Analysis report on EMIS vs MLSS dataset prepared and shared with MoEST
•Schedule for government engagement meetings (stocktakes with Min of Edu)</t>
  </si>
  <si>
    <t>• Biannual government engagement meetings (stocktakes with Min of Edu), presenting key education data for discussion
• Data used in development of new sector plan 
• Capacity building training and workshops held for MoEST officials to use data for policy and planning; 
• Agreed way forward on how to share research, datasets, summary indicators with education stakeholders (including decision on whether to develop website)</t>
  </si>
  <si>
    <t xml:space="preserve">• Biannual government engagement meetings (stocktakes with Min of Edu) presenting key education data for discussion
• Data used in development of new sector plan and new GPE programme 
• Data used in development of new sector plan/annual implementation plan
</t>
  </si>
  <si>
    <t xml:space="preserve">Milestones met: 
•	Informal analysis on EMIS vs MLSS dataset shared with MoEST. Formal note will be shared with FCDO in Jul/Aug 2019
•	Data institutionaliation engagement with MoEST officials during MESIP MTR in Mar 2019.Next presentation planned for next Local Education Group (Jun 2019). </t>
  </si>
  <si>
    <t>Milestones moderately not met 
•Biannual government engagement meetings moderately not met: dissemination event held with LEG in November 2020 but further biannual meetings not possible due to COVID-19 and elections; 
•Data used in new sector plan met: data and analysis from MLSS featured in the new sector plan and is being used to inform the design of the new GPE programme and IDA investments;
•Capacity building training and workshops held for MoEST officials to use data for policy and planning moderately not met:  some workshops held with EMIS team but workshops with policy officials has been delayed due to COVID-19; 
•Agreed way forward on how to share research, datasets, summary indicators not met: this has been delayed due to COVID-19</t>
  </si>
  <si>
    <t>Met expectations.
•MESIP monitoring missions and MERP preparatory missions (March – April 2021) were used to share MLSS data analysis with government.
•The data generated by the MLSS was impactful in the preparation of the new National Education Sector Investment Plan (NESIP) 2020-30, supporting the inclusion of equity indicators for the first time in a Malawi Education Sector Plan. 
•The MLSS findings have informed the development of the new Global Partnership for Education (GPE) Education Sector Program Implementation Grant (ESPIG), the Malawi Education Reform Programme (MERP).</t>
  </si>
  <si>
    <t>RISK RATING</t>
  </si>
  <si>
    <t>Moderate</t>
  </si>
  <si>
    <t>RNE: £1.9 mill ($2.5 mill)</t>
  </si>
  <si>
    <t>SRO: 0.075; Prog Manager: 0.05; Governance  Adviser: 0.05</t>
  </si>
  <si>
    <r>
      <t>OUTPUT 4.1 (Impact weighting: 30</t>
    </r>
    <r>
      <rPr>
        <b/>
        <sz val="9"/>
        <rFont val="Arial"/>
        <family val="2"/>
      </rPr>
      <t>%</t>
    </r>
    <r>
      <rPr>
        <b/>
        <sz val="9"/>
        <color theme="1"/>
        <rFont val="Arial"/>
        <family val="2"/>
      </rPr>
      <t>)</t>
    </r>
  </si>
  <si>
    <t>Target
(Aug 2023)</t>
  </si>
  <si>
    <t>Teacher training</t>
  </si>
  <si>
    <t xml:space="preserve"> Improvement in teachers’ effectiveness</t>
  </si>
  <si>
    <t xml:space="preserve">• Development underway for: (i) revised curriculum outline; (ii) revised S1-4 T&amp;L materials; (iii) teacher training methodology approaches for piloting; </t>
  </si>
  <si>
    <r>
      <t xml:space="preserve">• Teacher classroom observation tool piloted
</t>
    </r>
    <r>
      <rPr>
        <strike/>
        <sz val="9"/>
        <color rgb="FFFF0000"/>
        <rFont val="Arial"/>
        <family val="2"/>
      </rPr>
      <t xml:space="preserve">
</t>
    </r>
  </si>
  <si>
    <t>- 75% of  teachers trained by the project who are implementing the NNP materials and approach with fidelity
50% increase in mathematics instruction quality between intervention and control schools</t>
  </si>
  <si>
    <t>At least 40% of observed mathematics lessons where teachers demonstrate at least satisfactory (i.e. satisfactory or partially effective) quality of numeracy teaching
At least 30% of the observed lessons where most or half of the learners demonstrate understanding of  mathematics instruction and successfully complete workbook tasks.</t>
  </si>
  <si>
    <t>1. 70% of observed mathematics lessons demonstrate fidelity of implementation and all learners have access to a workbook
2. 50% of observed mathematics lessons where teachers demonstrate partially effective or effective quality of numeracy teaching for 5 out of the 7 dimensions assessed.
3. 50% of observed lessons with satisfactory or effective quality of learning in all 5 dimensions assessed.</t>
  </si>
  <si>
    <t>1. In 75% of classroom observations, teachers are using the workbook and most students have a workbook 
2. 50% of observed mathematics lessons where teachers demonstrate partially effective or effective quality of numeracy teaching.
3. 50% of observed lessons with satisfactory or effective quality of learning.</t>
  </si>
  <si>
    <t>N/A</t>
  </si>
  <si>
    <t>Met expectations:
Progress is underway for this work the curriculum outline, materials, teacher training methodology and piloting despite operating context, through remote work</t>
  </si>
  <si>
    <t>Did not meet expectations.
- An observation instrument will be developed based on learning from the pre-pilot activity, but it hasn’t yet been developed.</t>
  </si>
  <si>
    <t>88% of teachers trained by the project are implementing NNP with fidelity
- mathematics instruction score goes between 0 and 15 points. Average for comparison schools was 9.8 and average for intervention school was 10.97 (12% increase in teaching quality index), the difference statistically significant. While the target of 50% was not reached, the difference is statistically significant and positive; the high value for comparison schools will require a recalibration of the target.</t>
  </si>
  <si>
    <t xml:space="preserve">(a) 70% of observed mathematics lessons where teachers demonstrate at least satisfactory for all aspects of teaching (June 2023) 
 (b) 48% Quality of learning is medium to high in every assessed aspect of learning for at least half of the learners (June 2023)  
 </t>
  </si>
  <si>
    <t>1. 71% of observed mathematics lessons demonstrate fidelity of implementation and all learners have access to a workbook.
2. 61% of observed mathematics lessons where teachers demonstrate partially effective or effective quality of numeracy teaching for 5 out of the 7 dimensions assessed.
3. 63% of observed lessons with satisfactory or effective quality of learning in all 5 dimensions assessed.</t>
  </si>
  <si>
    <t>source</t>
  </si>
  <si>
    <t>Milestone 
(Aug 2022)</t>
  </si>
  <si>
    <t xml:space="preserve"> TLC frequency and attendance</t>
  </si>
  <si>
    <t>80% (160/200) schools in the pilot phase</t>
  </si>
  <si>
    <t xml:space="preserve">70% schools in expanded pilot conduct at least monthly TLCs with at least 70% attendance. </t>
  </si>
  <si>
    <t>75% schools in the expanded pilot conduct 2 TLCs every term, attended by 70% of target teachers.</t>
  </si>
  <si>
    <t>Based on the full months in three school terms:
April 2022:
•	TLC’s conducted:                           95%
•	Average attendance at TLC:         91%
July 2022:
•	TLC’s conducted:                              91%
•	Average attendance at TLC:         81%
Overall:
•	TLC’s conducted:                              93%
•	Average attendance at TLC:         86%</t>
  </si>
  <si>
    <t xml:space="preserve">76% of schools in expanded pilot conducted TLC observations, with 86% attendance [observation period is Oct-Jun] </t>
  </si>
  <si>
    <t xml:space="preserve">73% schools (n= 871) in the expanded pilot conducted at least 2 TLCs per term, attended by at least 70% of target teachers.  </t>
  </si>
  <si>
    <t>£114,935,123(10% of the gov budget for primary education in 2018 x 4)</t>
  </si>
  <si>
    <t>SRO: 0.5;  Prog Manager: 1;</t>
  </si>
  <si>
    <t>OUTPUT 4.2 (Impact weighting: 30%)</t>
  </si>
  <si>
    <t>Teaching and learning materials</t>
  </si>
  <si>
    <t>Materials printed, distributed and endorsed by Ministry of Education</t>
  </si>
  <si>
    <t xml:space="preserve">2000 Teacher Guides and 453,000 learner workbooks printed and distributed to the 200 schools in the pilot during the 2022 school year (approx. 151,000 per school term) 
</t>
  </si>
  <si>
    <t xml:space="preserve">1.  260,000 Revised S1, T1 workbooks and 4, 800 S1, T1 teachers guides distributed to school in expanded pilots; 2, 160, 000 (720, 000 workbooks per term) S2-S4 workbooks for T1, T2, T3 distributed to schools </t>
  </si>
  <si>
    <t>610,000 S1, 509,000 S2, 120,000 S3 and 95,000 S4 Term 1, 2 and 3 learner workbooks and 7,100 S1, 6,500 S2 and 1,400 S3, Term 1, 2 and 3 teachers guides printed and distribued to Malawi. For term one only shipped</t>
  </si>
  <si>
    <t xml:space="preserve">Targets for number of materials are based on assumption that forthcoming EMIS school enrolment data is approximately 40% lower than data collected from schools via DEMISOs, and attrition from distribution process is negligble.  </t>
  </si>
  <si>
    <t>2,370 Teacher guides distributed each term
- 490,484 learner workbooks printed and distributed to the 223 schools in the pilot during the 2022 school year (approx. 160,000 per term)</t>
  </si>
  <si>
    <t xml:space="preserve">  
</t>
  </si>
  <si>
    <t>£114,935,123(10% of the government budget for primary education in 2018 x 4)</t>
  </si>
  <si>
    <t>Output 4.3 (impact weighting 30%)</t>
  </si>
  <si>
    <t>Institutionalisation and embedding in government systems</t>
  </si>
  <si>
    <t>Sustainability  plan is implemented</t>
  </si>
  <si>
    <t>Sustainability plan is endorsed by MOE and FCDO</t>
  </si>
  <si>
    <t>1. Standards 1 &amp; 2 revised syllabus, teacher guides and learner workbooks approved by MoE for national scale
2. 7 priority actions on the sustainability plan are on track</t>
  </si>
  <si>
    <t xml:space="preserve">
</t>
  </si>
  <si>
    <t xml:space="preserve">The sustainability plan did not comprehensively identify actions needed to ensure NNP continues to deliver in a few years from now. In its full form it has not yet been submitted to MOE and it has not been endorsed by FCDO yet.  </t>
  </si>
  <si>
    <r>
      <t xml:space="preserve">1. Standards 1 &amp; 2 revised syllabus, teacher guides and learner workbooks approved by MoE for national scale.
2. 7 priority actions on the sustainability plan are on track.
</t>
    </r>
    <r>
      <rPr>
        <u/>
        <sz val="9"/>
        <color theme="1"/>
        <rFont val="Arial"/>
        <family val="2"/>
      </rPr>
      <t>Priority action 1</t>
    </r>
    <r>
      <rPr>
        <sz val="9"/>
        <color theme="1"/>
        <rFont val="Arial"/>
        <family val="2"/>
      </rPr>
      <t xml:space="preserve">: Test EMIS-based identification of numbers of TLMs to print at scale and capture &amp; disseminate lessons - On track.
</t>
    </r>
    <r>
      <rPr>
        <u/>
        <sz val="9"/>
        <color theme="1"/>
        <rFont val="Arial"/>
        <family val="2"/>
      </rPr>
      <t>Priority action 2</t>
    </r>
    <r>
      <rPr>
        <sz val="9"/>
        <color theme="1"/>
        <rFont val="Arial"/>
        <family val="2"/>
      </rPr>
      <t xml:space="preserve">: Test system-led distribution and reconciliation of TLMs at scale and capture &amp; disseminate lessons - On track.
</t>
    </r>
    <r>
      <rPr>
        <u/>
        <sz val="9"/>
        <color theme="1"/>
        <rFont val="Arial"/>
        <family val="2"/>
      </rPr>
      <t>Priority action 3</t>
    </r>
    <r>
      <rPr>
        <sz val="9"/>
        <color theme="1"/>
        <rFont val="Arial"/>
        <family val="2"/>
      </rPr>
      <t xml:space="preserve">: Agree on approach to address loss and lack of workbooks in schools - On track
</t>
    </r>
    <r>
      <rPr>
        <u/>
        <sz val="9"/>
        <color theme="1"/>
        <rFont val="Arial"/>
        <family val="2"/>
      </rPr>
      <t>Priority action 4</t>
    </r>
    <r>
      <rPr>
        <sz val="9"/>
        <color theme="1"/>
        <rFont val="Arial"/>
        <family val="2"/>
      </rPr>
      <t xml:space="preserve">: Agree on way forwards to increase availability of workbooks in private market - Off track.
</t>
    </r>
    <r>
      <rPr>
        <u/>
        <sz val="9"/>
        <color theme="1"/>
        <rFont val="Arial"/>
        <family val="2"/>
      </rPr>
      <t>Priority action 5</t>
    </r>
    <r>
      <rPr>
        <sz val="9"/>
        <color theme="1"/>
        <rFont val="Arial"/>
        <family val="2"/>
      </rPr>
      <t xml:space="preserve">: Draft Standards 3 – 8 numeracy syllabus - On track.
</t>
    </r>
    <r>
      <rPr>
        <u/>
        <sz val="9"/>
        <color theme="1"/>
        <rFont val="Arial"/>
        <family val="2"/>
      </rPr>
      <t>Priority action 6</t>
    </r>
    <r>
      <rPr>
        <sz val="9"/>
        <color theme="1"/>
        <rFont val="Arial"/>
        <family val="2"/>
      </rPr>
      <t xml:space="preserve">: Digitalise S1 and S2 numeracy materials - On track.
</t>
    </r>
    <r>
      <rPr>
        <u/>
        <sz val="9"/>
        <color theme="1"/>
        <rFont val="Arial"/>
        <family val="2"/>
      </rPr>
      <t xml:space="preserve">Priority action </t>
    </r>
    <r>
      <rPr>
        <sz val="9"/>
        <color theme="1"/>
        <rFont val="Arial"/>
        <family val="2"/>
      </rPr>
      <t xml:space="preserve">7: Pre-service teacher education sector supported in preparation to implement reforms  - On track.
</t>
    </r>
    <r>
      <rPr>
        <u/>
        <sz val="9"/>
        <color theme="1"/>
        <rFont val="Arial"/>
        <family val="2"/>
      </rPr>
      <t>Priority action 8</t>
    </r>
    <r>
      <rPr>
        <sz val="9"/>
        <color theme="1"/>
        <rFont val="Arial"/>
        <family val="2"/>
      </rPr>
      <t xml:space="preserve">: Strengthen capacity of zonal officers to support schools and collect, share and use school monitoring data - Off track.
</t>
    </r>
    <r>
      <rPr>
        <u/>
        <sz val="9"/>
        <color theme="1"/>
        <rFont val="Arial"/>
        <family val="2"/>
      </rPr>
      <t>Priority action 9</t>
    </r>
    <r>
      <rPr>
        <sz val="9"/>
        <color theme="1"/>
        <rFont val="Arial"/>
        <family val="2"/>
      </rPr>
      <t>: Strengthen district and central MoE usage of data generated - On track.</t>
    </r>
  </si>
  <si>
    <t>Output Indicator 4.3b</t>
  </si>
  <si>
    <t>Evidence that programme is adapting</t>
  </si>
  <si>
    <t>Evaluations and research outputs collected and published online; training, material has been meaningfully revised based on the evidence</t>
  </si>
  <si>
    <t>1. Impact evaluation data collection complete
2. Printing and distribution of materials approach adapted for scale based on evidence</t>
  </si>
  <si>
    <t>Research and evidence have been compiled and is available online. Both the trainings and the materials have demonstrably and significantly adapted based on evidence.</t>
  </si>
  <si>
    <t xml:space="preserve">SRO: 0.2; Education Result Lead: 0.3; Prog Manager: 0.15; </t>
  </si>
  <si>
    <t>OUTPUT 5 (impact weighting)</t>
  </si>
  <si>
    <t>Output Indicator 5.1</t>
  </si>
  <si>
    <t>Medium</t>
  </si>
  <si>
    <t xml:space="preserve">More disadvantaged girls complete primary and transition to secondary </t>
  </si>
  <si>
    <t>Number of learner guides supporting disadvantaged girls</t>
  </si>
  <si>
    <t>• Full proposal and workplan agreed, including signing of FCDO-Camfed accountable grant, with cross cutting links to other FCDO-M programmes (VAWG, SRH, Private Sector)</t>
  </si>
  <si>
    <t xml:space="preserve">• 675 number of learner guides trained
• Learner Guide content adapted for Malawi context (my better world; remedial education curriculum) </t>
  </si>
  <si>
    <r>
      <rPr>
        <strike/>
        <sz val="9"/>
        <rFont val="Arial"/>
        <family val="2"/>
      </rPr>
      <t xml:space="preserve">• </t>
    </r>
    <r>
      <rPr>
        <sz val="9"/>
        <rFont val="Arial"/>
        <family val="2"/>
      </rPr>
      <t>- 675 active learner guides, of which at least 405 retained from last year</t>
    </r>
  </si>
  <si>
    <t>675 active learner guides, of which at least 540  retained from last year</t>
  </si>
  <si>
    <t xml:space="preserve"> Underlying socio-cultural issues do not prevent girls succeeding in their schooling</t>
  </si>
  <si>
    <t xml:space="preserve">Milestone met: 
•	Proposal agreed; Accountable Grant in draft; intentional cross cutting links with other FCDO-M programmes – especially VAWG and SRH.  </t>
  </si>
  <si>
    <t>Met expectations: 
• 675 learner guides were trained and 662 are working in schools. (Note: 23 extra LGs dropped out before finishing the training and were replaced, and 13 girls left the programme more recently and have not been replaced yet);
• Learner guide content was adapted for the Malawi context and distributed these to students in term 1 2019</t>
  </si>
  <si>
    <t xml:space="preserve">Moderately exceeded expectations.
675 active learner guides, of which 607 retained from last year.  </t>
  </si>
  <si>
    <t>675 active learner guides of which 657 were retained from the previous calendar year and 18 were brought in as replacements during 2022.</t>
  </si>
  <si>
    <t>Output Indicator 5.2</t>
  </si>
  <si>
    <t>Target (Aug 2023)</t>
  </si>
  <si>
    <t>No risk</t>
  </si>
  <si>
    <t>Number of upper primary school students benefitting from learner guide programme as a result of FCDO support (counted as students who have ever attended at least once)</t>
  </si>
  <si>
    <t>• Activity plan for outer years agreed, including beneficiary targets</t>
  </si>
  <si>
    <t>• 149,850 disadvantaged students attending after school clubs (disaggregated by gender, district, age)</t>
  </si>
  <si>
    <t xml:space="preserve">• 201,993 disadvantaged students attending after school clubs (disaggregated by gender, district, age, disability)
</t>
  </si>
  <si>
    <t xml:space="preserve">• 254,137 disadvantaged students attending after school clubs (disaggregated by gender, district, age, disability)
</t>
  </si>
  <si>
    <t xml:space="preserve">programme closed
</t>
  </si>
  <si>
    <t xml:space="preserve">Milestone met
•	Indicative targets agreed in logframe as part of AG proposal. These will be reviewed and potentially revised as part of the programme inception phase as CAMFED works with the Government on targeting. </t>
  </si>
  <si>
    <t>Moderately below expectations:
114,101 (42,118 male; 71,997 female)</t>
  </si>
  <si>
    <t xml:space="preserve">Moderately exceeded expectations.
-239,150 students of which 86,563 boys and 152,587 girls in 5 districts covered by CAMFED from Std V,VI,VII, VIII.
-Disability couldn’t be collected due to changes in the evaluation plans; it will be collected starting from first term of 2021/2022 school year. 
</t>
  </si>
  <si>
    <t>386,644 (144,905 male; 241,739 female) (to date).
The end of project evaluation found that among those who had ever attended a Learner Guide session, 79% reported that they attended regularly</t>
  </si>
  <si>
    <t>Output Indicator 5.3</t>
  </si>
  <si>
    <t>Baseline (EMIS 2019 school year 2017/18)</t>
  </si>
  <si>
    <t>Milistone 4
(Aug 2022)</t>
  </si>
  <si>
    <t xml:space="preserve">Number of girls receiving a responsive package of material and financial support (SUF) at primary level (annual) 
</t>
  </si>
  <si>
    <r>
      <rPr>
        <sz val="9"/>
        <rFont val="Arial"/>
        <family val="2"/>
      </rPr>
      <t>0 (component wasn't running)</t>
    </r>
    <r>
      <rPr>
        <strike/>
        <sz val="9"/>
        <rFont val="Arial"/>
        <family val="2"/>
      </rPr>
      <t xml:space="preserve">
</t>
    </r>
  </si>
  <si>
    <r>
      <rPr>
        <sz val="9"/>
        <rFont val="Arial"/>
        <family val="2"/>
      </rPr>
      <t>29700</t>
    </r>
    <r>
      <rPr>
        <strike/>
        <sz val="9"/>
        <rFont val="Arial"/>
        <family val="2"/>
      </rPr>
      <t xml:space="preserve">
</t>
    </r>
  </si>
  <si>
    <t xml:space="preserve">22275
</t>
  </si>
  <si>
    <t xml:space="preserve">Met expectations: 
29,700 </t>
  </si>
  <si>
    <t xml:space="preserve">Moderately exceeded expectations.
-28,892 disadvantaged girls.
The target was exceeded largely due to higher-than-expected numbers of girls (6,979) repeating a year in primary school in the current academic year.
</t>
  </si>
  <si>
    <t>23,804 girls (Term 3 2021, when target was higher); 12,436 girls (Terms 1 and 2 2022) *</t>
  </si>
  <si>
    <t>Output Indicator 5.4</t>
  </si>
  <si>
    <t>Number of upper primary school students benefiting from remediation intetventions: Study Circles (disagregated by gender) and Academic Clinics
a) Percentage of children in Std VIII in supported schools regularly attending study circles 
b) Percentage of Standard seven disadvantaged girls attending Academic Clinics in schools supported by FCDO through CAMFED</t>
  </si>
  <si>
    <t xml:space="preserve">80% regularly attending study circles;
90% of girls attended the academic clinics
</t>
  </si>
  <si>
    <t>Closed</t>
  </si>
  <si>
    <t>closed</t>
  </si>
  <si>
    <t>83% regularly attending study circles.
93% of girls attended the academic clinic</t>
  </si>
  <si>
    <t>£344,806,382 (a third of the government budget for primary education in 2018 x 4 plus a third of 2023 primary education budget)</t>
  </si>
  <si>
    <r>
      <t xml:space="preserve">% of children in S4 reaching S4 expectations in maths, English and Chichewa  (gender disaggregated)
</t>
    </r>
    <r>
      <rPr>
        <sz val="9"/>
        <color rgb="FFFF0000"/>
        <rFont val="Arial"/>
        <family val="2"/>
      </rPr>
      <t xml:space="preserve">proposed change to: 
% of children in S4 reaching S4 expectations in literacy. </t>
    </r>
  </si>
  <si>
    <r>
      <rPr>
        <b/>
        <sz val="9"/>
        <rFont val="Arial"/>
        <family val="2"/>
      </rPr>
      <t>MLSS full sample:</t>
    </r>
    <r>
      <rPr>
        <sz val="9"/>
        <rFont val="Arial"/>
        <family val="2"/>
      </rPr>
      <t xml:space="preserve">
English: 21%
Maths: 39%
Chichewa: 40% 
</t>
    </r>
    <r>
      <rPr>
        <b/>
        <sz val="9"/>
        <rFont val="Arial"/>
        <family val="2"/>
      </rPr>
      <t xml:space="preserve">SACMEQ 2007
</t>
    </r>
    <r>
      <rPr>
        <sz val="9"/>
        <rFont val="Arial"/>
        <family val="2"/>
      </rPr>
      <t xml:space="preserve">Reading: 26.7% at least reading with meaning 
Maths: 8.3% at least basic numeracy
</t>
    </r>
  </si>
  <si>
    <r>
      <rPr>
        <b/>
        <sz val="9"/>
        <rFont val="Arial"/>
        <family val="2"/>
      </rPr>
      <t xml:space="preserve">MLSS: </t>
    </r>
    <r>
      <rPr>
        <sz val="9"/>
        <rFont val="Arial"/>
        <family val="2"/>
      </rPr>
      <t xml:space="preserve">
no change expected
No data from SACMEQ </t>
    </r>
  </si>
  <si>
    <t xml:space="preserve">No collected
</t>
  </si>
  <si>
    <r>
      <rPr>
        <b/>
        <sz val="9"/>
        <rFont val="Arial"/>
        <family val="2"/>
      </rPr>
      <t xml:space="preserve">MLSS </t>
    </r>
    <r>
      <rPr>
        <sz val="9"/>
        <rFont val="Arial"/>
        <family val="2"/>
      </rPr>
      <t xml:space="preserve">
English: 23%
Maths: 41%
Chichewa: 42%*
</t>
    </r>
  </si>
  <si>
    <t>MLSS data collection in 2021, available in 2022: 
English: 23%
Maths: 41% 
Chichewa:42%</t>
  </si>
  <si>
    <t>Data collected every two years. MLSS no longer active. 
Data will come from EGRA and EGMA collected in June 2024. Targets to be revised following strategy for foundational learning</t>
  </si>
  <si>
    <r>
      <rPr>
        <b/>
        <sz val="9"/>
        <rFont val="Arial"/>
        <family val="2"/>
      </rPr>
      <t>MLSS 8-districts sample*</t>
    </r>
    <r>
      <rPr>
        <sz val="9"/>
        <rFont val="Arial"/>
        <family val="2"/>
      </rPr>
      <t xml:space="preserve">
English: 21%
Maths: 36%
Chichewa: 37%
Male         Female
Eng   22 %      20%
Math 37 %      35%
Chic  37  %     38%
</t>
    </r>
    <r>
      <rPr>
        <b/>
        <sz val="9"/>
        <rFont val="Arial"/>
        <family val="2"/>
      </rPr>
      <t>National Reading Assessment 2018</t>
    </r>
    <r>
      <rPr>
        <sz val="9"/>
        <rFont val="Arial"/>
        <family val="2"/>
      </rPr>
      <t xml:space="preserve">
Percentage of children who cannot recognise a word in Chichewa by Grade 4: 16.2%</t>
    </r>
  </si>
  <si>
    <r>
      <rPr>
        <b/>
        <sz val="9"/>
        <rFont val="Arial"/>
        <family val="2"/>
      </rPr>
      <t xml:space="preserve"> MLSS 8-districts sampl</t>
    </r>
    <r>
      <rPr>
        <sz val="9"/>
        <rFont val="Arial"/>
        <family val="2"/>
      </rPr>
      <t xml:space="preserve">e*
            Male            Female
English    28%         28%
Maths      44%         44%
Chich       35%         36%
</t>
    </r>
    <r>
      <rPr>
        <b/>
        <sz val="9"/>
        <rFont val="Arial"/>
        <family val="2"/>
      </rPr>
      <t>National Reading Assessment 2021</t>
    </r>
    <r>
      <rPr>
        <sz val="9"/>
        <rFont val="Arial"/>
        <family val="2"/>
      </rPr>
      <t>. 
Percentage of children who cannot recognise a word in Chichewa by Grade 4: 13%</t>
    </r>
  </si>
  <si>
    <t>In these 8 districts, the target was overall achieved with: 
English: 28% 
Maths: 44% 
Chichewa: 36%</t>
  </si>
  <si>
    <t xml:space="preserve">Not officially recorded as different source, but a national assessment introduced just this year (June 2023) showed that under 30% of Std 4 reach Malawi Std 4 expectations: 38 % of Chichewa and 30% in English. 
</t>
  </si>
  <si>
    <r>
      <t xml:space="preserve">% of children that get to standard 4 and standard 8 without having to repeat a year of primary school. 
(disaggregated by gender)
</t>
    </r>
    <r>
      <rPr>
        <sz val="9"/>
        <color rgb="FFFF0000"/>
        <rFont val="Arial"/>
        <family val="2"/>
      </rPr>
      <t>Changed to: 
Survival to S5 and S8 AND
Average repetition rate in S1-S4, by grade</t>
    </r>
  </si>
  <si>
    <t>Std 4: 32%
Std 8: 10%</t>
  </si>
  <si>
    <t>Std 4: &gt;32%
Std 8: &gt;10%</t>
  </si>
  <si>
    <r>
      <t xml:space="preserve">Std 4: Boys 55%, girls 59%
Std 8: Boys 27%, girls 26%
</t>
    </r>
    <r>
      <rPr>
        <sz val="9"/>
        <color rgb="FFFF0000"/>
        <rFont val="Arial"/>
        <family val="2"/>
      </rPr>
      <t>Survival to S5: 61%; Survival to S8: 36%</t>
    </r>
    <r>
      <rPr>
        <sz val="9"/>
        <rFont val="Arial"/>
        <family val="2"/>
      </rPr>
      <t xml:space="preserve">
</t>
    </r>
    <r>
      <rPr>
        <sz val="9"/>
        <color rgb="FFFF0000"/>
        <rFont val="Arial"/>
        <family val="2"/>
      </rPr>
      <t>Average repetition rate 2021:
respectively 29/20/21/17 in S1/S2/S3/S4</t>
    </r>
  </si>
  <si>
    <r>
      <t xml:space="preserve">Std 4: approximately 30%
Std 8: approximately 20%* 
</t>
    </r>
    <r>
      <rPr>
        <sz val="9"/>
        <color rgb="FFFF0000"/>
        <rFont val="Arial"/>
        <family val="2"/>
      </rPr>
      <t>Survival to S5: 62%; Survival to S8: 39%
Average repetition rate 2022: 34/23/25/219 in S1/S2/S3/S4</t>
    </r>
  </si>
  <si>
    <t>OUTPUT 2 (impact weighting 0%)</t>
  </si>
  <si>
    <t>OUTPUT 3 (impact weighting 5%)</t>
  </si>
  <si>
    <r>
      <t>OUTPUT 4.1 (Impact weighting: 3</t>
    </r>
    <r>
      <rPr>
        <b/>
        <sz val="9"/>
        <rFont val="Arial"/>
        <family val="2"/>
      </rPr>
      <t>0%</t>
    </r>
    <r>
      <rPr>
        <b/>
        <sz val="9"/>
        <color theme="1"/>
        <rFont val="Arial"/>
        <family val="2"/>
      </rPr>
      <t>)</t>
    </r>
  </si>
  <si>
    <t>Teachers training</t>
  </si>
  <si>
    <t xml:space="preserve">TBD </t>
  </si>
  <si>
    <t>NNP Teaching and Learning Assessment Tool
(Notes: Aug 2024: 'demonstrating fidelity of implementation' requires 7 or more of the 10 criteria to be satisfied)</t>
  </si>
  <si>
    <t>50% of government primary schools in Malawi conduct 2 TLCs on numeracy every term (based on sample), attended by 70% of target teachers.</t>
  </si>
  <si>
    <t xml:space="preserve">1,830,000 S1, 1,527,000 S2, 362,000 S3 and 285,000 S4 learner workbooks and 22,000 S1, 20,000 S2, and 1,400 S3 teachers guides distributed to government primary schools (3 terms)
</t>
  </si>
  <si>
    <t>7 priority actions on the sustainability plan are complete</t>
  </si>
  <si>
    <t>Final report on institutionalisation and embedding in MoE systems complete</t>
  </si>
  <si>
    <t xml:space="preserve">Malawian citizens have the foundations and skills to fulfil their potential </t>
  </si>
  <si>
    <t>% of children in S4 reaching S4 expectations in maths, English and Chichewa  (gender disaggregated)</t>
  </si>
  <si>
    <t>Planned</t>
  </si>
  <si>
    <r>
      <t xml:space="preserve">MLSS no longer collects data on assessments. 
Data will be coming from SACMEQ 2022
</t>
    </r>
    <r>
      <rPr>
        <b/>
        <sz val="9"/>
        <rFont val="Arial"/>
        <family val="2"/>
      </rPr>
      <t xml:space="preserve">
SACMEQ target</t>
    </r>
    <r>
      <rPr>
        <sz val="9"/>
        <rFont val="Arial"/>
        <family val="2"/>
      </rPr>
      <t xml:space="preserve">: 
Reading: 30% 
Maths: 10% at least basic numeracy. 
</t>
    </r>
    <r>
      <rPr>
        <b/>
        <sz val="9"/>
        <rFont val="Arial"/>
        <family val="2"/>
      </rPr>
      <t xml:space="preserve">National Reading Assessment 2023. </t>
    </r>
    <r>
      <rPr>
        <sz val="9"/>
        <rFont val="Arial"/>
        <family val="2"/>
      </rPr>
      <t>Percentage of children who cannot recognise a word in Chichew by Grade 4: 11%</t>
    </r>
  </si>
  <si>
    <t>Achieved</t>
  </si>
  <si>
    <t xml:space="preserve">Malawi Longitudinal Student Survey (MLSS) (data collected 2016, 2020 and available 2019 and 2021) ; independent annual assessments for numeracy component
*note: due to COVID, the MLSS stopped being nationally representative in 2021wave and only focused on 8 districts. We have updated baseline to include the same districts for consistency and comparability. Caution is needed as sample will not be fully representative of Malawi. For comparison we have also added the data from the National Reading Assessment 2021 (EGRA), whihc is nationally representative
Also added SACMEQ, which is currently out in the field and will give a long term trend analysis of learning outcomes in Malawi through an internationally comparable representative sample; and the USAID-funded National Reading Assessment, which is focused on ability of children to read and is a representative sample. </t>
  </si>
  <si>
    <t>Target is impact &gt;0.35 SD, i.e.:
•	Standard 1: baseline to endline diff in diff increase &gt; 2,17
•	Standard 2: baseline to endline diff in diff increase &gt; 4,01
•	Standard 3: baseline to endline diff in diff increase &gt; 4,03
•	Standard 4: baseline to endline diff in diff increase &gt; 4,08</t>
  </si>
  <si>
    <t>Data available in Jan 2023</t>
  </si>
  <si>
    <t xml:space="preserve">School to School Impact Evaluation of the National Numeracy Programme. This outcome is calculated based on the impact evaluation of the National Numeracy Programme based on our pilot sample. Note that since the baseline (2021) was done at the beginning of the year and the endline at the end of the year, the target refers to additional impact of the intervention group over the control group (difference in difference) </t>
  </si>
  <si>
    <r>
      <rPr>
        <b/>
        <sz val="9"/>
        <color indexed="60"/>
        <rFont val="Arial"/>
        <family val="2"/>
      </rPr>
      <t xml:space="preserve">New </t>
    </r>
    <r>
      <rPr>
        <b/>
        <sz val="9"/>
        <color indexed="8"/>
        <rFont val="Arial"/>
        <family val="2"/>
      </rPr>
      <t>Outcome Indicator 2</t>
    </r>
  </si>
  <si>
    <t xml:space="preserve">Standard 4: 40,45   </t>
  </si>
  <si>
    <t>TBC</t>
  </si>
  <si>
    <t>% of children that get to standard 4 and standard 8 without having to repeat a year of primary school. 
(disaggregated by gender)</t>
  </si>
  <si>
    <t>Std 4: Boys 55%, girls 59%
Std 8: Boys 27%, girls 26%</t>
  </si>
  <si>
    <t xml:space="preserve">Std 4: approximately 30%
Std 8: approximately 20%* 
Overall percentage of children who ever make it to Std 8 is 50%, down from 53% in 2016. </t>
  </si>
  <si>
    <t>EMIS data  + MLSS data when available (second data source useful for comparison)
*Average repetition rates per grade from EMIS is 20% and average 5% of children drop-out every year, but we don’t know how many children repeat multiple times. Assuming that all children who drop-out are the ones repeating and assuming that each child repeated only once, approximately 20% of children would make it to Std 8 without repeating. However, average repetition rate in Std 1 is 33%, in Std 2 is 32% and in Std 3 32% (Kadzamira analysis of EMIS 2020), which, under the same assumptions, would lead approximately to 30%. In practice this percentage is likely to be a little higher because the same children are likely to repeat.</t>
  </si>
  <si>
    <t>Outcome Indicator 4</t>
  </si>
  <si>
    <t>OUTPUT 1 (impact weighting: 15%)</t>
  </si>
  <si>
    <t>Signed agreements; expansion plan; quarterly reports</t>
  </si>
  <si>
    <t>Output Indicator 1.2</t>
  </si>
  <si>
    <t>EFO with World Bank has improved performance in at least 2 of the identified opportunities [exact measure of success TBD]</t>
  </si>
  <si>
    <t>Programme monitoring records; key policy documents</t>
  </si>
  <si>
    <t xml:space="preserve">Quarterly programme meeting minutes; LGAP results framework </t>
  </si>
  <si>
    <t>OUTPUT 2 (impact weighting 5%)</t>
  </si>
  <si>
    <t>World Bank programme reports on the FCDO-World Bank EFO (every six months)</t>
  </si>
  <si>
    <t>Programme monitor reports; MESIP progress reports; World Bank Aide Memoires (six monthly);</t>
  </si>
  <si>
    <t>Update reports (annual); MLSS published reports and data-set (annual)</t>
  </si>
  <si>
    <t xml:space="preserve">EFO reports (annual); evidence from the new Education Sector Plan; </t>
  </si>
  <si>
    <t>OUTPUT 4 (Impact weighting: 50%)</t>
  </si>
  <si>
    <t>Output Indicator 4.1</t>
  </si>
  <si>
    <t xml:space="preserve"> </t>
  </si>
  <si>
    <t xml:space="preserve">Number of teachers trained in new early grade numeracy curriculum </t>
  </si>
  <si>
    <t xml:space="preserve">Despite being a priority in the Education Sector Plan, no nationwide systematic programme to support and strengthen early grade numeracy </t>
  </si>
  <si>
    <t>• Numeracy scoping exercise undertaken to inform design of new programme 
• ToR for numeracy component finalised and agreed. OJEU process underway.
•Bridging work designed
• Core task team of MoEST officials in place and supported with 'numeracy vision setting'</t>
  </si>
  <si>
    <t xml:space="preserve">• Numeracy inception phase underway including:
a) Mobilisation of core team 
b) Proposed collaboration approach and governance structures (between supplier, MoEST, FCDO and other stakeholders) 
c) Workplan for inception phase
d) Risk Register
e) Value for Money Strategy
f) Draft workplan for year 1 pilot
</t>
  </si>
  <si>
    <t xml:space="preserve">
- Teacher training approach designed and approved by the MoE for piloting. 
- Working draft of the curriculum prepared and approved for piloting by the MoE
- Teaching and learning materials  for the first term in stds 1-4 are developed and approved by the MoE for piloting. 
- Methodology, tools and plan for pilot approved by the MoE (Project Coordination Committee)
- Report on preliminary testing of materials
</t>
  </si>
  <si>
    <t>1654 primary school teachers from pilot phase schools complete 2x5 + 1X2 days training conducted by NNP at the start of each term
- 600 Section Heads and  Headteachers in pilot schools and 19 PEAs in pilot zones complete training to conduct school-based professional development (coaching and TLCs)
-  mathematics that meet quality requirements
-  Percentage of teachers trained by the programme who report receiving regular and useful coaching to improve teaching of primary mathematics (disaggregated by type of coach, gender, destrict).</t>
  </si>
  <si>
    <t xml:space="preserve">• Improved quality of teaching early grate numeracy leads to more children staying in school and learning in later years 
• Teachers are willing to respond to training and new techniques to improve their pedagogical skills </t>
  </si>
  <si>
    <t>Milestones moderately not met: 
•	High quality numeracy scoping exercise conducted between Oct18-Jan19
•	Numeracy ToR in draft and process. OJEU contract not underway as FCDO has identified an alternative procurement route;
•	Bridging work designed but not taken forward because of change in procurement route;
•	As bridging work is outstanding, core team of MoEST officials not yet in place</t>
  </si>
  <si>
    <t>Met expectations:
Procurement of Cambridge Education (CE) to provide Technical Assistance was finalised in February 2020 and to date:
a) The core CE team has been mobilised and are working on the programme
b) The collaboration/governance approach was developed and agreed by FCDO
c) Workplan for inception phase agreed
d) Risk register in draft and received comments
e) VfM strategy in development 
f) Draft workplan for year 1 pilot in development  (note some delays here because of COVID-19)</t>
  </si>
  <si>
    <t>Met expectations.
 Teacher Training Approach developed and approved 
-Working draft of the curriculum prepared, approved for pre-piloting
- Teaching and learning materials for the first term in Std 1-4 developed and on track to be submitted to MOE ahead of piloting
- Methodology, tools, and plan for pilot approved by MOE 
- Report on pre-pilot in track to being delivered as per milestones, ahead of piloting</t>
  </si>
  <si>
    <t>1,850, 1,980, and 2,025 teachers were trained I respectively Term 1, Term 2, and Term 3. 
- 638 School Heads and Headteachers in pilot zones and 19 PEAs completed training to conduct school-based professional development 
-82% of primary school teachers conducted Teacher and Learning Circles
-62% of the teachers who were interviewed reported to have found coaching visits useful.</t>
  </si>
  <si>
    <t>Programme monitoring reports (quarterly); teacher attendance reports</t>
  </si>
  <si>
    <t xml:space="preserve">% of lower primary school teachers that demonstrate satisfactory performance in new essential skills of numeracy instruction </t>
  </si>
  <si>
    <t>- 75% of  teachers trained by the project who are implementing the NNP materials and approach with fidelity
50% difference in mathematics instruction quality between intervention and control schools</t>
  </si>
  <si>
    <t xml:space="preserve">Independent impact evaluation </t>
  </si>
  <si>
    <t>Output Indicator 4.3</t>
  </si>
  <si>
    <t>Teaching and learning materials developed, printed and distributed (disaggregated by type of material and standard)</t>
  </si>
  <si>
    <t>7.04 million learner workbooks for Terms 2 and 3 (stds 1-4) are printed and distributed to 5700 schools during the 2022/23 school year</t>
  </si>
  <si>
    <t>Supplier annual review reports; receipt slips</t>
  </si>
  <si>
    <t>£213,483,382 (a third of the government budget for primary education in 2018 x 4)</t>
  </si>
  <si>
    <t>OUTPUT 5 (impact weighting 25%)</t>
  </si>
  <si>
    <t>• Underlying socio-cultural issues do not prevent girls succeeding in their schooling</t>
  </si>
  <si>
    <t>Programme monitoring reports (quarterly); new accountable grant</t>
  </si>
  <si>
    <t>Programme monitoring reports (quarterly); verified by independent evaluation (frequency TBD)</t>
  </si>
  <si>
    <t>Programme Database
For context progression and transition rates from national level 2017 EMIS are as follows:
Prom S5-6: G=67% (B=65%)
Prom S6-7: G=68% (B=68%); 
Prom S7-8: G=60% (B=64%)
Trans S8-Form 1: G=41% (B=36%. Av=38%)
Given that CAMFED supports the most marginalised girls in rural schools we do not expect to improve their progression rates above the national level. Instead CAMFED aims to level their perfomance with their peers, hence why targets for this indicator will be based on progression and transition rates in the targeted partner  primary schools.</t>
  </si>
  <si>
    <t xml:space="preserve">The end of project evaluation.  target of 80% of students regularly attending the Study Circles, but please note this is on the basis of attending 85% of sessions rather than 100%, in line with how CAMFED measures regular attendance more generally. </t>
  </si>
  <si>
    <t>Milestone 2
(Jun 2020)</t>
  </si>
  <si>
    <t>Milestone 3
(Jun 2021)</t>
  </si>
  <si>
    <t>Target 
(Jun 2022)</t>
  </si>
  <si>
    <t xml:space="preserve">English: 21%
Maths: 39%
Chichewa: 40% </t>
  </si>
  <si>
    <t>increase from baseline</t>
  </si>
  <si>
    <t xml:space="preserve">increase from baseline </t>
  </si>
  <si>
    <t>Malawi Longitudinal Student Survey (MLSS) (data collected 2016, 2018, 2020 and available 2019 and 2021) ; independent annual assessments for numeracy component</t>
  </si>
  <si>
    <t>Targets will be agreed with Camfed in Inception phase of AG (Jun-Oc 2019)</t>
  </si>
  <si>
    <t>EMIS and MANEB (annual)</t>
  </si>
  <si>
    <t>% of children in lower primary with improved maths scores (grade, district, gender, SES, and disability disaggregated)</t>
  </si>
  <si>
    <t>Average maths score from MLSS in 2016: X% (Girls = 35.9%, Boys=39%)</t>
  </si>
  <si>
    <t>Malawi Longitudinal Student Survey (MLSS) for initial baseline (2016), followed by independent assessments (linked to  numeracy component which will give an updated baseline in 2020, and annually thereafter)</t>
  </si>
  <si>
    <t>Outcome Indicator 2</t>
  </si>
  <si>
    <t>% of girls in upper primary with improved maths, English and Chichewa scores in the districts targeted by Camfed's learner guides intervention (disaggregated by district, disability, age)</t>
  </si>
  <si>
    <t xml:space="preserve">TBC - milestones agreed in inception </t>
  </si>
  <si>
    <t>Annual independent evaluation for Camfed component</t>
  </si>
  <si>
    <t>% of children that get to standard 4 and standard 8 without having to repeat a year of primary school.</t>
  </si>
  <si>
    <t>Baseline: in discussion with Government (EMIS) and World Bank to agree how we can calculate this</t>
  </si>
  <si>
    <t>EMIS (annual) and MLSS (data collected 2016, 2018, 2020 and available 2019 and 2021)</t>
  </si>
  <si>
    <t>Local Authority Performance Assessment scores</t>
  </si>
  <si>
    <t xml:space="preserve">Num. of District Councils with LAPA scores at: 
•Level 0: 5
• Level 1: 20
• Level 2: 3
• Level 3 and 4: 0 </t>
  </si>
  <si>
    <t>Same as baseline (no change)</t>
  </si>
  <si>
    <t xml:space="preserve">28 DCs with improved LAPA scores, disaggregated with the num. of District Councils with LAPA scores at: 
•Level 0: 0
• Level 1: 5
• Level 2: 20
• Level 3: 3
• Level 4:  0 </t>
  </si>
  <si>
    <t>Same as 2020</t>
  </si>
  <si>
    <t>Num. of District Councils with LAPA scores at: 
•Level 0: 0
• Level 1: 0
• Level 2: 5
• Level 3: 20
• Level 4:  3</t>
  </si>
  <si>
    <t>LAPA assessments (2018, 2020, 2022)</t>
  </si>
  <si>
    <t>Number of children benefiting from a decent education (manifesto commitment)</t>
  </si>
  <si>
    <t>Camfed: 13,165 (20% of 65,825)</t>
  </si>
  <si>
    <t>Total: 1.07 mill children
Camfed: 13,165 (20% of 65,825)
Numeracy: 1.06 mill (33% of the 3.2 mill children in lower primary)</t>
  </si>
  <si>
    <t>Programme monitoring reports - overall target will be calculated TBC based on Camfed and Numeracy component</t>
  </si>
  <si>
    <t>DFID (£)</t>
  </si>
  <si>
    <t>DFID (FTEs)</t>
  </si>
  <si>
    <t>SRO: 0.7; Education Result Lead: 0.3; Prog Manager: 0.5; Governance  Adviser: 0.3</t>
  </si>
  <si>
    <t>OUTPUT 1 (impact weighting: 30%)</t>
  </si>
  <si>
    <t>Number of districts receiving technical assistance from LGAP</t>
  </si>
  <si>
    <t>• DCA for expansion signed between DFID and USAID 
• MoU between DFID, USAID and MoLGRD agreed 
• Expansion plan with key deliverables agreed with implementing partner</t>
  </si>
  <si>
    <t xml:space="preserve">• Steering committees held involving MoLGRD and MoEST
• Decentralisation roadmap finalised  </t>
  </si>
  <si>
    <t>•  Education Act aligns with public service legal framework, including re: performance management of teachers)
• Decentralisation roadmap finalised and ontrack</t>
  </si>
  <si>
    <t xml:space="preserve">• Decentralisation roadmap ontrack  </t>
  </si>
  <si>
    <t>IMPACT WEIGHTING (%)</t>
  </si>
  <si>
    <t>Primary school teachers managed effectively (deployed based on need, paid on time and performance managed)</t>
  </si>
  <si>
    <t>Target to be agreed in LGAP expansion plan (available from Jun 2019 onwards)</t>
  </si>
  <si>
    <t>DFID SHARE (%)</t>
  </si>
  <si>
    <t>OUTPUT 2 (impact weighting 10%)</t>
  </si>
  <si>
    <t>• Governance EFO agreed between DFID and World Bank
• Governance specialist deployed in Malawi to support WB portfolio 
• 6 monthly report outlines impact of activities on improving programme design and implementation</t>
  </si>
  <si>
    <t xml:space="preserve">• At least 3 WB programmes are informed by timely political economy analysis (different from year 1)
 • Final EFO report findings shared with the UK’s Executive Delegation to the World Bank, as part of Spring meeting preparations to outline potential ways of strengthening World Bank programming
</t>
  </si>
  <si>
    <t>World Bank programme reports on the DFID-World Bank EFO (every six months)</t>
  </si>
  <si>
    <t>Malawi Education Sector Improvement Project (MESIP) programme performance</t>
  </si>
  <si>
    <t>• Agreement finalised between DFID and World Bank to strengthen MESIP
• Education/Programme Management specialist deployed in Malawi to support MESIP
• PER of education sector complete</t>
  </si>
  <si>
    <t>MESIP programme implementation improved: 
- milestones from April 2019 aide memoire actioned and complete; 
- positive progress reported in Oct 19 and Mar 20 aide memoires 
- all project subcomponents scoring a 'moderately satisfactory' or above score</t>
  </si>
  <si>
    <t>MESIP programme implementation improved: 
- End of Programme Review reports positive progress. 
- Project recieves a 'Satisfactory' rating or above from the World Bank</t>
  </si>
  <si>
    <t>OUTPUT 3 (impact weighting 10%)</t>
  </si>
  <si>
    <t xml:space="preserve">• MLSS EFO agreed and signed between DFID and World Bank
• Midline data collection underway
• Impact Evaluation analysis underway
</t>
  </si>
  <si>
    <t>• MLSS midline dataset and analysis with headline findings completed by Dec 2019
• Impact evaluation findings shared; dissemination event held
• Updated EFO plans for Year 2 finalised</t>
  </si>
  <si>
    <t xml:space="preserve">MLSS endline data set shared </t>
  </si>
  <si>
    <t>MLSS endline report released Jun 2021</t>
  </si>
  <si>
    <r>
      <t xml:space="preserve">• Biannual government engagement meetings (stocktakes with Min of Edu), presenting key education data for discussion
• Data used in development of new sector plan 
</t>
    </r>
    <r>
      <rPr>
        <i/>
        <sz val="9"/>
        <color indexed="8"/>
        <rFont val="Arial"/>
        <family val="2"/>
      </rPr>
      <t>Other targets to be updated on EFO year 2 finalisation</t>
    </r>
  </si>
  <si>
    <r>
      <t xml:space="preserve">• Biannual government engagement meetings (stocktakes with Min of Edu) presenting key education data for discussion
</t>
    </r>
    <r>
      <rPr>
        <i/>
        <sz val="9"/>
        <color indexed="8"/>
        <rFont val="Arial"/>
        <family val="2"/>
      </rPr>
      <t>Other targets to be updated on EFO year 2 finalisation</t>
    </r>
  </si>
  <si>
    <t>Targets to be agreed</t>
  </si>
  <si>
    <t>OUTPUT 4 (Impact weighting: 35%)</t>
  </si>
  <si>
    <t xml:space="preserve">Teachers and schools deliver quality numeracy instruction at the right level for children in lower primary school </t>
  </si>
  <si>
    <t>• Numeracy inception phase underway including (i) developing milestone indicators and targets for outer years; (ii) designing pilot plan for Sept 2020-Jul 2021</t>
  </si>
  <si>
    <t>• Number of teachers trained/schools reached (targets TBC)</t>
  </si>
  <si>
    <t>• Number of teachers trained/schools reached (targets TBC based on scale up plan )</t>
  </si>
  <si>
    <t>Programme monitoring reports (quarterly)</t>
  </si>
  <si>
    <t xml:space="preserve">• Teacher classroom observation tool developed for programme pilot (Sept 20-Jun 21) </t>
  </si>
  <si>
    <t>• Teacher classroom observation tool piloted 
 • 30% of teachers trained demonstrating satisfactory performance in essential skills of numeracy instruction</t>
  </si>
  <si>
    <t xml:space="preserve"> • 35% of teachers trained demonstrating satisfactory performance in essential skills of numeracy instruction</t>
  </si>
  <si>
    <t>Programme monitoring reports (quarterly); independent impact evaluation (frequency TBD)</t>
  </si>
  <si>
    <t>OUTPUT 5 (impact weighting 15%)</t>
  </si>
  <si>
    <t>• Full proposal and workplan agreed, including signing of DFID-Camfed accountable grant, with cross cutting links to other DFID-M programmes (VAWG, SRH, Private Sector)</t>
  </si>
  <si>
    <t>• 405 learner guides retained 
• Additional 270 learner guides grained 
• other outer year targets to be confirmed on signing of AG</t>
  </si>
  <si>
    <t>• 540 learner guides retained 
• other outer year targets to be confirmed on signing of AG</t>
  </si>
  <si>
    <t>Number of upper primary school students benefitting from learner guide programme as a result of DFID support (disaggregated by gender, district, age, disability)</t>
  </si>
  <si>
    <t>• 66,825 disadvantaged students attending after school clubs (disaggregated by gender, district, age, disability)</t>
  </si>
  <si>
    <t>• 66,825 disadvantaged students attending after school clubs (disaggregated by gender, district, age, disability)
• Outer year targets to be confirmed on signing of AG</t>
  </si>
  <si>
    <t xml:space="preserve">Proportion (%) of girls in targeted primary schools who are successfully promoted to the next grade or transition to secondary school </t>
  </si>
  <si>
    <t>Prom S5-6: G=67% (B=65%)
Prom S6-7: G=68% (B=68%); 
Prom S7-8: G=60% (B=64%)
Trans S8-Form 1: G=41% (B=36%. Av=38%)</t>
  </si>
  <si>
    <t>Outer year targets to be confirmed on signing of AG</t>
  </si>
  <si>
    <t>Programme monitoring reports (quarterly) ; verified by independent evaluation (frequency TBD)</t>
  </si>
  <si>
    <t>SRO: 0.15;  Prog Manager: 0.15;</t>
  </si>
  <si>
    <t>Source: Programme records</t>
  </si>
  <si>
    <t>Output Indicator 4.3a and 4.3b</t>
  </si>
  <si>
    <t>Data source added</t>
  </si>
  <si>
    <t xml:space="preserve">Data source for August 2025: Distribution reports
Note: 'All children' in Target means estimates of enrolments based on EMIS data from 2023/24 </t>
  </si>
  <si>
    <t xml:space="preserve">Targets for number of materials are based on assumption that forthcoming EMIS school enrolment data is accurate and attrition from distribution process is negligble.  </t>
  </si>
  <si>
    <t>60% of government primary schools in Malawi conduct 1 TLC per month on numeracy (based on sample), attended by 70% of target teachers.</t>
  </si>
  <si>
    <t xml:space="preserve">•	Standard 1: Effect size of 0.17
•	Standard 2: Effect size of 0.17 
•	Standard 3: Effect size of 0.24 
•	Standard 4: Effect size of 0.21 </t>
  </si>
  <si>
    <t>Data source updated to clarify details for the target and removed 'per term' from the wording of the target (to leave 'per month')</t>
  </si>
  <si>
    <t>All children have books for S1 and S2 for all 3 terms in the 24/25 academic year</t>
  </si>
  <si>
    <t>Data source for August 2025 target: PEA monthly monitoring tools, data for all districts
Target: For a school to contribute to the target, it must have conducted at least one TLC on numeracy, attended by at least 70% of target teachers, in the months of November 24, February 25 and March 25. These months have been selected as the full months when schools are open during term time. Prior to November 24 is not included because the monitoring system was being established. After March 25 it is not included because of the timing of PCR.</t>
  </si>
  <si>
    <r>
      <t xml:space="preserve">
</t>
    </r>
    <r>
      <rPr>
        <b/>
        <sz val="9"/>
        <rFont val="Arial"/>
        <family val="2"/>
      </rPr>
      <t>National Reading Assessment 2021</t>
    </r>
    <r>
      <rPr>
        <sz val="9"/>
        <rFont val="Arial"/>
        <family val="2"/>
      </rPr>
      <t>. 
Percentage of children who cannot recognise a word in Chichewa by Grade 4: 13%
Target met</t>
    </r>
  </si>
  <si>
    <r>
      <rPr>
        <b/>
        <sz val="9"/>
        <rFont val="Arial"/>
        <family val="2"/>
      </rPr>
      <t>Decrease in percentage of children who cannot recognise a word in Chichewa using National Reading Assessment 2024</t>
    </r>
    <r>
      <rPr>
        <sz val="9"/>
        <rFont val="Arial"/>
        <family val="2"/>
      </rPr>
      <t xml:space="preserve">
</t>
    </r>
  </si>
  <si>
    <t>Not Applicable</t>
  </si>
  <si>
    <t xml:space="preserve">
Survival to S5: 61%; Survival to S8: 36%
Average repetition rate 2021:
respectively 29/20/21/17 in S1/S2/S3/S4</t>
  </si>
  <si>
    <t xml:space="preserve">
Survival to S5: 62%; Survival to S8: 39%
Average repetition rate 2022: 34/23/25/219 in S1/S2/S3/S4</t>
  </si>
  <si>
    <t xml:space="preserve">
Survival to S5: 69%; Survival to S8: 39%
Average repetition rate 2023: 36/24/26/21 In S1/S2/S3/S4</t>
  </si>
  <si>
    <t>Survival to S5: 75% and survival to S8: 37%
Average repetition rate 2024: 37/24/26/20 in S1/S2/S3/S4</t>
  </si>
  <si>
    <t>Achievement for 2024 updated, it was empty because the EMIS data were late</t>
  </si>
  <si>
    <t>Closed since the GESD support closed in Novembe 2024 with no spending in November</t>
  </si>
  <si>
    <t xml:space="preserve">Guidelines were developed and disseminated, but implementation and monitoring is not yet fully operational, caught up in confusion around the level of authority the National level Ministry has over districts spending. Progress is happening but momentum is only slowly building up. 
Three “pilot” districts are using foundational learning results to reprioritise existing support to the poorly performing schools. The changes are tangible but also anecdotical, and the approach is still quite “niche” in the education discussion, and it will not be ready for a pay by result indicator for a number of reasons, many external to GESD scope. </t>
  </si>
  <si>
    <t>Final report on institutionalisation and embedding in MOE systems report showing improvement of VfM and of training approach, and the institutionalisation of materials development</t>
  </si>
  <si>
    <t xml:space="preserve">Target
(June 2025) </t>
  </si>
  <si>
    <t>NA / will not have the data by June</t>
  </si>
  <si>
    <t>Target added and data source specified for 2025</t>
  </si>
  <si>
    <t>Across</t>
  </si>
  <si>
    <t>Target milestones by June 2025 rather than August 2025 due to timinhg of PCR, now happening in July 2025</t>
  </si>
  <si>
    <t>NNP Teaching and Learning Assessment Tool
(Notes: Aug 2024: 'demonstrating fidelity of implementation' requires 7 or more of the 10 criteria to be satisfied) - T2 and T3 data only
Data source for August 2025 target: PEA Monthly Monitoring Tools, data for all districts
Target 1: data for term 2 only (following addition of the required questions to tool); for the second component of the indicators (all learners have access to a workbook), at least 70% of students must be observed to have a workbook.
Targets 2 and 3: data for terms 1 and 2 (term 3 not included because of the timing of the 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</si>
</sst>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_-* #,##0_-;\-* #,##0_-;_-* &quot;-&quot;??_-;_-@_-"/>
    <numFmt numFmtId="165" formatCode="_-&quot;£&quot;* #,##0_-;\-&quot;£&quot;* #,##0_-;_-&quot;£&quot;* &quot;-&quot;??_-;_-@_-"/>
  </numFmts>
  <fonts count="38" x14ac:knownFonts="1">
    <font>
      <sz val="10"/>
      <name val="Arial"/>
    </font>
    <font>
      <sz val="10"/>
      <name val="Arial"/>
      <family val="2"/>
    </font>
    <font>
      <sz val="10"/>
      <name val="Arial"/>
      <family val="2"/>
    </font>
    <font>
      <b/>
      <sz val="10"/>
      <name val="Arial"/>
      <family val="2"/>
    </font>
    <font>
      <i/>
      <sz val="10"/>
      <name val="Arial"/>
      <family val="2"/>
    </font>
    <font>
      <b/>
      <sz val="9"/>
      <color indexed="8"/>
      <name val="Arial"/>
      <family val="2"/>
    </font>
    <font>
      <sz val="9"/>
      <color indexed="8"/>
      <name val="Arial"/>
      <family val="2"/>
    </font>
    <font>
      <i/>
      <sz val="10"/>
      <color indexed="8"/>
      <name val="Arial"/>
      <family val="2"/>
    </font>
    <font>
      <sz val="9"/>
      <name val="Arial"/>
      <family val="2"/>
    </font>
    <font>
      <b/>
      <sz val="9"/>
      <color indexed="60"/>
      <name val="Arial"/>
      <family val="2"/>
    </font>
    <font>
      <strike/>
      <sz val="9"/>
      <name val="Arial"/>
      <family val="2"/>
    </font>
    <font>
      <b/>
      <sz val="9"/>
      <color theme="1"/>
      <name val="Arial"/>
      <family val="2"/>
    </font>
    <font>
      <b/>
      <sz val="10"/>
      <color theme="0"/>
      <name val="Arial"/>
      <family val="2"/>
    </font>
    <font>
      <sz val="10"/>
      <color theme="1"/>
      <name val="Arial"/>
      <family val="2"/>
    </font>
    <font>
      <sz val="9"/>
      <color theme="1"/>
      <name val="Arial"/>
      <family val="2"/>
    </font>
    <font>
      <sz val="12"/>
      <color theme="1"/>
      <name val="Arial"/>
      <family val="2"/>
    </font>
    <font>
      <i/>
      <sz val="9"/>
      <color theme="1"/>
      <name val="Arial"/>
      <family val="2"/>
    </font>
    <font>
      <b/>
      <sz val="10"/>
      <color theme="1"/>
      <name val="Arial"/>
      <family val="2"/>
    </font>
    <font>
      <sz val="9"/>
      <color rgb="FFFF0000"/>
      <name val="Arial"/>
      <family val="2"/>
    </font>
    <font>
      <sz val="10"/>
      <color rgb="FF000000"/>
      <name val="Arial"/>
      <family val="2"/>
    </font>
    <font>
      <b/>
      <sz val="11"/>
      <color rgb="FFFF0000"/>
      <name val="Arial"/>
      <family val="2"/>
    </font>
    <font>
      <sz val="12"/>
      <color rgb="FFFF0000"/>
      <name val="Arial"/>
      <family val="2"/>
    </font>
    <font>
      <sz val="10"/>
      <color rgb="FFFF0000"/>
      <name val="Arial"/>
      <family val="2"/>
    </font>
    <font>
      <b/>
      <sz val="14"/>
      <color theme="1"/>
      <name val="Arial"/>
      <family val="2"/>
    </font>
    <font>
      <b/>
      <sz val="9"/>
      <name val="Arial"/>
      <family val="2"/>
    </font>
    <font>
      <i/>
      <sz val="9"/>
      <color indexed="8"/>
      <name val="Arial"/>
      <family val="2"/>
    </font>
    <font>
      <sz val="9"/>
      <color theme="3"/>
      <name val="Arial"/>
      <family val="2"/>
    </font>
    <font>
      <i/>
      <sz val="9"/>
      <name val="Arial"/>
      <family val="2"/>
    </font>
    <font>
      <strike/>
      <sz val="9"/>
      <color rgb="FFFF0000"/>
      <name val="Arial"/>
      <family val="2"/>
    </font>
    <font>
      <sz val="9"/>
      <color rgb="FF000000"/>
      <name val="Arial"/>
      <family val="2"/>
    </font>
    <font>
      <sz val="9"/>
      <name val="Arial"/>
      <family val="2"/>
      <charset val="1"/>
    </font>
    <font>
      <i/>
      <sz val="9"/>
      <color rgb="FFFF0000"/>
      <name val="Arial"/>
      <family val="2"/>
    </font>
    <font>
      <strike/>
      <sz val="9"/>
      <color theme="1"/>
      <name val="Arial"/>
      <family val="2"/>
    </font>
    <font>
      <b/>
      <sz val="9"/>
      <color rgb="FFFF0000"/>
      <name val="Arial"/>
      <family val="2"/>
    </font>
    <font>
      <sz val="11"/>
      <name val="Calibri"/>
      <family val="2"/>
    </font>
    <font>
      <u/>
      <sz val="9"/>
      <name val="Arial"/>
      <family val="2"/>
    </font>
    <font>
      <sz val="11"/>
      <name val="Arial"/>
      <family val="2"/>
    </font>
    <font>
      <u/>
      <sz val="9"/>
      <color theme="1"/>
      <name val="Arial"/>
      <family val="2"/>
    </font>
  </fonts>
  <fills count="2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A5A5A5"/>
        <bgColor indexed="64"/>
      </patternFill>
    </fill>
    <fill>
      <patternFill patternType="solid">
        <fgColor rgb="FFFFFFFF"/>
        <bgColor indexed="64"/>
      </patternFill>
    </fill>
    <fill>
      <patternFill patternType="solid">
        <fgColor rgb="FFFFFF00"/>
        <bgColor indexed="64"/>
      </patternFill>
    </fill>
    <fill>
      <patternFill patternType="solid">
        <fgColor rgb="FFAEAAAA"/>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bgColor indexed="64"/>
      </patternFill>
    </fill>
    <fill>
      <patternFill patternType="solid">
        <fgColor theme="6" tint="0.59999389629810485"/>
        <bgColor indexed="64"/>
      </patternFill>
    </fill>
    <fill>
      <patternFill patternType="solid">
        <fgColor rgb="FFFCE4D6"/>
        <bgColor indexed="64"/>
      </patternFill>
    </fill>
    <fill>
      <patternFill patternType="solid">
        <fgColor rgb="FFFFC000"/>
        <bgColor indexed="64"/>
      </patternFill>
    </fill>
  </fills>
  <borders count="33">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 fillId="0" borderId="0"/>
    <xf numFmtId="0" fontId="1" fillId="0" borderId="0"/>
  </cellStyleXfs>
  <cellXfs count="662">
    <xf numFmtId="0" fontId="0" fillId="0" borderId="0" xfId="0"/>
    <xf numFmtId="0" fontId="11" fillId="2" borderId="1" xfId="0" applyFont="1" applyFill="1" applyBorder="1" applyAlignment="1">
      <alignment vertical="top" wrapText="1"/>
    </xf>
    <xf numFmtId="0" fontId="12" fillId="9" borderId="2" xfId="2" applyFont="1" applyFill="1" applyBorder="1" applyAlignment="1">
      <alignment horizontal="center"/>
    </xf>
    <xf numFmtId="0" fontId="12" fillId="9" borderId="2" xfId="2" applyFont="1" applyFill="1" applyBorder="1" applyAlignment="1">
      <alignment horizontal="center" wrapText="1"/>
    </xf>
    <xf numFmtId="0" fontId="4" fillId="10" borderId="2" xfId="2" applyFont="1" applyFill="1" applyBorder="1" applyAlignment="1">
      <alignment horizontal="center" vertical="center"/>
    </xf>
    <xf numFmtId="0" fontId="4" fillId="10" borderId="2" xfId="2" applyFont="1" applyFill="1" applyBorder="1" applyAlignment="1">
      <alignment horizontal="left" vertical="center" wrapText="1"/>
    </xf>
    <xf numFmtId="0" fontId="11" fillId="4" borderId="3" xfId="0" applyFont="1" applyFill="1" applyBorder="1" applyAlignment="1">
      <alignment vertical="top" wrapText="1"/>
    </xf>
    <xf numFmtId="0" fontId="14" fillId="0" borderId="0" xfId="0" applyFont="1"/>
    <xf numFmtId="0" fontId="11" fillId="4" borderId="1" xfId="0" applyFont="1" applyFill="1" applyBorder="1" applyAlignment="1">
      <alignment vertical="top" wrapText="1"/>
    </xf>
    <xf numFmtId="0" fontId="11" fillId="0" borderId="3" xfId="0" applyFont="1" applyBorder="1" applyAlignment="1">
      <alignment horizontal="center" vertical="top" wrapText="1"/>
    </xf>
    <xf numFmtId="0" fontId="14" fillId="0" borderId="1" xfId="0" applyFont="1" applyBorder="1" applyAlignment="1">
      <alignment vertical="top" wrapText="1"/>
    </xf>
    <xf numFmtId="0" fontId="11" fillId="0" borderId="4" xfId="0" applyFont="1" applyBorder="1" applyAlignment="1">
      <alignment horizontal="center" vertical="top" wrapText="1"/>
    </xf>
    <xf numFmtId="0" fontId="14" fillId="3" borderId="3" xfId="0" applyFont="1" applyFill="1" applyBorder="1" applyAlignment="1">
      <alignment vertical="top" wrapText="1"/>
    </xf>
    <xf numFmtId="0" fontId="14" fillId="0" borderId="3" xfId="0" applyFont="1" applyBorder="1" applyAlignment="1">
      <alignment vertical="top" wrapText="1"/>
    </xf>
    <xf numFmtId="0" fontId="11" fillId="4" borderId="1" xfId="0" applyFont="1" applyFill="1" applyBorder="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wrapText="1"/>
    </xf>
    <xf numFmtId="0" fontId="11" fillId="5" borderId="3" xfId="0" applyFont="1" applyFill="1" applyBorder="1" applyAlignment="1">
      <alignment vertical="top" wrapText="1"/>
    </xf>
    <xf numFmtId="0" fontId="11" fillId="4" borderId="5" xfId="0" applyFont="1" applyFill="1" applyBorder="1" applyAlignment="1">
      <alignment horizontal="left" vertical="top" wrapText="1"/>
    </xf>
    <xf numFmtId="0" fontId="11" fillId="4" borderId="5" xfId="0" applyFont="1" applyFill="1" applyBorder="1" applyAlignment="1">
      <alignment vertical="top" wrapText="1"/>
    </xf>
    <xf numFmtId="0" fontId="11" fillId="6" borderId="5" xfId="0" applyFont="1" applyFill="1" applyBorder="1" applyAlignment="1">
      <alignment vertical="top" wrapText="1"/>
    </xf>
    <xf numFmtId="43" fontId="14" fillId="0" borderId="1" xfId="1" applyFont="1" applyBorder="1" applyAlignment="1">
      <alignment vertical="top" wrapText="1"/>
    </xf>
    <xf numFmtId="0" fontId="15" fillId="0" borderId="0" xfId="0" applyFont="1"/>
    <xf numFmtId="43" fontId="15" fillId="0" borderId="0" xfId="1" applyFont="1"/>
    <xf numFmtId="43" fontId="14" fillId="0" borderId="3" xfId="1"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vertical="top" wrapText="1"/>
    </xf>
    <xf numFmtId="0" fontId="11" fillId="3" borderId="6" xfId="0" applyFont="1" applyFill="1" applyBorder="1" applyAlignment="1">
      <alignment vertical="top" wrapText="1"/>
    </xf>
    <xf numFmtId="43" fontId="11" fillId="0" borderId="1" xfId="1" applyFont="1" applyBorder="1" applyAlignment="1">
      <alignment horizontal="left" vertical="top" wrapText="1"/>
    </xf>
    <xf numFmtId="0" fontId="11" fillId="0" borderId="1" xfId="0" applyFont="1" applyBorder="1" applyAlignment="1">
      <alignment vertical="top" wrapText="1"/>
    </xf>
    <xf numFmtId="43" fontId="11" fillId="0" borderId="1" xfId="1" applyFont="1" applyBorder="1" applyAlignment="1">
      <alignment vertical="top" wrapText="1"/>
    </xf>
    <xf numFmtId="43" fontId="11" fillId="0" borderId="6" xfId="0" applyNumberFormat="1" applyFont="1" applyBorder="1" applyAlignment="1">
      <alignment vertical="top" wrapText="1"/>
    </xf>
    <xf numFmtId="0" fontId="11" fillId="3" borderId="5" xfId="0" applyFont="1" applyFill="1" applyBorder="1" applyAlignment="1">
      <alignment horizontal="left" vertical="top" wrapText="1"/>
    </xf>
    <xf numFmtId="0" fontId="11" fillId="3" borderId="3" xfId="0" applyFont="1" applyFill="1" applyBorder="1" applyAlignment="1">
      <alignment vertical="top" wrapText="1"/>
    </xf>
    <xf numFmtId="0" fontId="14" fillId="0" borderId="1" xfId="0" applyFont="1" applyBorder="1" applyAlignment="1">
      <alignment horizontal="left" vertical="top" wrapText="1"/>
    </xf>
    <xf numFmtId="0" fontId="11" fillId="0" borderId="6" xfId="0" applyFont="1" applyBorder="1" applyAlignment="1">
      <alignment vertical="top" wrapText="1"/>
    </xf>
    <xf numFmtId="3" fontId="11" fillId="0" borderId="0" xfId="0" applyNumberFormat="1" applyFont="1" applyAlignment="1">
      <alignment vertical="top" wrapText="1"/>
    </xf>
    <xf numFmtId="0" fontId="11" fillId="0" borderId="6" xfId="0" applyFont="1" applyBorder="1" applyAlignment="1">
      <alignment horizontal="left" vertical="top" wrapText="1"/>
    </xf>
    <xf numFmtId="0" fontId="11" fillId="0" borderId="5"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1" fillId="2" borderId="5" xfId="0" applyFont="1" applyFill="1" applyBorder="1" applyAlignment="1">
      <alignment vertical="top" wrapText="1"/>
    </xf>
    <xf numFmtId="0" fontId="11" fillId="0" borderId="9" xfId="0" applyFont="1" applyBorder="1" applyAlignment="1">
      <alignment horizontal="center" vertical="top" wrapText="1"/>
    </xf>
    <xf numFmtId="0" fontId="14" fillId="3" borderId="6" xfId="0" applyFont="1" applyFill="1" applyBorder="1" applyAlignment="1">
      <alignment vertical="top" wrapText="1"/>
    </xf>
    <xf numFmtId="0" fontId="11" fillId="2" borderId="10"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4" fillId="7" borderId="13" xfId="0" applyFont="1" applyFill="1" applyBorder="1" applyAlignment="1">
      <alignment vertical="top" wrapText="1"/>
    </xf>
    <xf numFmtId="0" fontId="14" fillId="0" borderId="1" xfId="1" applyNumberFormat="1" applyFont="1" applyBorder="1" applyAlignment="1">
      <alignment vertical="top" wrapText="1"/>
    </xf>
    <xf numFmtId="164" fontId="14" fillId="0" borderId="1" xfId="1" applyNumberFormat="1" applyFont="1" applyBorder="1" applyAlignment="1">
      <alignment vertical="top" wrapText="1"/>
    </xf>
    <xf numFmtId="0" fontId="11" fillId="0" borderId="13" xfId="0" applyFont="1" applyBorder="1" applyAlignment="1">
      <alignment horizontal="center" vertical="top" wrapText="1"/>
    </xf>
    <xf numFmtId="0" fontId="14" fillId="0" borderId="0" xfId="0" applyFont="1" applyAlignment="1">
      <alignment horizontal="left"/>
    </xf>
    <xf numFmtId="0" fontId="14" fillId="0" borderId="9" xfId="0" applyFont="1" applyBorder="1" applyAlignment="1">
      <alignment horizontal="left" vertical="top" wrapText="1"/>
    </xf>
    <xf numFmtId="0" fontId="11" fillId="6" borderId="1" xfId="0" applyFont="1" applyFill="1" applyBorder="1" applyAlignment="1">
      <alignment vertical="top" wrapText="1"/>
    </xf>
    <xf numFmtId="0" fontId="11" fillId="0" borderId="14" xfId="0" applyFont="1" applyBorder="1" applyAlignment="1">
      <alignment horizontal="center" vertical="top" wrapText="1"/>
    </xf>
    <xf numFmtId="43" fontId="11" fillId="0" borderId="1" xfId="0" applyNumberFormat="1" applyFont="1" applyBorder="1" applyAlignment="1">
      <alignment vertical="top" wrapText="1"/>
    </xf>
    <xf numFmtId="0" fontId="13" fillId="0" borderId="0" xfId="0" applyFont="1"/>
    <xf numFmtId="0" fontId="17" fillId="0" borderId="0" xfId="0" applyFont="1"/>
    <xf numFmtId="0" fontId="2" fillId="0" borderId="0" xfId="0" applyFont="1"/>
    <xf numFmtId="0" fontId="19" fillId="0" borderId="2" xfId="0" applyFont="1" applyBorder="1" applyAlignment="1">
      <alignment horizontal="left" vertical="top" wrapText="1"/>
    </xf>
    <xf numFmtId="0" fontId="12" fillId="9" borderId="2" xfId="2" applyFont="1" applyFill="1" applyBorder="1" applyAlignment="1">
      <alignment horizontal="left" vertical="top"/>
    </xf>
    <xf numFmtId="0" fontId="4" fillId="10" borderId="2" xfId="2" applyFont="1" applyFill="1" applyBorder="1" applyAlignment="1">
      <alignment horizontal="left" vertical="top"/>
    </xf>
    <xf numFmtId="0" fontId="13" fillId="0" borderId="2" xfId="0" applyFont="1" applyBorder="1" applyAlignment="1">
      <alignment horizontal="left" vertical="top"/>
    </xf>
    <xf numFmtId="0" fontId="2" fillId="0" borderId="0" xfId="0" applyFont="1" applyAlignment="1">
      <alignment horizontal="left" vertical="top"/>
    </xf>
    <xf numFmtId="0" fontId="11" fillId="2" borderId="3" xfId="0" applyFont="1" applyFill="1" applyBorder="1" applyAlignment="1">
      <alignment vertical="top" wrapText="1"/>
    </xf>
    <xf numFmtId="0" fontId="8" fillId="0" borderId="1" xfId="2" applyFont="1" applyBorder="1" applyAlignment="1">
      <alignment vertical="top" wrapText="1"/>
    </xf>
    <xf numFmtId="0" fontId="18" fillId="3" borderId="3" xfId="0" applyFont="1" applyFill="1" applyBorder="1" applyAlignment="1">
      <alignment vertical="top" wrapText="1"/>
    </xf>
    <xf numFmtId="0" fontId="20" fillId="0" borderId="0" xfId="0" applyFont="1"/>
    <xf numFmtId="0" fontId="18" fillId="0" borderId="0" xfId="0" applyFont="1"/>
    <xf numFmtId="0" fontId="21" fillId="0" borderId="0" xfId="0" applyFont="1" applyAlignment="1">
      <alignment wrapText="1"/>
    </xf>
    <xf numFmtId="0" fontId="21" fillId="0" borderId="0" xfId="0" applyFont="1"/>
    <xf numFmtId="0" fontId="22" fillId="0" borderId="0" xfId="0" applyFont="1"/>
    <xf numFmtId="0" fontId="14" fillId="0" borderId="9" xfId="0" applyFont="1" applyBorder="1" applyAlignment="1">
      <alignment horizontal="center" vertical="top" wrapText="1"/>
    </xf>
    <xf numFmtId="0" fontId="18" fillId="0" borderId="0" xfId="0" applyFont="1" applyAlignment="1">
      <alignment wrapText="1"/>
    </xf>
    <xf numFmtId="0" fontId="14" fillId="0" borderId="0" xfId="0" applyFont="1" applyAlignment="1">
      <alignment vertical="top" wrapText="1"/>
    </xf>
    <xf numFmtId="43" fontId="15" fillId="0" borderId="0" xfId="1" applyFont="1" applyAlignment="1">
      <alignment vertical="top" wrapText="1"/>
    </xf>
    <xf numFmtId="0" fontId="13" fillId="0" borderId="0" xfId="0" applyFont="1" applyAlignment="1">
      <alignment vertical="top" wrapText="1"/>
    </xf>
    <xf numFmtId="0" fontId="14" fillId="12" borderId="1" xfId="0" applyFont="1" applyFill="1" applyBorder="1" applyAlignment="1">
      <alignment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19" fillId="0" borderId="15" xfId="0" applyFont="1" applyBorder="1" applyAlignment="1">
      <alignment horizontal="left" vertical="top" wrapText="1"/>
    </xf>
    <xf numFmtId="0" fontId="2" fillId="11" borderId="0" xfId="0" applyFont="1" applyFill="1"/>
    <xf numFmtId="0" fontId="19" fillId="11" borderId="2" xfId="0" applyFont="1" applyFill="1" applyBorder="1" applyAlignment="1">
      <alignment horizontal="left" vertical="top" wrapText="1"/>
    </xf>
    <xf numFmtId="0" fontId="12" fillId="9" borderId="2" xfId="2" applyFont="1" applyFill="1" applyBorder="1" applyAlignment="1">
      <alignment horizontal="right"/>
    </xf>
    <xf numFmtId="14" fontId="4" fillId="10" borderId="2" xfId="2" applyNumberFormat="1" applyFont="1" applyFill="1" applyBorder="1" applyAlignment="1">
      <alignment horizontal="right" vertical="center"/>
    </xf>
    <xf numFmtId="14" fontId="13" fillId="0" borderId="2" xfId="0" applyNumberFormat="1" applyFont="1" applyBorder="1" applyAlignment="1">
      <alignment horizontal="right"/>
    </xf>
    <xf numFmtId="14" fontId="13" fillId="11" borderId="2" xfId="0" applyNumberFormat="1" applyFont="1" applyFill="1" applyBorder="1" applyAlignment="1">
      <alignment horizontal="right"/>
    </xf>
    <xf numFmtId="0" fontId="2" fillId="0" borderId="0" xfId="0" applyFont="1" applyAlignment="1">
      <alignment horizontal="right"/>
    </xf>
    <xf numFmtId="0" fontId="11" fillId="11" borderId="18" xfId="0" applyFont="1" applyFill="1" applyBorder="1" applyAlignment="1">
      <alignment vertical="top" wrapText="1"/>
    </xf>
    <xf numFmtId="0" fontId="13" fillId="0" borderId="0" xfId="4" applyFont="1"/>
    <xf numFmtId="0" fontId="17" fillId="0" borderId="0" xfId="4" applyFont="1"/>
    <xf numFmtId="0" fontId="11" fillId="0" borderId="0" xfId="4" applyFont="1" applyAlignment="1">
      <alignment vertical="top" wrapText="1"/>
    </xf>
    <xf numFmtId="0" fontId="14" fillId="0" borderId="0" xfId="4" applyFont="1"/>
    <xf numFmtId="0" fontId="11" fillId="0" borderId="6" xfId="4" applyFont="1" applyBorder="1" applyAlignment="1">
      <alignment vertical="top" wrapText="1"/>
    </xf>
    <xf numFmtId="0" fontId="14" fillId="0" borderId="1" xfId="4" applyFont="1" applyBorder="1" applyAlignment="1">
      <alignment vertical="top" wrapText="1"/>
    </xf>
    <xf numFmtId="0" fontId="11" fillId="3" borderId="3" xfId="4" applyFont="1" applyFill="1" applyBorder="1" applyAlignment="1">
      <alignment vertical="top" wrapText="1"/>
    </xf>
    <xf numFmtId="0" fontId="11" fillId="3" borderId="1" xfId="4" applyFont="1" applyFill="1" applyBorder="1" applyAlignment="1">
      <alignment vertical="top" wrapText="1"/>
    </xf>
    <xf numFmtId="43" fontId="11" fillId="0" borderId="1" xfId="4" applyNumberFormat="1" applyFont="1" applyBorder="1" applyAlignment="1">
      <alignment vertical="top" wrapText="1"/>
    </xf>
    <xf numFmtId="0" fontId="11" fillId="0" borderId="1" xfId="4" applyFont="1" applyBorder="1" applyAlignment="1">
      <alignment vertical="top" wrapText="1"/>
    </xf>
    <xf numFmtId="0" fontId="11" fillId="3" borderId="6" xfId="4" applyFont="1" applyFill="1" applyBorder="1" applyAlignment="1">
      <alignment vertical="top" wrapText="1"/>
    </xf>
    <xf numFmtId="0" fontId="11" fillId="6" borderId="1" xfId="4" applyFont="1" applyFill="1" applyBorder="1" applyAlignment="1">
      <alignment vertical="top" wrapText="1"/>
    </xf>
    <xf numFmtId="0" fontId="14" fillId="0" borderId="3" xfId="4" applyFont="1" applyBorder="1" applyAlignment="1">
      <alignment vertical="top" wrapText="1"/>
    </xf>
    <xf numFmtId="0" fontId="14" fillId="3" borderId="3" xfId="4" applyFont="1" applyFill="1" applyBorder="1" applyAlignment="1">
      <alignment vertical="top" wrapText="1"/>
    </xf>
    <xf numFmtId="0" fontId="11" fillId="0" borderId="3" xfId="4" applyFont="1" applyBorder="1" applyAlignment="1">
      <alignment horizontal="center" vertical="top" wrapText="1"/>
    </xf>
    <xf numFmtId="0" fontId="14" fillId="0" borderId="12" xfId="4" applyFont="1" applyBorder="1" applyAlignment="1">
      <alignment vertical="top" wrapText="1"/>
    </xf>
    <xf numFmtId="0" fontId="11" fillId="0" borderId="14" xfId="4" applyFont="1" applyBorder="1" applyAlignment="1">
      <alignment horizontal="center" vertical="top" wrapText="1"/>
    </xf>
    <xf numFmtId="0" fontId="11" fillId="2" borderId="1" xfId="4" applyFont="1" applyFill="1" applyBorder="1" applyAlignment="1">
      <alignment vertical="top" wrapText="1"/>
    </xf>
    <xf numFmtId="0" fontId="11" fillId="4" borderId="5" xfId="4" applyFont="1" applyFill="1" applyBorder="1" applyAlignment="1">
      <alignment vertical="top" wrapText="1"/>
    </xf>
    <xf numFmtId="0" fontId="11" fillId="4" borderId="5" xfId="4" applyFont="1" applyFill="1" applyBorder="1" applyAlignment="1">
      <alignment horizontal="left" vertical="top" wrapText="1"/>
    </xf>
    <xf numFmtId="0" fontId="14" fillId="3" borderId="6" xfId="4" applyFont="1" applyFill="1" applyBorder="1" applyAlignment="1">
      <alignment vertical="top" wrapText="1"/>
    </xf>
    <xf numFmtId="0" fontId="11" fillId="0" borderId="9" xfId="4" applyFont="1" applyBorder="1" applyAlignment="1">
      <alignment horizontal="center" vertical="top" wrapText="1"/>
    </xf>
    <xf numFmtId="0" fontId="11" fillId="0" borderId="13" xfId="4" applyFont="1" applyBorder="1" applyAlignment="1">
      <alignment horizontal="center" vertical="top" wrapText="1"/>
    </xf>
    <xf numFmtId="0" fontId="11" fillId="6" borderId="5" xfId="4" applyFont="1" applyFill="1" applyBorder="1" applyAlignment="1">
      <alignment vertical="top" wrapText="1"/>
    </xf>
    <xf numFmtId="0" fontId="11" fillId="5" borderId="3" xfId="4" applyFont="1" applyFill="1" applyBorder="1" applyAlignment="1">
      <alignment vertical="top" wrapText="1"/>
    </xf>
    <xf numFmtId="0" fontId="11" fillId="4" borderId="1" xfId="4" applyFont="1" applyFill="1" applyBorder="1" applyAlignment="1">
      <alignment vertical="top" wrapText="1"/>
    </xf>
    <xf numFmtId="0" fontId="11" fillId="4" borderId="1" xfId="4" applyFont="1" applyFill="1" applyBorder="1" applyAlignment="1">
      <alignment horizontal="left" vertical="top" wrapText="1"/>
    </xf>
    <xf numFmtId="0" fontId="11" fillId="0" borderId="0" xfId="4" applyFont="1" applyAlignment="1">
      <alignment horizontal="left" vertical="top" wrapText="1"/>
    </xf>
    <xf numFmtId="0" fontId="14" fillId="0" borderId="1" xfId="4" applyFont="1" applyBorder="1" applyAlignment="1">
      <alignment horizontal="left" vertical="top" wrapText="1"/>
    </xf>
    <xf numFmtId="0" fontId="11" fillId="3" borderId="1" xfId="4" applyFont="1" applyFill="1" applyBorder="1" applyAlignment="1">
      <alignment horizontal="left" vertical="top" wrapText="1"/>
    </xf>
    <xf numFmtId="0" fontId="14" fillId="0" borderId="9" xfId="4" applyFont="1" applyBorder="1" applyAlignment="1">
      <alignment horizontal="left" vertical="top" wrapText="1"/>
    </xf>
    <xf numFmtId="0" fontId="11" fillId="0" borderId="4" xfId="4" applyFont="1" applyBorder="1" applyAlignment="1">
      <alignment horizontal="center" vertical="top" wrapText="1"/>
    </xf>
    <xf numFmtId="0" fontId="14" fillId="0" borderId="0" xfId="4" applyFont="1" applyAlignment="1">
      <alignment horizontal="left"/>
    </xf>
    <xf numFmtId="0" fontId="16" fillId="0" borderId="1" xfId="4" applyFont="1" applyBorder="1" applyAlignment="1">
      <alignment vertical="top" wrapText="1"/>
    </xf>
    <xf numFmtId="0" fontId="14" fillId="7" borderId="13" xfId="4" applyFont="1" applyFill="1" applyBorder="1" applyAlignment="1">
      <alignment vertical="top" wrapText="1"/>
    </xf>
    <xf numFmtId="0" fontId="11" fillId="2" borderId="12" xfId="4" applyFont="1" applyFill="1" applyBorder="1" applyAlignment="1">
      <alignment horizontal="center" vertical="top" wrapText="1"/>
    </xf>
    <xf numFmtId="0" fontId="11" fillId="2" borderId="11" xfId="4" applyFont="1" applyFill="1" applyBorder="1" applyAlignment="1">
      <alignment horizontal="center" vertical="top" wrapText="1"/>
    </xf>
    <xf numFmtId="0" fontId="11" fillId="2" borderId="10" xfId="4" applyFont="1" applyFill="1" applyBorder="1" applyAlignment="1">
      <alignment horizontal="center" vertical="top" wrapText="1"/>
    </xf>
    <xf numFmtId="0" fontId="11" fillId="2" borderId="5" xfId="4" applyFont="1" applyFill="1" applyBorder="1" applyAlignment="1">
      <alignment vertical="top" wrapText="1"/>
    </xf>
    <xf numFmtId="0" fontId="11" fillId="2" borderId="8" xfId="4" applyFont="1" applyFill="1" applyBorder="1" applyAlignment="1">
      <alignment vertical="top" wrapText="1"/>
    </xf>
    <xf numFmtId="0" fontId="11" fillId="2" borderId="7" xfId="4" applyFont="1" applyFill="1" applyBorder="1" applyAlignment="1">
      <alignment vertical="top" wrapText="1"/>
    </xf>
    <xf numFmtId="0" fontId="11" fillId="0" borderId="6" xfId="4" applyFont="1" applyBorder="1" applyAlignment="1">
      <alignment horizontal="left" vertical="top" wrapText="1"/>
    </xf>
    <xf numFmtId="3" fontId="11" fillId="0" borderId="0" xfId="4" applyNumberFormat="1" applyFont="1" applyAlignment="1">
      <alignment vertical="top" wrapText="1"/>
    </xf>
    <xf numFmtId="0" fontId="11" fillId="3" borderId="5" xfId="4" applyFont="1" applyFill="1" applyBorder="1" applyAlignment="1">
      <alignment horizontal="left" vertical="top" wrapText="1"/>
    </xf>
    <xf numFmtId="0" fontId="15" fillId="0" borderId="0" xfId="4" applyFont="1"/>
    <xf numFmtId="43" fontId="11" fillId="0" borderId="6" xfId="4" applyNumberFormat="1" applyFont="1" applyBorder="1" applyAlignment="1">
      <alignment vertical="top" wrapText="1"/>
    </xf>
    <xf numFmtId="3" fontId="15" fillId="0" borderId="0" xfId="4" applyNumberFormat="1" applyFont="1"/>
    <xf numFmtId="9" fontId="14" fillId="0" borderId="1" xfId="4" applyNumberFormat="1" applyFont="1" applyBorder="1" applyAlignment="1">
      <alignment vertical="top" wrapText="1"/>
    </xf>
    <xf numFmtId="10" fontId="14" fillId="0" borderId="1" xfId="4" applyNumberFormat="1" applyFont="1" applyBorder="1" applyAlignment="1">
      <alignment vertical="top" wrapText="1"/>
    </xf>
    <xf numFmtId="0" fontId="11" fillId="4" borderId="3" xfId="4" applyFont="1" applyFill="1" applyBorder="1" applyAlignment="1">
      <alignment vertical="top" wrapText="1"/>
    </xf>
    <xf numFmtId="0" fontId="1" fillId="0" borderId="15" xfId="2" applyFont="1" applyBorder="1" applyAlignment="1">
      <alignment horizontal="center" vertical="top"/>
    </xf>
    <xf numFmtId="0" fontId="26" fillId="0" borderId="3" xfId="0" applyFont="1" applyBorder="1" applyAlignment="1">
      <alignment vertical="top" wrapText="1"/>
    </xf>
    <xf numFmtId="0" fontId="8" fillId="0" borderId="1" xfId="0" applyFont="1" applyBorder="1" applyAlignment="1">
      <alignment vertical="top" wrapText="1"/>
    </xf>
    <xf numFmtId="10" fontId="8" fillId="0" borderId="1" xfId="0" applyNumberFormat="1" applyFont="1" applyBorder="1" applyAlignment="1">
      <alignment vertical="top" wrapText="1"/>
    </xf>
    <xf numFmtId="0" fontId="8" fillId="11" borderId="1" xfId="2" applyFont="1" applyFill="1" applyBorder="1" applyAlignment="1">
      <alignment vertical="top" wrapText="1"/>
    </xf>
    <xf numFmtId="0" fontId="8" fillId="3" borderId="3" xfId="0" applyFont="1" applyFill="1" applyBorder="1" applyAlignment="1">
      <alignment vertical="top" wrapText="1"/>
    </xf>
    <xf numFmtId="0" fontId="8" fillId="0" borderId="3" xfId="0" applyFont="1" applyBorder="1" applyAlignment="1">
      <alignment vertical="top" wrapText="1"/>
    </xf>
    <xf numFmtId="0" fontId="8" fillId="12" borderId="3" xfId="0" applyFont="1" applyFill="1" applyBorder="1" applyAlignment="1">
      <alignment vertical="top" wrapText="1"/>
    </xf>
    <xf numFmtId="0" fontId="8" fillId="3" borderId="6" xfId="0" applyFont="1" applyFill="1" applyBorder="1" applyAlignment="1">
      <alignment vertical="top" wrapText="1"/>
    </xf>
    <xf numFmtId="9" fontId="8" fillId="0" borderId="1" xfId="0" applyNumberFormat="1" applyFont="1" applyBorder="1" applyAlignment="1">
      <alignment vertical="top" wrapText="1"/>
    </xf>
    <xf numFmtId="0" fontId="24" fillId="4" borderId="1" xfId="0" applyFont="1" applyFill="1" applyBorder="1" applyAlignment="1">
      <alignment horizontal="left" vertical="top" wrapText="1"/>
    </xf>
    <xf numFmtId="0" fontId="24" fillId="4" borderId="1" xfId="0" applyFont="1" applyFill="1" applyBorder="1" applyAlignment="1">
      <alignment vertical="top" wrapText="1"/>
    </xf>
    <xf numFmtId="0" fontId="24" fillId="2" borderId="1" xfId="0" applyFont="1" applyFill="1" applyBorder="1" applyAlignment="1">
      <alignment vertical="top" wrapText="1"/>
    </xf>
    <xf numFmtId="0" fontId="24" fillId="0" borderId="9" xfId="0" applyFont="1" applyBorder="1" applyAlignment="1">
      <alignment horizontal="center" vertical="top" wrapText="1"/>
    </xf>
    <xf numFmtId="0" fontId="24" fillId="2" borderId="10"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12" xfId="0" applyFont="1" applyFill="1" applyBorder="1" applyAlignment="1">
      <alignment horizontal="center" vertical="top" wrapText="1"/>
    </xf>
    <xf numFmtId="0" fontId="8" fillId="0" borderId="12" xfId="0" applyFont="1" applyBorder="1" applyAlignment="1">
      <alignment vertical="top" wrapText="1"/>
    </xf>
    <xf numFmtId="0" fontId="10" fillId="0" borderId="1" xfId="0" applyFont="1" applyBorder="1" applyAlignment="1">
      <alignment vertical="top" wrapText="1"/>
    </xf>
    <xf numFmtId="0" fontId="10" fillId="11"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1" fillId="0" borderId="0" xfId="0" applyFont="1"/>
    <xf numFmtId="0" fontId="1" fillId="0" borderId="0" xfId="0" quotePrefix="1" applyFont="1" applyAlignment="1">
      <alignment wrapText="1"/>
    </xf>
    <xf numFmtId="0" fontId="1" fillId="0" borderId="0" xfId="0" applyFont="1" applyAlignment="1">
      <alignment wrapText="1"/>
    </xf>
    <xf numFmtId="0" fontId="1" fillId="0" borderId="0" xfId="2" applyFont="1" applyAlignment="1">
      <alignment horizontal="left" vertical="top"/>
    </xf>
    <xf numFmtId="0" fontId="1" fillId="0" borderId="0" xfId="2" applyFont="1" applyAlignment="1">
      <alignment horizontal="center"/>
    </xf>
    <xf numFmtId="0" fontId="1" fillId="0" borderId="0" xfId="2" applyFont="1" applyAlignment="1">
      <alignment wrapText="1"/>
    </xf>
    <xf numFmtId="0" fontId="1" fillId="0" borderId="0" xfId="2" applyFont="1" applyAlignment="1">
      <alignment horizontal="right"/>
    </xf>
    <xf numFmtId="0" fontId="1" fillId="0" borderId="2" xfId="2" applyFont="1" applyBorder="1" applyAlignment="1">
      <alignment horizontal="left" vertical="top"/>
    </xf>
    <xf numFmtId="0" fontId="1" fillId="0" borderId="2" xfId="2" applyFont="1" applyBorder="1" applyAlignment="1">
      <alignment horizontal="left" wrapText="1"/>
    </xf>
    <xf numFmtId="0" fontId="1" fillId="0" borderId="2" xfId="2" applyFont="1" applyBorder="1" applyAlignment="1">
      <alignment wrapText="1"/>
    </xf>
    <xf numFmtId="0" fontId="1" fillId="0" borderId="2" xfId="2" applyFont="1" applyBorder="1" applyAlignment="1">
      <alignment horizontal="center"/>
    </xf>
    <xf numFmtId="14" fontId="1" fillId="0" borderId="2" xfId="2" applyNumberFormat="1" applyFont="1" applyBorder="1" applyAlignment="1">
      <alignment horizontal="right"/>
    </xf>
    <xf numFmtId="0" fontId="1" fillId="0" borderId="2" xfId="2" applyFont="1" applyBorder="1" applyAlignment="1">
      <alignment horizontal="left"/>
    </xf>
    <xf numFmtId="0" fontId="1" fillId="11" borderId="2" xfId="2" applyFont="1" applyFill="1" applyBorder="1" applyAlignment="1">
      <alignment horizontal="left" vertical="top"/>
    </xf>
    <xf numFmtId="0" fontId="1" fillId="11" borderId="2" xfId="2" applyFont="1" applyFill="1" applyBorder="1" applyAlignment="1">
      <alignment horizontal="center" vertical="top"/>
    </xf>
    <xf numFmtId="14" fontId="1" fillId="11" borderId="2" xfId="0" applyNumberFormat="1" applyFont="1" applyFill="1" applyBorder="1" applyAlignment="1">
      <alignment horizontal="right"/>
    </xf>
    <xf numFmtId="0" fontId="1" fillId="0" borderId="2" xfId="2" applyFont="1" applyBorder="1" applyAlignment="1">
      <alignment horizontal="center" vertical="top"/>
    </xf>
    <xf numFmtId="0" fontId="1" fillId="0" borderId="2" xfId="2" applyFont="1" applyBorder="1" applyAlignment="1">
      <alignment horizontal="left" vertical="top" wrapText="1"/>
    </xf>
    <xf numFmtId="0" fontId="1" fillId="0" borderId="2" xfId="0" applyFont="1" applyBorder="1" applyAlignment="1">
      <alignment horizontal="left" vertical="top" wrapText="1"/>
    </xf>
    <xf numFmtId="0" fontId="1" fillId="11" borderId="0" xfId="0" applyFont="1" applyFill="1"/>
    <xf numFmtId="14" fontId="1" fillId="0" borderId="0" xfId="0" applyNumberFormat="1" applyFont="1" applyAlignment="1">
      <alignment horizontal="right"/>
    </xf>
    <xf numFmtId="14" fontId="1" fillId="0" borderId="0" xfId="0" applyNumberFormat="1" applyFont="1" applyAlignment="1">
      <alignment horizontal="right" vertical="top"/>
    </xf>
    <xf numFmtId="0" fontId="14" fillId="11" borderId="14" xfId="0" applyFont="1" applyFill="1" applyBorder="1" applyAlignment="1">
      <alignment horizontal="left" vertical="top" wrapText="1"/>
    </xf>
    <xf numFmtId="0" fontId="14" fillId="11" borderId="13" xfId="0" applyFont="1" applyFill="1" applyBorder="1" applyAlignment="1">
      <alignment horizontal="left" vertical="top" wrapText="1"/>
    </xf>
    <xf numFmtId="0" fontId="14" fillId="11" borderId="4" xfId="0" applyFont="1" applyFill="1" applyBorder="1" applyAlignment="1">
      <alignment horizontal="left" vertical="top" wrapText="1"/>
    </xf>
    <xf numFmtId="0" fontId="8" fillId="11" borderId="14" xfId="0" applyFont="1" applyFill="1" applyBorder="1" applyAlignment="1">
      <alignment horizontal="left" vertical="top" wrapText="1"/>
    </xf>
    <xf numFmtId="0" fontId="11" fillId="5" borderId="4" xfId="0" applyFont="1" applyFill="1" applyBorder="1" applyAlignment="1">
      <alignment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5" xfId="0" applyFont="1" applyFill="1" applyBorder="1" applyAlignment="1">
      <alignment horizontal="center" vertical="top" wrapText="1"/>
    </xf>
    <xf numFmtId="0" fontId="14" fillId="11" borderId="14" xfId="4" applyFont="1" applyFill="1" applyBorder="1" applyAlignment="1">
      <alignment horizontal="left" vertical="top" wrapText="1"/>
    </xf>
    <xf numFmtId="0" fontId="14" fillId="11" borderId="13" xfId="4" applyFont="1" applyFill="1" applyBorder="1" applyAlignment="1">
      <alignment horizontal="left" vertical="top" wrapText="1"/>
    </xf>
    <xf numFmtId="0" fontId="14" fillId="11" borderId="4" xfId="4" applyFont="1" applyFill="1" applyBorder="1" applyAlignment="1">
      <alignment horizontal="left" vertical="top" wrapText="1"/>
    </xf>
    <xf numFmtId="0" fontId="11" fillId="5" borderId="4" xfId="4" applyFont="1" applyFill="1" applyBorder="1" applyAlignment="1">
      <alignment vertical="top" wrapText="1"/>
    </xf>
    <xf numFmtId="0" fontId="11" fillId="2" borderId="7" xfId="4" applyFont="1" applyFill="1" applyBorder="1" applyAlignment="1">
      <alignment horizontal="center" vertical="top" wrapText="1"/>
    </xf>
    <xf numFmtId="0" fontId="11" fillId="2" borderId="8" xfId="4" applyFont="1" applyFill="1" applyBorder="1" applyAlignment="1">
      <alignment horizontal="center" vertical="top" wrapText="1"/>
    </xf>
    <xf numFmtId="0" fontId="11" fillId="2" borderId="5" xfId="4" applyFont="1" applyFill="1" applyBorder="1" applyAlignment="1">
      <alignment horizontal="center" vertical="top" wrapText="1"/>
    </xf>
    <xf numFmtId="0" fontId="11" fillId="0" borderId="5" xfId="4" applyFont="1" applyBorder="1" applyAlignment="1">
      <alignment vertical="top" wrapText="1"/>
    </xf>
    <xf numFmtId="0" fontId="14" fillId="0" borderId="3" xfId="0" applyFont="1" applyBorder="1" applyAlignment="1">
      <alignment horizontal="left" vertical="top" wrapText="1"/>
    </xf>
    <xf numFmtId="0" fontId="18" fillId="11" borderId="3" xfId="0" applyFont="1" applyFill="1" applyBorder="1" applyAlignment="1">
      <alignment vertical="top" wrapText="1"/>
    </xf>
    <xf numFmtId="0" fontId="18" fillId="13" borderId="3" xfId="0" applyFont="1" applyFill="1" applyBorder="1" applyAlignment="1">
      <alignment vertical="top" wrapText="1"/>
    </xf>
    <xf numFmtId="0" fontId="29" fillId="0" borderId="3" xfId="0" applyFont="1" applyBorder="1" applyAlignment="1">
      <alignment vertical="top" wrapText="1"/>
    </xf>
    <xf numFmtId="0" fontId="30" fillId="0" borderId="0" xfId="0" applyFont="1" applyAlignment="1">
      <alignment horizontal="left" vertical="top" wrapText="1"/>
    </xf>
    <xf numFmtId="10" fontId="29" fillId="11" borderId="3" xfId="0" applyNumberFormat="1" applyFont="1" applyFill="1" applyBorder="1" applyAlignment="1">
      <alignment vertical="top" wrapText="1"/>
    </xf>
    <xf numFmtId="9" fontId="29" fillId="0" borderId="3" xfId="0" applyNumberFormat="1" applyFont="1" applyBorder="1" applyAlignment="1">
      <alignment vertical="top" wrapText="1"/>
    </xf>
    <xf numFmtId="0" fontId="29" fillId="0" borderId="1" xfId="0" applyFont="1" applyBorder="1" applyAlignment="1">
      <alignment vertical="top" wrapText="1"/>
    </xf>
    <xf numFmtId="0" fontId="29" fillId="14" borderId="3" xfId="0" applyFont="1" applyFill="1" applyBorder="1" applyAlignment="1">
      <alignment vertical="top" wrapText="1"/>
    </xf>
    <xf numFmtId="0" fontId="1" fillId="15" borderId="2" xfId="2" applyFont="1" applyFill="1" applyBorder="1" applyAlignment="1">
      <alignment horizontal="left" vertical="top"/>
    </xf>
    <xf numFmtId="0" fontId="13" fillId="15" borderId="2" xfId="0" applyFont="1" applyFill="1" applyBorder="1" applyAlignment="1">
      <alignment horizontal="left" vertical="top"/>
    </xf>
    <xf numFmtId="0" fontId="14" fillId="0" borderId="6" xfId="0" applyFont="1" applyBorder="1" applyAlignment="1">
      <alignment vertical="top" wrapText="1"/>
    </xf>
    <xf numFmtId="9" fontId="8" fillId="0" borderId="6" xfId="0" applyNumberFormat="1" applyFont="1" applyBorder="1" applyAlignment="1">
      <alignment vertical="top" wrapText="1"/>
    </xf>
    <xf numFmtId="0" fontId="8" fillId="14" borderId="3" xfId="0" applyFont="1" applyFill="1" applyBorder="1" applyAlignment="1">
      <alignment vertical="top" wrapText="1"/>
    </xf>
    <xf numFmtId="0" fontId="11" fillId="2" borderId="9" xfId="0" applyFont="1" applyFill="1" applyBorder="1" applyAlignment="1">
      <alignment vertical="top" wrapText="1"/>
    </xf>
    <xf numFmtId="0" fontId="14" fillId="12" borderId="4" xfId="0" applyFont="1" applyFill="1" applyBorder="1" applyAlignment="1">
      <alignment vertical="top" wrapText="1"/>
    </xf>
    <xf numFmtId="0" fontId="8" fillId="3" borderId="19" xfId="0" applyFont="1" applyFill="1" applyBorder="1" applyAlignment="1">
      <alignment vertical="top" wrapText="1"/>
    </xf>
    <xf numFmtId="0" fontId="8" fillId="3" borderId="20" xfId="0" applyFont="1" applyFill="1" applyBorder="1" applyAlignment="1">
      <alignment vertical="top" wrapText="1"/>
    </xf>
    <xf numFmtId="0" fontId="24" fillId="2" borderId="9" xfId="0" applyFont="1" applyFill="1" applyBorder="1" applyAlignment="1">
      <alignment vertical="top" wrapText="1"/>
    </xf>
    <xf numFmtId="0" fontId="8" fillId="16" borderId="3" xfId="0" applyFont="1" applyFill="1" applyBorder="1" applyAlignment="1">
      <alignment vertical="top" wrapText="1"/>
    </xf>
    <xf numFmtId="0" fontId="14" fillId="17" borderId="1" xfId="0" applyFont="1" applyFill="1" applyBorder="1" applyAlignment="1">
      <alignment vertical="top" wrapText="1"/>
    </xf>
    <xf numFmtId="0" fontId="8" fillId="12" borderId="1" xfId="0" applyFont="1" applyFill="1" applyBorder="1" applyAlignment="1">
      <alignment vertical="top" wrapText="1"/>
    </xf>
    <xf numFmtId="0" fontId="8" fillId="12" borderId="1" xfId="0" applyFont="1" applyFill="1" applyBorder="1" applyAlignment="1">
      <alignment horizontal="left" vertical="top" wrapText="1"/>
    </xf>
    <xf numFmtId="0" fontId="14" fillId="12" borderId="0" xfId="0" applyFont="1" applyFill="1"/>
    <xf numFmtId="0" fontId="8" fillId="12" borderId="19" xfId="0" applyFont="1" applyFill="1" applyBorder="1" applyAlignment="1">
      <alignment vertical="top" wrapText="1"/>
    </xf>
    <xf numFmtId="0" fontId="8" fillId="11" borderId="3" xfId="0" applyFont="1" applyFill="1" applyBorder="1" applyAlignment="1">
      <alignment vertical="top" wrapText="1"/>
    </xf>
    <xf numFmtId="0" fontId="14" fillId="12" borderId="3" xfId="0" applyFont="1" applyFill="1" applyBorder="1" applyAlignment="1">
      <alignment vertical="top" wrapText="1"/>
    </xf>
    <xf numFmtId="0" fontId="8" fillId="3" borderId="2" xfId="0" applyFont="1" applyFill="1" applyBorder="1" applyAlignment="1">
      <alignment vertical="top" wrapText="1"/>
    </xf>
    <xf numFmtId="0" fontId="8" fillId="12" borderId="4" xfId="0" applyFont="1" applyFill="1" applyBorder="1" applyAlignment="1">
      <alignment vertical="top" wrapText="1"/>
    </xf>
    <xf numFmtId="0" fontId="27" fillId="12" borderId="1" xfId="0" applyFont="1" applyFill="1" applyBorder="1" applyAlignment="1">
      <alignment vertical="top" wrapText="1"/>
    </xf>
    <xf numFmtId="0" fontId="14" fillId="0" borderId="5" xfId="0" applyFont="1" applyBorder="1" applyAlignment="1">
      <alignment vertical="top" wrapText="1"/>
    </xf>
    <xf numFmtId="0" fontId="14" fillId="0" borderId="9" xfId="0" applyFont="1" applyBorder="1" applyAlignment="1">
      <alignment vertical="top" wrapText="1"/>
    </xf>
    <xf numFmtId="0" fontId="1" fillId="15" borderId="2" xfId="0" applyFont="1" applyFill="1" applyBorder="1"/>
    <xf numFmtId="0" fontId="1" fillId="15" borderId="2" xfId="0" applyFont="1" applyFill="1" applyBorder="1" applyAlignment="1">
      <alignment wrapText="1"/>
    </xf>
    <xf numFmtId="0" fontId="1" fillId="15" borderId="2" xfId="2" applyFont="1" applyFill="1" applyBorder="1" applyAlignment="1">
      <alignment horizontal="center" vertical="top"/>
    </xf>
    <xf numFmtId="14" fontId="1" fillId="15" borderId="2" xfId="0" applyNumberFormat="1" applyFont="1" applyFill="1" applyBorder="1" applyAlignment="1">
      <alignment horizontal="right"/>
    </xf>
    <xf numFmtId="0" fontId="14" fillId="0" borderId="8" xfId="0" applyFont="1" applyBorder="1" applyAlignment="1">
      <alignment horizontal="center" vertical="top" wrapText="1"/>
    </xf>
    <xf numFmtId="0" fontId="14" fillId="11" borderId="13" xfId="0" applyFont="1" applyFill="1" applyBorder="1" applyAlignment="1">
      <alignment horizontal="center" vertical="top" wrapText="1"/>
    </xf>
    <xf numFmtId="0" fontId="14" fillId="0" borderId="6" xfId="0" applyFont="1" applyBorder="1" applyAlignment="1">
      <alignment horizontal="center" vertical="top" wrapText="1"/>
    </xf>
    <xf numFmtId="0" fontId="11" fillId="0" borderId="10" xfId="0" applyFont="1" applyBorder="1" applyAlignment="1">
      <alignment horizontal="center" vertical="top" wrapText="1"/>
    </xf>
    <xf numFmtId="0" fontId="11" fillId="0" borderId="7" xfId="0" applyFont="1" applyBorder="1" applyAlignment="1">
      <alignment horizontal="center" vertical="top" wrapText="1"/>
    </xf>
    <xf numFmtId="0" fontId="14" fillId="18" borderId="2" xfId="0" applyFont="1" applyFill="1" applyBorder="1" applyAlignment="1">
      <alignment horizontal="center" vertical="top" wrapText="1"/>
    </xf>
    <xf numFmtId="0" fontId="14" fillId="17" borderId="8" xfId="0" applyFont="1" applyFill="1" applyBorder="1" applyAlignment="1">
      <alignment horizontal="center" vertical="top" wrapText="1"/>
    </xf>
    <xf numFmtId="0" fontId="1" fillId="0" borderId="0" xfId="0" applyFont="1" applyAlignment="1">
      <alignment horizontal="right"/>
    </xf>
    <xf numFmtId="0" fontId="11" fillId="4" borderId="12" xfId="0" applyFont="1" applyFill="1" applyBorder="1" applyAlignment="1">
      <alignment vertical="top" wrapText="1"/>
    </xf>
    <xf numFmtId="0" fontId="14" fillId="0" borderId="2" xfId="0" applyFont="1" applyBorder="1" applyAlignment="1">
      <alignment horizontal="center" vertical="top" wrapText="1"/>
    </xf>
    <xf numFmtId="0" fontId="14" fillId="12" borderId="2" xfId="0" applyFont="1" applyFill="1" applyBorder="1" applyAlignment="1">
      <alignment horizontal="center" vertical="top" wrapText="1"/>
    </xf>
    <xf numFmtId="0" fontId="14" fillId="12" borderId="6" xfId="0" applyFont="1" applyFill="1" applyBorder="1" applyAlignment="1">
      <alignment horizontal="center" vertical="top" wrapText="1"/>
    </xf>
    <xf numFmtId="0" fontId="14" fillId="0" borderId="2" xfId="0" applyFont="1" applyBorder="1" applyAlignment="1">
      <alignment horizontal="left" vertical="top" wrapText="1"/>
    </xf>
    <xf numFmtId="0" fontId="1" fillId="15" borderId="2" xfId="0" applyFont="1" applyFill="1" applyBorder="1" applyAlignment="1">
      <alignment vertical="top"/>
    </xf>
    <xf numFmtId="0" fontId="1" fillId="15" borderId="2" xfId="0" applyFont="1" applyFill="1" applyBorder="1" applyAlignment="1">
      <alignment vertical="top" wrapText="1"/>
    </xf>
    <xf numFmtId="14" fontId="1" fillId="15" borderId="2" xfId="0" applyNumberFormat="1" applyFont="1" applyFill="1" applyBorder="1" applyAlignment="1">
      <alignment horizontal="right" vertical="top"/>
    </xf>
    <xf numFmtId="0" fontId="3" fillId="15" borderId="2" xfId="0" applyFont="1" applyFill="1" applyBorder="1" applyAlignment="1">
      <alignment vertical="top" wrapText="1"/>
    </xf>
    <xf numFmtId="0" fontId="1" fillId="15" borderId="15" xfId="0" applyFont="1" applyFill="1" applyBorder="1" applyAlignment="1">
      <alignment wrapText="1"/>
    </xf>
    <xf numFmtId="0" fontId="29" fillId="11" borderId="3" xfId="0" applyFont="1" applyFill="1" applyBorder="1" applyAlignment="1">
      <alignment vertical="top" wrapText="1"/>
    </xf>
    <xf numFmtId="0" fontId="3" fillId="15" borderId="2" xfId="0" applyFont="1" applyFill="1" applyBorder="1" applyAlignment="1">
      <alignment wrapText="1"/>
    </xf>
    <xf numFmtId="6" fontId="11" fillId="0" borderId="1" xfId="1" applyNumberFormat="1" applyFont="1" applyBorder="1" applyAlignment="1">
      <alignment vertical="top" wrapText="1"/>
    </xf>
    <xf numFmtId="0" fontId="3" fillId="15" borderId="15" xfId="0" applyFont="1" applyFill="1" applyBorder="1" applyAlignment="1">
      <alignment vertical="top"/>
    </xf>
    <xf numFmtId="0" fontId="1" fillId="15" borderId="2" xfId="0" applyFont="1" applyFill="1" applyBorder="1" applyAlignment="1">
      <alignment horizontal="left" vertical="top" wrapText="1"/>
    </xf>
    <xf numFmtId="43" fontId="24" fillId="0" borderId="1" xfId="1" applyFont="1" applyBorder="1" applyAlignment="1">
      <alignment vertical="top" wrapText="1"/>
    </xf>
    <xf numFmtId="6" fontId="24" fillId="0" borderId="1" xfId="1" applyNumberFormat="1" applyFont="1" applyBorder="1" applyAlignment="1">
      <alignment horizontal="left" vertical="top" wrapText="1"/>
    </xf>
    <xf numFmtId="0" fontId="13" fillId="15" borderId="21" xfId="0" applyFont="1" applyFill="1" applyBorder="1" applyAlignment="1">
      <alignment horizontal="left" vertical="top"/>
    </xf>
    <xf numFmtId="0" fontId="1" fillId="19" borderId="15" xfId="5" applyFill="1" applyBorder="1" applyAlignment="1">
      <alignment horizontal="left" vertical="top"/>
    </xf>
    <xf numFmtId="0" fontId="1" fillId="19" borderId="2" xfId="5" applyFill="1" applyBorder="1" applyAlignment="1">
      <alignment horizontal="left" vertical="top"/>
    </xf>
    <xf numFmtId="0" fontId="1" fillId="19" borderId="15" xfId="0" applyFont="1" applyFill="1" applyBorder="1" applyAlignment="1">
      <alignment vertical="top"/>
    </xf>
    <xf numFmtId="0" fontId="1" fillId="19" borderId="2" xfId="0" applyFont="1" applyFill="1" applyBorder="1"/>
    <xf numFmtId="0" fontId="1" fillId="19" borderId="15" xfId="0" applyFont="1" applyFill="1" applyBorder="1" applyAlignment="1">
      <alignment wrapText="1"/>
    </xf>
    <xf numFmtId="0" fontId="1" fillId="19" borderId="2" xfId="0" applyFont="1" applyFill="1" applyBorder="1" applyAlignment="1">
      <alignment wrapText="1"/>
    </xf>
    <xf numFmtId="0" fontId="1" fillId="19" borderId="15" xfId="0" applyFont="1" applyFill="1" applyBorder="1"/>
    <xf numFmtId="14" fontId="1" fillId="19" borderId="0" xfId="0" applyNumberFormat="1" applyFont="1" applyFill="1" applyAlignment="1">
      <alignment horizontal="right"/>
    </xf>
    <xf numFmtId="14" fontId="1" fillId="19" borderId="2" xfId="0" applyNumberFormat="1" applyFont="1" applyFill="1" applyBorder="1" applyAlignment="1">
      <alignment horizontal="right"/>
    </xf>
    <xf numFmtId="0" fontId="8" fillId="0" borderId="2" xfId="0" applyFont="1" applyBorder="1" applyAlignment="1">
      <alignment horizontal="left" vertical="top" wrapText="1"/>
    </xf>
    <xf numFmtId="49" fontId="14" fillId="11" borderId="1" xfId="0" applyNumberFormat="1" applyFont="1" applyFill="1" applyBorder="1" applyAlignment="1">
      <alignment vertical="top" wrapText="1"/>
    </xf>
    <xf numFmtId="43" fontId="1" fillId="0" borderId="0" xfId="1" applyFont="1"/>
    <xf numFmtId="0" fontId="13" fillId="20" borderId="2" xfId="0" applyFont="1" applyFill="1" applyBorder="1" applyAlignment="1">
      <alignment horizontal="left" vertical="top"/>
    </xf>
    <xf numFmtId="0" fontId="1" fillId="20" borderId="2" xfId="0" applyFont="1" applyFill="1" applyBorder="1"/>
    <xf numFmtId="0" fontId="1" fillId="20" borderId="2" xfId="0" applyFont="1" applyFill="1" applyBorder="1" applyAlignment="1">
      <alignment wrapText="1"/>
    </xf>
    <xf numFmtId="14" fontId="1" fillId="20" borderId="2" xfId="0" applyNumberFormat="1" applyFont="1" applyFill="1" applyBorder="1" applyAlignment="1">
      <alignment horizontal="right"/>
    </xf>
    <xf numFmtId="10" fontId="8" fillId="0" borderId="3" xfId="0" applyNumberFormat="1" applyFont="1" applyBorder="1" applyAlignment="1">
      <alignment vertical="top" wrapText="1"/>
    </xf>
    <xf numFmtId="14" fontId="1" fillId="15" borderId="0" xfId="0" applyNumberFormat="1" applyFont="1" applyFill="1" applyAlignment="1">
      <alignment horizontal="right"/>
    </xf>
    <xf numFmtId="9" fontId="8" fillId="0" borderId="3" xfId="0" applyNumberFormat="1" applyFont="1" applyBorder="1" applyAlignment="1">
      <alignment vertical="top" wrapText="1"/>
    </xf>
    <xf numFmtId="0" fontId="1" fillId="15" borderId="15" xfId="0" applyFont="1" applyFill="1" applyBorder="1" applyAlignment="1">
      <alignment horizontal="left"/>
    </xf>
    <xf numFmtId="0" fontId="13" fillId="19" borderId="21" xfId="0" applyFont="1" applyFill="1" applyBorder="1" applyAlignment="1">
      <alignment horizontal="left" vertical="top"/>
    </xf>
    <xf numFmtId="0" fontId="3" fillId="19" borderId="21" xfId="0" applyFont="1" applyFill="1" applyBorder="1" applyAlignment="1">
      <alignment vertical="top"/>
    </xf>
    <xf numFmtId="0" fontId="1" fillId="19" borderId="21" xfId="0" applyFont="1" applyFill="1" applyBorder="1" applyAlignment="1">
      <alignment wrapText="1"/>
    </xf>
    <xf numFmtId="0" fontId="1" fillId="19" borderId="21" xfId="0" applyFont="1" applyFill="1" applyBorder="1" applyAlignment="1">
      <alignment horizontal="left"/>
    </xf>
    <xf numFmtId="14" fontId="1" fillId="19" borderId="22" xfId="0" applyNumberFormat="1" applyFont="1" applyFill="1" applyBorder="1" applyAlignment="1">
      <alignment horizontal="right"/>
    </xf>
    <xf numFmtId="0" fontId="1" fillId="19" borderId="2" xfId="0" applyFont="1" applyFill="1" applyBorder="1" applyAlignment="1">
      <alignment vertical="top"/>
    </xf>
    <xf numFmtId="14" fontId="1" fillId="19" borderId="23" xfId="0" applyNumberFormat="1" applyFont="1" applyFill="1" applyBorder="1" applyAlignment="1">
      <alignment horizontal="right"/>
    </xf>
    <xf numFmtId="0" fontId="11" fillId="3" borderId="7" xfId="0" applyFont="1" applyFill="1" applyBorder="1" applyAlignment="1">
      <alignment vertical="top" wrapText="1"/>
    </xf>
    <xf numFmtId="0" fontId="11" fillId="8" borderId="10" xfId="0" applyFont="1" applyFill="1" applyBorder="1" applyAlignment="1">
      <alignment vertical="top" wrapText="1"/>
    </xf>
    <xf numFmtId="0" fontId="11" fillId="8" borderId="11" xfId="0" applyFont="1" applyFill="1" applyBorder="1" applyAlignment="1">
      <alignment vertical="top" wrapText="1"/>
    </xf>
    <xf numFmtId="0" fontId="11" fillId="8" borderId="12" xfId="0" applyFont="1" applyFill="1" applyBorder="1" applyAlignment="1">
      <alignment vertical="top" wrapText="1"/>
    </xf>
    <xf numFmtId="0" fontId="11" fillId="8" borderId="16" xfId="0" applyFont="1" applyFill="1" applyBorder="1" applyAlignment="1">
      <alignment vertical="top" wrapText="1"/>
    </xf>
    <xf numFmtId="0" fontId="11" fillId="8" borderId="6" xfId="0" applyFont="1" applyFill="1" applyBorder="1" applyAlignment="1">
      <alignment vertical="top" wrapText="1"/>
    </xf>
    <xf numFmtId="0" fontId="11" fillId="8" borderId="1" xfId="0" applyFont="1" applyFill="1" applyBorder="1" applyAlignment="1">
      <alignment vertical="top" wrapText="1"/>
    </xf>
    <xf numFmtId="9" fontId="11" fillId="0" borderId="7" xfId="0" applyNumberFormat="1" applyFont="1" applyBorder="1" applyAlignment="1">
      <alignment vertical="top" wrapText="1"/>
    </xf>
    <xf numFmtId="9" fontId="11" fillId="0" borderId="5" xfId="0" applyNumberFormat="1" applyFont="1" applyBorder="1" applyAlignment="1">
      <alignment vertical="top" wrapText="1"/>
    </xf>
    <xf numFmtId="0" fontId="8" fillId="0" borderId="0" xfId="0" applyFont="1" applyAlignment="1">
      <alignment horizontal="left" vertical="top" wrapText="1"/>
    </xf>
    <xf numFmtId="0" fontId="29" fillId="12" borderId="3" xfId="0" applyFont="1" applyFill="1" applyBorder="1" applyAlignment="1">
      <alignment vertical="top" wrapText="1"/>
    </xf>
    <xf numFmtId="9" fontId="29" fillId="12" borderId="3" xfId="0" applyNumberFormat="1" applyFont="1" applyFill="1" applyBorder="1" applyAlignment="1">
      <alignment vertical="top" wrapText="1"/>
    </xf>
    <xf numFmtId="0" fontId="18" fillId="12" borderId="3" xfId="0" applyFont="1" applyFill="1" applyBorder="1" applyAlignment="1">
      <alignment vertical="top" wrapText="1"/>
    </xf>
    <xf numFmtId="0" fontId="16" fillId="12" borderId="2" xfId="0" applyFont="1" applyFill="1" applyBorder="1" applyAlignment="1">
      <alignment horizontal="center" vertical="top" wrapText="1"/>
    </xf>
    <xf numFmtId="0" fontId="27" fillId="0" borderId="2" xfId="0" applyFont="1" applyBorder="1" applyAlignment="1">
      <alignment horizontal="center" vertical="top" wrapText="1"/>
    </xf>
    <xf numFmtId="9" fontId="27" fillId="0" borderId="2" xfId="0" applyNumberFormat="1" applyFont="1" applyBorder="1" applyAlignment="1">
      <alignment horizontal="center" vertical="top" wrapText="1"/>
    </xf>
    <xf numFmtId="0" fontId="4" fillId="0" borderId="4" xfId="0" applyFont="1" applyBorder="1" applyAlignment="1">
      <alignment horizontal="left" vertical="top" wrapText="1"/>
    </xf>
    <xf numFmtId="0" fontId="16" fillId="12" borderId="6" xfId="0" applyFont="1" applyFill="1" applyBorder="1" applyAlignment="1">
      <alignment horizontal="center" vertical="top" wrapText="1"/>
    </xf>
    <xf numFmtId="0" fontId="27" fillId="3" borderId="2" xfId="0" applyFont="1" applyFill="1" applyBorder="1" applyAlignment="1">
      <alignment vertical="top" wrapText="1"/>
    </xf>
    <xf numFmtId="9" fontId="14" fillId="0" borderId="2" xfId="0" applyNumberFormat="1" applyFont="1" applyBorder="1" applyAlignment="1">
      <alignment horizontal="center" vertical="top" wrapText="1"/>
    </xf>
    <xf numFmtId="9" fontId="14" fillId="12" borderId="6" xfId="0" applyNumberFormat="1" applyFont="1" applyFill="1" applyBorder="1" applyAlignment="1">
      <alignment horizontal="center" vertical="top" wrapText="1"/>
    </xf>
    <xf numFmtId="0" fontId="11" fillId="12" borderId="1" xfId="0" applyFont="1" applyFill="1" applyBorder="1" applyAlignment="1">
      <alignment vertical="top" wrapText="1"/>
    </xf>
    <xf numFmtId="0" fontId="14" fillId="11" borderId="3" xfId="0" applyFont="1" applyFill="1" applyBorder="1" applyAlignment="1">
      <alignment vertical="top" wrapText="1"/>
    </xf>
    <xf numFmtId="0" fontId="11" fillId="2" borderId="6" xfId="0" applyFont="1" applyFill="1" applyBorder="1" applyAlignment="1">
      <alignment vertical="top" wrapText="1"/>
    </xf>
    <xf numFmtId="0" fontId="8" fillId="12" borderId="6" xfId="0" applyFont="1" applyFill="1" applyBorder="1" applyAlignment="1">
      <alignment vertical="top" wrapText="1"/>
    </xf>
    <xf numFmtId="0" fontId="14" fillId="12" borderId="7" xfId="0" applyFont="1" applyFill="1" applyBorder="1" applyAlignment="1">
      <alignment vertical="top" wrapText="1"/>
    </xf>
    <xf numFmtId="0" fontId="24" fillId="2" borderId="6" xfId="0" applyFont="1" applyFill="1" applyBorder="1" applyAlignment="1">
      <alignment vertical="top" wrapText="1"/>
    </xf>
    <xf numFmtId="0" fontId="8" fillId="12" borderId="6" xfId="0" applyFont="1" applyFill="1" applyBorder="1" applyAlignment="1">
      <alignment horizontal="left" vertical="top" wrapText="1"/>
    </xf>
    <xf numFmtId="0" fontId="14" fillId="0" borderId="7" xfId="0" applyFont="1" applyBorder="1" applyAlignment="1">
      <alignment vertical="top" wrapText="1"/>
    </xf>
    <xf numFmtId="0" fontId="11" fillId="8" borderId="9" xfId="0" applyFont="1" applyFill="1" applyBorder="1" applyAlignment="1">
      <alignment vertical="top" wrapText="1"/>
    </xf>
    <xf numFmtId="0" fontId="13" fillId="12" borderId="2" xfId="0" applyFont="1" applyFill="1" applyBorder="1"/>
    <xf numFmtId="0" fontId="11" fillId="11" borderId="5" xfId="0" applyFont="1" applyFill="1" applyBorder="1" applyAlignment="1">
      <alignment vertical="top" wrapText="1"/>
    </xf>
    <xf numFmtId="0" fontId="14" fillId="12" borderId="2" xfId="0" applyFont="1" applyFill="1" applyBorder="1" applyAlignment="1">
      <alignment horizontal="left" vertical="top" wrapText="1"/>
    </xf>
    <xf numFmtId="0" fontId="31" fillId="12" borderId="1" xfId="0" applyFont="1" applyFill="1" applyBorder="1" applyAlignment="1">
      <alignment vertical="top" wrapText="1"/>
    </xf>
    <xf numFmtId="0" fontId="14" fillId="0" borderId="7" xfId="0" applyFont="1" applyBorder="1" applyAlignment="1">
      <alignment horizontal="center" vertical="top" wrapText="1"/>
    </xf>
    <xf numFmtId="0" fontId="11" fillId="8" borderId="14" xfId="0" applyFont="1" applyFill="1" applyBorder="1" applyAlignment="1">
      <alignment vertical="top" wrapText="1"/>
    </xf>
    <xf numFmtId="0" fontId="11" fillId="8" borderId="13" xfId="0" applyFont="1" applyFill="1" applyBorder="1" applyAlignment="1">
      <alignment vertical="top" wrapText="1"/>
    </xf>
    <xf numFmtId="0" fontId="11" fillId="8" borderId="4" xfId="0" applyFont="1" applyFill="1" applyBorder="1" applyAlignment="1">
      <alignment vertical="top" wrapText="1"/>
    </xf>
    <xf numFmtId="0" fontId="11" fillId="5" borderId="14" xfId="0" applyFont="1" applyFill="1" applyBorder="1" applyAlignment="1">
      <alignment vertical="top" wrapText="1"/>
    </xf>
    <xf numFmtId="0" fontId="19" fillId="0" borderId="0" xfId="0" applyFont="1" applyAlignment="1">
      <alignment horizontal="justify" vertical="top" wrapText="1"/>
    </xf>
    <xf numFmtId="0" fontId="14" fillId="0" borderId="13" xfId="0" applyFont="1" applyBorder="1" applyAlignment="1">
      <alignment vertical="top" wrapText="1"/>
    </xf>
    <xf numFmtId="0" fontId="14" fillId="14" borderId="3" xfId="0" applyFont="1" applyFill="1" applyBorder="1" applyAlignment="1">
      <alignment vertical="top" wrapText="1"/>
    </xf>
    <xf numFmtId="0" fontId="5" fillId="4" borderId="1" xfId="0" applyFont="1" applyFill="1" applyBorder="1" applyAlignment="1">
      <alignment horizontal="left" vertical="top" wrapText="1"/>
    </xf>
    <xf numFmtId="0" fontId="14" fillId="18" borderId="14" xfId="0" applyFont="1" applyFill="1" applyBorder="1" applyAlignment="1">
      <alignment vertical="top" wrapText="1"/>
    </xf>
    <xf numFmtId="0" fontId="14" fillId="11" borderId="1" xfId="0" applyFont="1" applyFill="1" applyBorder="1" applyAlignment="1">
      <alignment horizontal="left" vertical="top" wrapText="1"/>
    </xf>
    <xf numFmtId="0" fontId="14" fillId="0" borderId="1" xfId="0" applyFont="1" applyBorder="1" applyAlignment="1">
      <alignment horizontal="center" vertical="top" wrapText="1"/>
    </xf>
    <xf numFmtId="0" fontId="8" fillId="18" borderId="14" xfId="0" applyFont="1" applyFill="1" applyBorder="1" applyAlignment="1">
      <alignment horizontal="left" vertical="top" wrapText="1"/>
    </xf>
    <xf numFmtId="0" fontId="11" fillId="21" borderId="1" xfId="0" applyFont="1" applyFill="1" applyBorder="1" applyAlignment="1">
      <alignment vertical="top" wrapText="1"/>
    </xf>
    <xf numFmtId="0" fontId="14" fillId="18" borderId="13" xfId="0" applyFont="1" applyFill="1" applyBorder="1" applyAlignment="1">
      <alignment horizontal="center" vertical="top" wrapText="1"/>
    </xf>
    <xf numFmtId="0" fontId="14" fillId="11" borderId="10" xfId="0" applyFont="1" applyFill="1" applyBorder="1" applyAlignment="1">
      <alignment horizontal="left" vertical="top" wrapText="1"/>
    </xf>
    <xf numFmtId="0" fontId="8" fillId="22" borderId="1" xfId="0" applyFont="1" applyFill="1" applyBorder="1" applyAlignment="1">
      <alignment vertical="top" wrapText="1"/>
    </xf>
    <xf numFmtId="0" fontId="14" fillId="22" borderId="1" xfId="0" applyFont="1" applyFill="1" applyBorder="1" applyAlignment="1">
      <alignment vertical="top" wrapText="1"/>
    </xf>
    <xf numFmtId="0" fontId="18" fillId="22" borderId="3" xfId="0" applyFont="1" applyFill="1" applyBorder="1" applyAlignment="1">
      <alignment vertical="top" wrapText="1"/>
    </xf>
    <xf numFmtId="0" fontId="29" fillId="22" borderId="3" xfId="0" applyFont="1" applyFill="1" applyBorder="1" applyAlignment="1">
      <alignment vertical="top" wrapText="1"/>
    </xf>
    <xf numFmtId="0" fontId="36" fillId="0" borderId="0" xfId="0" applyFont="1"/>
    <xf numFmtId="0" fontId="14" fillId="11" borderId="2" xfId="0" applyFont="1" applyFill="1" applyBorder="1" applyAlignment="1">
      <alignment horizontal="center" vertical="top" wrapText="1"/>
    </xf>
    <xf numFmtId="0" fontId="8" fillId="0" borderId="0" xfId="0" applyFont="1"/>
    <xf numFmtId="0" fontId="11" fillId="2" borderId="2" xfId="0" applyFont="1" applyFill="1" applyBorder="1" applyAlignment="1">
      <alignment horizontal="center" vertical="top" wrapText="1"/>
    </xf>
    <xf numFmtId="0" fontId="14" fillId="0" borderId="2" xfId="0" applyFont="1" applyBorder="1" applyAlignment="1">
      <alignment vertical="top" wrapText="1"/>
    </xf>
    <xf numFmtId="0" fontId="14" fillId="0" borderId="2" xfId="0" applyFont="1" applyBorder="1"/>
    <xf numFmtId="0" fontId="11" fillId="4" borderId="9" xfId="0" applyFont="1" applyFill="1" applyBorder="1" applyAlignment="1">
      <alignment horizontal="left" vertical="top" wrapText="1"/>
    </xf>
    <xf numFmtId="0" fontId="11" fillId="6" borderId="12" xfId="0" applyFont="1" applyFill="1" applyBorder="1" applyAlignment="1">
      <alignment vertical="top" wrapText="1"/>
    </xf>
    <xf numFmtId="0" fontId="14" fillId="23" borderId="25" xfId="0" applyFont="1" applyFill="1" applyBorder="1" applyAlignment="1">
      <alignment horizontal="center" vertical="top" wrapText="1"/>
    </xf>
    <xf numFmtId="0" fontId="14" fillId="11" borderId="2" xfId="0" applyFont="1" applyFill="1" applyBorder="1" applyAlignment="1">
      <alignment horizontal="left" vertical="top" wrapText="1"/>
    </xf>
    <xf numFmtId="0" fontId="32" fillId="12" borderId="2" xfId="0" applyFont="1" applyFill="1" applyBorder="1" applyAlignment="1">
      <alignment vertical="top" wrapText="1"/>
    </xf>
    <xf numFmtId="0" fontId="32" fillId="0" borderId="2" xfId="0" applyFont="1" applyBorder="1" applyAlignment="1">
      <alignment vertical="top" wrapText="1"/>
    </xf>
    <xf numFmtId="0" fontId="8" fillId="0" borderId="2" xfId="0" applyFont="1" applyBorder="1" applyAlignment="1">
      <alignment vertical="top" wrapText="1"/>
    </xf>
    <xf numFmtId="49" fontId="14" fillId="11" borderId="2" xfId="0" applyNumberFormat="1" applyFont="1" applyFill="1" applyBorder="1" applyAlignment="1">
      <alignment vertical="top" wrapText="1"/>
    </xf>
    <xf numFmtId="0" fontId="8" fillId="11" borderId="2" xfId="0" applyFont="1" applyFill="1" applyBorder="1" applyAlignment="1">
      <alignment vertical="top" wrapText="1"/>
    </xf>
    <xf numFmtId="0" fontId="14" fillId="3" borderId="2" xfId="0" applyFont="1" applyFill="1" applyBorder="1" applyAlignment="1">
      <alignment vertical="top" wrapText="1"/>
    </xf>
    <xf numFmtId="0" fontId="11" fillId="4" borderId="2" xfId="0" applyFont="1" applyFill="1" applyBorder="1" applyAlignment="1">
      <alignment horizontal="left" vertical="top" wrapText="1"/>
    </xf>
    <xf numFmtId="0" fontId="11" fillId="2" borderId="2" xfId="0" applyFont="1" applyFill="1" applyBorder="1" applyAlignment="1">
      <alignment vertical="top" wrapText="1"/>
    </xf>
    <xf numFmtId="0" fontId="14" fillId="12" borderId="2" xfId="0" applyFont="1" applyFill="1" applyBorder="1" applyAlignment="1">
      <alignment vertical="top" wrapText="1"/>
    </xf>
    <xf numFmtId="0" fontId="10" fillId="12" borderId="2" xfId="0" applyFont="1" applyFill="1" applyBorder="1" applyAlignment="1">
      <alignment vertical="top" wrapText="1"/>
    </xf>
    <xf numFmtId="0" fontId="8" fillId="12" borderId="2" xfId="0" applyFont="1" applyFill="1" applyBorder="1" applyAlignment="1">
      <alignment vertical="top" wrapText="1"/>
    </xf>
    <xf numFmtId="0" fontId="14" fillId="11" borderId="2" xfId="0" applyFont="1" applyFill="1" applyBorder="1" applyAlignment="1">
      <alignment vertical="top" wrapText="1"/>
    </xf>
    <xf numFmtId="0" fontId="14" fillId="24" borderId="2" xfId="0" applyFont="1" applyFill="1" applyBorder="1" applyAlignment="1">
      <alignment horizontal="center"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1" fillId="25" borderId="2" xfId="2" applyFont="1" applyFill="1" applyBorder="1" applyAlignment="1">
      <alignment horizontal="left" vertical="top"/>
    </xf>
    <xf numFmtId="0" fontId="1" fillId="25" borderId="2" xfId="0" applyFont="1" applyFill="1" applyBorder="1"/>
    <xf numFmtId="0" fontId="13" fillId="25" borderId="2" xfId="0" applyFont="1" applyFill="1" applyBorder="1" applyAlignment="1">
      <alignment horizontal="left" vertical="top"/>
    </xf>
    <xf numFmtId="14" fontId="1" fillId="25" borderId="2" xfId="0" applyNumberFormat="1" applyFont="1" applyFill="1" applyBorder="1" applyAlignment="1">
      <alignment horizontal="right"/>
    </xf>
    <xf numFmtId="0" fontId="1" fillId="25" borderId="2" xfId="0" applyFont="1" applyFill="1" applyBorder="1" applyAlignment="1">
      <alignment wrapText="1"/>
    </xf>
    <xf numFmtId="6" fontId="14" fillId="0" borderId="1" xfId="1" applyNumberFormat="1" applyFont="1" applyBorder="1" applyAlignment="1">
      <alignment vertical="top" wrapText="1"/>
    </xf>
    <xf numFmtId="9" fontId="29" fillId="11" borderId="3" xfId="0" applyNumberFormat="1" applyFont="1" applyFill="1" applyBorder="1" applyAlignment="1">
      <alignment vertical="top" wrapText="1"/>
    </xf>
    <xf numFmtId="9" fontId="14" fillId="22" borderId="1" xfId="0" applyNumberFormat="1" applyFont="1" applyFill="1" applyBorder="1" applyAlignment="1">
      <alignment vertical="top" wrapText="1"/>
    </xf>
    <xf numFmtId="0" fontId="8" fillId="11" borderId="1" xfId="5" applyFont="1" applyFill="1" applyBorder="1" applyAlignment="1">
      <alignment vertical="top" wrapText="1"/>
    </xf>
    <xf numFmtId="0" fontId="8" fillId="0" borderId="1" xfId="5" applyFont="1" applyBorder="1" applyAlignment="1">
      <alignment vertical="top" wrapText="1"/>
    </xf>
    <xf numFmtId="0" fontId="14" fillId="14" borderId="1" xfId="0" applyFont="1" applyFill="1" applyBorder="1" applyAlignment="1">
      <alignment vertical="top" wrapText="1"/>
    </xf>
    <xf numFmtId="0" fontId="8" fillId="26" borderId="1" xfId="0" applyFont="1" applyFill="1" applyBorder="1" applyAlignment="1">
      <alignment vertical="top" wrapText="1"/>
    </xf>
    <xf numFmtId="9" fontId="14" fillId="0" borderId="6" xfId="0" applyNumberFormat="1" applyFont="1" applyBorder="1" applyAlignment="1">
      <alignment horizontal="center" vertical="top" wrapText="1"/>
    </xf>
    <xf numFmtId="6" fontId="24" fillId="0" borderId="1" xfId="1" applyNumberFormat="1" applyFont="1" applyBorder="1" applyAlignment="1">
      <alignment vertical="top" wrapText="1"/>
    </xf>
    <xf numFmtId="0" fontId="24" fillId="0" borderId="1" xfId="0" applyFont="1" applyBorder="1" applyAlignment="1">
      <alignment vertical="top" wrapText="1"/>
    </xf>
    <xf numFmtId="6" fontId="8" fillId="0" borderId="1" xfId="1" applyNumberFormat="1" applyFont="1" applyBorder="1" applyAlignment="1">
      <alignment vertical="top" wrapText="1"/>
    </xf>
    <xf numFmtId="0" fontId="24" fillId="0" borderId="6" xfId="0" applyFont="1" applyBorder="1" applyAlignment="1">
      <alignment vertical="top" wrapText="1"/>
    </xf>
    <xf numFmtId="9" fontId="24" fillId="0" borderId="7" xfId="0" applyNumberFormat="1" applyFont="1" applyBorder="1" applyAlignment="1">
      <alignment vertical="top" wrapText="1"/>
    </xf>
    <xf numFmtId="0" fontId="13" fillId="0" borderId="2" xfId="0" applyFont="1" applyBorder="1" applyAlignment="1">
      <alignment horizontal="left" vertical="top" wrapText="1"/>
    </xf>
    <xf numFmtId="9" fontId="14" fillId="0" borderId="2" xfId="0" applyNumberFormat="1" applyFont="1" applyBorder="1" applyAlignment="1">
      <alignment horizontal="left" vertical="top" wrapText="1"/>
    </xf>
    <xf numFmtId="9" fontId="14" fillId="11" borderId="1" xfId="0" applyNumberFormat="1" applyFont="1" applyFill="1" applyBorder="1" applyAlignment="1">
      <alignment vertical="top" wrapText="1"/>
    </xf>
    <xf numFmtId="9" fontId="27" fillId="12" borderId="2" xfId="0" applyNumberFormat="1" applyFont="1" applyFill="1" applyBorder="1" applyAlignment="1">
      <alignment vertical="top" wrapText="1"/>
    </xf>
    <xf numFmtId="0" fontId="27" fillId="12" borderId="2" xfId="0" applyFont="1" applyFill="1" applyBorder="1" applyAlignment="1">
      <alignment horizontal="left" vertical="top" wrapText="1"/>
    </xf>
    <xf numFmtId="0" fontId="18" fillId="11" borderId="0" xfId="0" applyFont="1" applyFill="1"/>
    <xf numFmtId="0" fontId="21" fillId="11" borderId="0" xfId="0" applyFont="1" applyFill="1" applyAlignment="1">
      <alignment wrapText="1"/>
    </xf>
    <xf numFmtId="0" fontId="21" fillId="11" borderId="0" xfId="0" applyFont="1" applyFill="1" applyAlignment="1">
      <alignment vertical="top" wrapText="1"/>
    </xf>
    <xf numFmtId="0" fontId="34" fillId="11" borderId="0" xfId="0" applyFont="1" applyFill="1" applyAlignment="1">
      <alignment wrapText="1"/>
    </xf>
    <xf numFmtId="0" fontId="18" fillId="11" borderId="0" xfId="0" applyFont="1" applyFill="1" applyAlignment="1">
      <alignment wrapText="1"/>
    </xf>
    <xf numFmtId="0" fontId="14" fillId="0" borderId="6" xfId="0" applyFont="1" applyBorder="1" applyAlignment="1">
      <alignment horizontal="lef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14" fillId="12" borderId="2" xfId="0" applyFont="1" applyFill="1" applyBorder="1"/>
    <xf numFmtId="0" fontId="8" fillId="11" borderId="24" xfId="0" applyFont="1" applyFill="1" applyBorder="1" applyAlignment="1">
      <alignment vertical="top" wrapText="1"/>
    </xf>
    <xf numFmtId="0" fontId="8" fillId="11" borderId="1" xfId="0" applyFont="1" applyFill="1" applyBorder="1" applyAlignment="1">
      <alignment vertical="top" wrapText="1"/>
    </xf>
    <xf numFmtId="0" fontId="11" fillId="2" borderId="1" xfId="0" applyFont="1" applyFill="1" applyBorder="1" applyAlignment="1">
      <alignment horizontal="center" vertical="top" wrapText="1"/>
    </xf>
    <xf numFmtId="0" fontId="24" fillId="2" borderId="5" xfId="0" applyFont="1" applyFill="1" applyBorder="1" applyAlignment="1">
      <alignment horizontal="center" vertical="top" wrapText="1"/>
    </xf>
    <xf numFmtId="0" fontId="8" fillId="0" borderId="5" xfId="0" applyFont="1" applyBorder="1" applyAlignment="1">
      <alignment horizontal="center" vertical="top" wrapText="1"/>
    </xf>
    <xf numFmtId="0" fontId="11" fillId="8" borderId="0" xfId="0" applyFont="1" applyFill="1" applyAlignment="1">
      <alignment vertical="top" wrapText="1"/>
    </xf>
    <xf numFmtId="0" fontId="11" fillId="11" borderId="1" xfId="0" applyFont="1" applyFill="1" applyBorder="1" applyAlignment="1">
      <alignment horizontal="center" vertical="top" wrapText="1"/>
    </xf>
    <xf numFmtId="0" fontId="11" fillId="2" borderId="0" xfId="0" applyFont="1" applyFill="1" applyAlignment="1">
      <alignment vertical="top" wrapText="1"/>
    </xf>
    <xf numFmtId="0" fontId="24" fillId="2" borderId="0" xfId="0" applyFont="1" applyFill="1" applyAlignment="1">
      <alignment vertical="top" wrapText="1"/>
    </xf>
    <xf numFmtId="0" fontId="14" fillId="11" borderId="7" xfId="0" applyFont="1" applyFill="1" applyBorder="1" applyAlignment="1">
      <alignment vertical="top" wrapText="1"/>
    </xf>
    <xf numFmtId="0" fontId="8" fillId="0" borderId="6" xfId="2" applyFont="1" applyBorder="1" applyAlignment="1">
      <alignment vertical="top" wrapText="1"/>
    </xf>
    <xf numFmtId="0" fontId="29" fillId="0" borderId="7" xfId="0" applyFont="1" applyBorder="1" applyAlignment="1">
      <alignment vertical="top" wrapText="1"/>
    </xf>
    <xf numFmtId="0" fontId="18" fillId="11" borderId="7" xfId="0" applyFont="1" applyFill="1" applyBorder="1" applyAlignment="1">
      <alignment vertical="top" wrapText="1"/>
    </xf>
    <xf numFmtId="0" fontId="8" fillId="12" borderId="7" xfId="0" applyFont="1" applyFill="1" applyBorder="1" applyAlignment="1">
      <alignment vertical="top" wrapText="1"/>
    </xf>
    <xf numFmtId="0" fontId="14" fillId="12" borderId="6" xfId="0" applyFont="1" applyFill="1" applyBorder="1" applyAlignment="1">
      <alignment vertical="top" wrapText="1"/>
    </xf>
    <xf numFmtId="0" fontId="18" fillId="12" borderId="7" xfId="0" applyFont="1" applyFill="1" applyBorder="1" applyAlignment="1">
      <alignment vertical="top" wrapText="1"/>
    </xf>
    <xf numFmtId="0" fontId="11" fillId="2" borderId="3" xfId="0" applyFont="1" applyFill="1" applyBorder="1" applyAlignment="1">
      <alignment horizontal="center" vertical="top" wrapText="1"/>
    </xf>
    <xf numFmtId="0" fontId="14" fillId="0" borderId="3" xfId="0" applyFont="1" applyBorder="1" applyAlignment="1">
      <alignment horizontal="center" vertical="top" wrapText="1"/>
    </xf>
    <xf numFmtId="0" fontId="8" fillId="0" borderId="3" xfId="2" applyFont="1" applyBorder="1" applyAlignment="1">
      <alignment vertical="top" wrapText="1"/>
    </xf>
    <xf numFmtId="0" fontId="24" fillId="2" borderId="3" xfId="0" applyFont="1" applyFill="1" applyBorder="1" applyAlignment="1">
      <alignment horizontal="center" vertical="top" wrapText="1"/>
    </xf>
    <xf numFmtId="0" fontId="8" fillId="0" borderId="3" xfId="0" applyFont="1" applyBorder="1" applyAlignment="1">
      <alignment horizontal="center" vertical="top" wrapText="1"/>
    </xf>
    <xf numFmtId="0" fontId="8" fillId="12" borderId="20" xfId="0" applyFont="1" applyFill="1" applyBorder="1" applyAlignment="1">
      <alignment vertical="top" wrapText="1"/>
    </xf>
    <xf numFmtId="0" fontId="8" fillId="12" borderId="16" xfId="0" applyFont="1" applyFill="1" applyBorder="1" applyAlignment="1">
      <alignment vertical="top" wrapText="1"/>
    </xf>
    <xf numFmtId="0" fontId="27" fillId="12" borderId="3" xfId="0" applyFont="1" applyFill="1" applyBorder="1" applyAlignment="1">
      <alignment vertical="top" wrapText="1"/>
    </xf>
    <xf numFmtId="0" fontId="14" fillId="12" borderId="26" xfId="0" applyFont="1" applyFill="1" applyBorder="1"/>
    <xf numFmtId="0" fontId="14" fillId="3" borderId="26" xfId="0" applyFont="1" applyFill="1" applyBorder="1" applyAlignment="1">
      <alignment vertical="top" wrapText="1"/>
    </xf>
    <xf numFmtId="0" fontId="14" fillId="12" borderId="3" xfId="0" applyFont="1" applyFill="1" applyBorder="1"/>
    <xf numFmtId="0" fontId="14" fillId="17" borderId="6" xfId="0" applyFont="1" applyFill="1" applyBorder="1" applyAlignment="1">
      <alignment vertical="top" wrapText="1"/>
    </xf>
    <xf numFmtId="0" fontId="14" fillId="0" borderId="8" xfId="0" applyFont="1" applyBorder="1" applyAlignment="1">
      <alignment vertical="top" wrapText="1"/>
    </xf>
    <xf numFmtId="0" fontId="13" fillId="12" borderId="27" xfId="0" applyFont="1" applyFill="1" applyBorder="1"/>
    <xf numFmtId="0" fontId="11" fillId="12" borderId="27" xfId="0" applyFont="1" applyFill="1" applyBorder="1" applyAlignment="1">
      <alignment vertical="top" wrapText="1"/>
    </xf>
    <xf numFmtId="0" fontId="1" fillId="12" borderId="27" xfId="0" applyFont="1" applyFill="1" applyBorder="1"/>
    <xf numFmtId="0" fontId="14" fillId="17" borderId="3" xfId="0" applyFont="1" applyFill="1" applyBorder="1" applyAlignment="1">
      <alignment vertical="top" wrapText="1"/>
    </xf>
    <xf numFmtId="0" fontId="8" fillId="12" borderId="3" xfId="0" applyFont="1" applyFill="1" applyBorder="1" applyAlignment="1">
      <alignment horizontal="left" vertical="top" wrapText="1"/>
    </xf>
    <xf numFmtId="0" fontId="14" fillId="17" borderId="3" xfId="0" applyFont="1" applyFill="1" applyBorder="1" applyAlignment="1">
      <alignment horizontal="center" vertical="top" wrapText="1"/>
    </xf>
    <xf numFmtId="9" fontId="24" fillId="0" borderId="3" xfId="0" applyNumberFormat="1" applyFont="1" applyBorder="1" applyAlignment="1">
      <alignment vertical="top" wrapText="1"/>
    </xf>
    <xf numFmtId="0" fontId="27" fillId="0" borderId="26" xfId="0" applyFont="1" applyBorder="1" applyAlignment="1">
      <alignment vertical="top" wrapText="1"/>
    </xf>
    <xf numFmtId="9" fontId="11" fillId="0" borderId="3" xfId="0" applyNumberFormat="1" applyFont="1" applyBorder="1" applyAlignment="1">
      <alignment vertical="top" wrapText="1"/>
    </xf>
    <xf numFmtId="0" fontId="27" fillId="0" borderId="3" xfId="0" applyFont="1" applyBorder="1" applyAlignment="1">
      <alignment vertical="top" wrapText="1"/>
    </xf>
    <xf numFmtId="0" fontId="14" fillId="0" borderId="26" xfId="0" applyFont="1" applyBorder="1" applyAlignment="1">
      <alignment vertical="top" wrapText="1"/>
    </xf>
    <xf numFmtId="0" fontId="11" fillId="2" borderId="26" xfId="0" applyFont="1" applyFill="1" applyBorder="1" applyAlignment="1">
      <alignment horizontal="center" vertical="top" wrapText="1"/>
    </xf>
    <xf numFmtId="0" fontId="11" fillId="2" borderId="26" xfId="0" applyFont="1" applyFill="1" applyBorder="1" applyAlignment="1">
      <alignment vertical="top" wrapText="1"/>
    </xf>
    <xf numFmtId="0" fontId="11" fillId="6" borderId="27" xfId="0" applyFont="1" applyFill="1" applyBorder="1" applyAlignment="1">
      <alignment vertical="top" wrapText="1"/>
    </xf>
    <xf numFmtId="0" fontId="14" fillId="0" borderId="27" xfId="0" applyFont="1" applyBorder="1" applyAlignment="1">
      <alignment vertical="top" wrapText="1"/>
    </xf>
    <xf numFmtId="165" fontId="11" fillId="2" borderId="3" xfId="0" applyNumberFormat="1" applyFont="1" applyFill="1" applyBorder="1" applyAlignment="1">
      <alignment vertical="top" wrapText="1"/>
    </xf>
    <xf numFmtId="0" fontId="11" fillId="8" borderId="18" xfId="0" applyFont="1" applyFill="1" applyBorder="1" applyAlignment="1">
      <alignment vertical="top" wrapText="1"/>
    </xf>
    <xf numFmtId="0" fontId="8" fillId="0" borderId="29" xfId="0" applyFont="1" applyBorder="1" applyAlignment="1">
      <alignment horizontal="left" vertical="top" wrapText="1"/>
    </xf>
    <xf numFmtId="0" fontId="8" fillId="0" borderId="7" xfId="0" applyFont="1" applyBorder="1" applyAlignment="1">
      <alignment horizontal="center" vertical="top" wrapText="1"/>
    </xf>
    <xf numFmtId="0" fontId="11" fillId="6" borderId="12" xfId="0" applyFont="1" applyFill="1" applyBorder="1" applyAlignment="1">
      <alignment vertical="center" wrapText="1"/>
    </xf>
    <xf numFmtId="0" fontId="18" fillId="11" borderId="0" xfId="0" applyFont="1" applyFill="1" applyAlignment="1">
      <alignment vertical="top" wrapText="1"/>
    </xf>
    <xf numFmtId="0" fontId="18" fillId="0" borderId="7" xfId="0" applyFont="1" applyBorder="1" applyAlignment="1">
      <alignment vertical="top" wrapText="1"/>
    </xf>
    <xf numFmtId="0" fontId="18" fillId="0" borderId="3" xfId="0" applyFont="1" applyBorder="1" applyAlignment="1">
      <alignment vertical="top" wrapText="1"/>
    </xf>
    <xf numFmtId="9" fontId="14" fillId="11" borderId="6" xfId="0" applyNumberFormat="1" applyFont="1" applyFill="1" applyBorder="1" applyAlignment="1">
      <alignment vertical="top" wrapText="1"/>
    </xf>
    <xf numFmtId="0" fontId="18" fillId="0" borderId="1" xfId="0" quotePrefix="1" applyFont="1" applyBorder="1" applyAlignment="1">
      <alignment vertical="top" wrapText="1"/>
    </xf>
    <xf numFmtId="0" fontId="1" fillId="27" borderId="2" xfId="2" applyFont="1" applyFill="1" applyBorder="1" applyAlignment="1">
      <alignment horizontal="left" vertical="top"/>
    </xf>
    <xf numFmtId="0" fontId="1" fillId="27" borderId="0" xfId="0" applyFont="1" applyFill="1" applyAlignment="1">
      <alignment vertical="top"/>
    </xf>
    <xf numFmtId="0" fontId="1" fillId="27" borderId="15" xfId="0" applyFont="1" applyFill="1" applyBorder="1" applyAlignment="1">
      <alignment wrapText="1"/>
    </xf>
    <xf numFmtId="0" fontId="1" fillId="27" borderId="15" xfId="0" applyFont="1" applyFill="1" applyBorder="1"/>
    <xf numFmtId="14" fontId="1" fillId="27" borderId="0" xfId="0" applyNumberFormat="1" applyFont="1" applyFill="1" applyAlignment="1">
      <alignment horizontal="right"/>
    </xf>
    <xf numFmtId="0" fontId="13" fillId="27" borderId="2" xfId="0" applyFont="1" applyFill="1" applyBorder="1" applyAlignment="1">
      <alignment horizontal="left" vertical="top"/>
    </xf>
    <xf numFmtId="0" fontId="18" fillId="0" borderId="6" xfId="2" applyFont="1" applyBorder="1" applyAlignment="1">
      <alignment vertical="top" wrapText="1"/>
    </xf>
    <xf numFmtId="0" fontId="18" fillId="0" borderId="26" xfId="0" applyFont="1" applyBorder="1" applyAlignment="1">
      <alignment vertical="top" wrapText="1"/>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8" fillId="0" borderId="26" xfId="0" applyFont="1" applyBorder="1" applyAlignment="1">
      <alignment vertical="top" wrapText="1"/>
    </xf>
    <xf numFmtId="0" fontId="1" fillId="25" borderId="0" xfId="0" applyFont="1" applyFill="1" applyAlignment="1">
      <alignment vertical="top"/>
    </xf>
    <xf numFmtId="0" fontId="1" fillId="25" borderId="15" xfId="0" applyFont="1" applyFill="1" applyBorder="1" applyAlignment="1">
      <alignment wrapText="1"/>
    </xf>
    <xf numFmtId="0" fontId="1" fillId="25" borderId="15" xfId="0" applyFont="1" applyFill="1" applyBorder="1"/>
    <xf numFmtId="14" fontId="1" fillId="25" borderId="0" xfId="0" applyNumberFormat="1" applyFont="1" applyFill="1" applyAlignment="1">
      <alignment horizontal="right"/>
    </xf>
    <xf numFmtId="0" fontId="1" fillId="25" borderId="0" xfId="0" applyFont="1" applyFill="1"/>
    <xf numFmtId="0" fontId="1" fillId="25" borderId="0" xfId="0" applyFont="1" applyFill="1" applyAlignment="1">
      <alignment horizontal="right"/>
    </xf>
    <xf numFmtId="0" fontId="13" fillId="25" borderId="21" xfId="0" applyFont="1" applyFill="1" applyBorder="1" applyAlignment="1">
      <alignment horizontal="left" vertical="top"/>
    </xf>
    <xf numFmtId="0" fontId="8" fillId="11" borderId="0" xfId="0" applyFont="1" applyFill="1" applyAlignment="1">
      <alignment vertical="top" wrapText="1"/>
    </xf>
    <xf numFmtId="9" fontId="8" fillId="11" borderId="1" xfId="0" applyNumberFormat="1" applyFont="1" applyFill="1" applyBorder="1" applyAlignment="1">
      <alignment vertical="top" wrapText="1"/>
    </xf>
    <xf numFmtId="9" fontId="8" fillId="11" borderId="6" xfId="0" applyNumberFormat="1" applyFont="1" applyFill="1" applyBorder="1" applyAlignment="1">
      <alignment vertical="top" wrapText="1"/>
    </xf>
    <xf numFmtId="9" fontId="8" fillId="11" borderId="7" xfId="0" applyNumberFormat="1" applyFont="1" applyFill="1" applyBorder="1" applyAlignment="1">
      <alignment vertical="top" wrapText="1"/>
    </xf>
    <xf numFmtId="0" fontId="14" fillId="22" borderId="3" xfId="0" applyFont="1" applyFill="1" applyBorder="1" applyAlignment="1">
      <alignment vertical="top" wrapText="1"/>
    </xf>
    <xf numFmtId="0" fontId="8" fillId="0" borderId="1" xfId="0" quotePrefix="1" applyFont="1" applyBorder="1" applyAlignment="1">
      <alignment vertical="top" wrapText="1"/>
    </xf>
    <xf numFmtId="0" fontId="8" fillId="0" borderId="3" xfId="0" applyFont="1" applyBorder="1" applyAlignment="1">
      <alignment horizontal="left" vertical="top" wrapText="1"/>
    </xf>
    <xf numFmtId="0" fontId="3" fillId="0" borderId="0" xfId="2" applyFont="1" applyAlignment="1">
      <alignment horizontal="left" vertical="top" wrapText="1"/>
    </xf>
    <xf numFmtId="0" fontId="17" fillId="22" borderId="31" xfId="0" applyFont="1" applyFill="1" applyBorder="1" applyAlignment="1">
      <alignment horizontal="center" vertical="top"/>
    </xf>
    <xf numFmtId="0" fontId="17" fillId="22" borderId="32" xfId="0" applyFont="1" applyFill="1" applyBorder="1" applyAlignment="1">
      <alignment horizontal="center" vertical="top"/>
    </xf>
    <xf numFmtId="0" fontId="11" fillId="5" borderId="14" xfId="0" applyFont="1" applyFill="1" applyBorder="1" applyAlignment="1">
      <alignment vertical="top" wrapText="1"/>
    </xf>
    <xf numFmtId="0" fontId="11" fillId="5" borderId="4" xfId="0" applyFont="1" applyFill="1" applyBorder="1" applyAlignment="1">
      <alignment vertical="top" wrapText="1"/>
    </xf>
    <xf numFmtId="0" fontId="11" fillId="2" borderId="8" xfId="0" applyFont="1" applyFill="1" applyBorder="1" applyAlignment="1">
      <alignment horizontal="center" vertical="top" wrapText="1"/>
    </xf>
    <xf numFmtId="0" fontId="14" fillId="0" borderId="8" xfId="0" applyFont="1" applyBorder="1" applyAlignment="1">
      <alignment horizontal="center" vertical="top" wrapText="1"/>
    </xf>
    <xf numFmtId="0" fontId="8" fillId="18" borderId="14" xfId="0" applyFont="1" applyFill="1" applyBorder="1" applyAlignment="1">
      <alignment horizontal="left" vertical="top" wrapText="1"/>
    </xf>
    <xf numFmtId="0" fontId="1" fillId="18" borderId="13" xfId="0" applyFont="1" applyFill="1" applyBorder="1" applyAlignment="1">
      <alignment horizontal="left" vertical="top" wrapText="1"/>
    </xf>
    <xf numFmtId="0" fontId="1" fillId="18" borderId="4" xfId="0" applyFont="1" applyFill="1" applyBorder="1" applyAlignment="1">
      <alignment horizontal="left" vertical="top" wrapText="1"/>
    </xf>
    <xf numFmtId="0" fontId="11" fillId="2" borderId="6" xfId="0" applyFont="1" applyFill="1" applyBorder="1" applyAlignment="1">
      <alignment horizontal="center" vertical="top" wrapText="1"/>
    </xf>
    <xf numFmtId="0" fontId="11" fillId="8" borderId="10" xfId="0" applyFont="1" applyFill="1" applyBorder="1" applyAlignment="1">
      <alignment vertical="top" wrapText="1"/>
    </xf>
    <xf numFmtId="0" fontId="11" fillId="8" borderId="11" xfId="0" applyFont="1" applyFill="1" applyBorder="1" applyAlignment="1">
      <alignment vertical="top" wrapText="1"/>
    </xf>
    <xf numFmtId="0" fontId="11" fillId="8" borderId="12" xfId="0" applyFont="1" applyFill="1" applyBorder="1" applyAlignment="1">
      <alignment vertical="top" wrapText="1"/>
    </xf>
    <xf numFmtId="0" fontId="11" fillId="8" borderId="16" xfId="0" applyFont="1" applyFill="1" applyBorder="1" applyAlignment="1">
      <alignment vertical="top" wrapText="1"/>
    </xf>
    <xf numFmtId="0" fontId="11" fillId="8" borderId="6" xfId="0" applyFont="1" applyFill="1" applyBorder="1" applyAlignment="1">
      <alignment vertical="top" wrapText="1"/>
    </xf>
    <xf numFmtId="0" fontId="11" fillId="8" borderId="1" xfId="0" applyFont="1" applyFill="1" applyBorder="1" applyAlignment="1">
      <alignment vertical="top" wrapText="1"/>
    </xf>
    <xf numFmtId="0" fontId="14" fillId="18" borderId="14" xfId="0" applyFont="1" applyFill="1" applyBorder="1" applyAlignment="1">
      <alignment horizontal="center" vertical="top" wrapText="1"/>
    </xf>
    <xf numFmtId="0" fontId="14" fillId="18" borderId="13" xfId="0" applyFont="1" applyFill="1" applyBorder="1" applyAlignment="1">
      <alignment horizontal="center" vertical="top" wrapText="1"/>
    </xf>
    <xf numFmtId="0" fontId="14" fillId="18" borderId="4" xfId="0" applyFont="1" applyFill="1" applyBorder="1" applyAlignment="1">
      <alignment horizontal="center" vertical="top" wrapText="1"/>
    </xf>
    <xf numFmtId="0" fontId="14" fillId="18" borderId="14" xfId="0" applyFont="1" applyFill="1" applyBorder="1" applyAlignment="1">
      <alignment horizontal="left" vertical="top" wrapText="1"/>
    </xf>
    <xf numFmtId="0" fontId="14" fillId="18" borderId="13" xfId="0" applyFont="1" applyFill="1" applyBorder="1" applyAlignment="1">
      <alignment horizontal="left" vertical="top" wrapText="1"/>
    </xf>
    <xf numFmtId="0" fontId="14" fillId="18" borderId="4" xfId="0" applyFont="1" applyFill="1" applyBorder="1" applyAlignment="1">
      <alignment horizontal="left" vertical="top" wrapText="1"/>
    </xf>
    <xf numFmtId="0" fontId="8" fillId="18" borderId="13" xfId="0" applyFont="1" applyFill="1" applyBorder="1" applyAlignment="1">
      <alignment horizontal="left" vertical="top" wrapText="1"/>
    </xf>
    <xf numFmtId="0" fontId="8" fillId="18" borderId="4" xfId="0" applyFont="1" applyFill="1"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14" fillId="0" borderId="8" xfId="0" applyFont="1" applyBorder="1" applyAlignment="1">
      <alignment horizontal="left" vertical="top" wrapText="1"/>
    </xf>
    <xf numFmtId="0" fontId="14" fillId="0" borderId="5" xfId="0" applyFont="1" applyBorder="1" applyAlignment="1">
      <alignment horizontal="left" vertical="top" wrapText="1"/>
    </xf>
    <xf numFmtId="0" fontId="11" fillId="3" borderId="7" xfId="0" applyFont="1" applyFill="1" applyBorder="1" applyAlignment="1">
      <alignment vertical="top" wrapText="1"/>
    </xf>
    <xf numFmtId="0" fontId="11" fillId="3" borderId="8" xfId="0" applyFont="1" applyFill="1" applyBorder="1" applyAlignment="1">
      <alignment vertical="top" wrapText="1"/>
    </xf>
    <xf numFmtId="0" fontId="11" fillId="3" borderId="5" xfId="0" applyFont="1" applyFill="1" applyBorder="1" applyAlignment="1">
      <alignment vertical="top" wrapText="1"/>
    </xf>
    <xf numFmtId="9" fontId="11" fillId="0" borderId="7" xfId="3" applyFont="1" applyBorder="1" applyAlignment="1">
      <alignment vertical="top" wrapText="1"/>
    </xf>
    <xf numFmtId="9" fontId="11" fillId="0" borderId="8" xfId="3" applyFont="1" applyBorder="1" applyAlignment="1">
      <alignment vertical="top" wrapText="1"/>
    </xf>
    <xf numFmtId="9" fontId="11" fillId="0" borderId="5" xfId="3" applyFont="1" applyBorder="1" applyAlignment="1">
      <alignment vertical="top" wrapText="1"/>
    </xf>
    <xf numFmtId="0" fontId="8" fillId="11" borderId="8" xfId="0" applyFont="1" applyFill="1" applyBorder="1" applyAlignment="1">
      <alignment horizontal="left" vertical="top" wrapText="1"/>
    </xf>
    <xf numFmtId="0" fontId="8" fillId="11" borderId="5" xfId="0" applyFont="1" applyFill="1" applyBorder="1" applyAlignment="1">
      <alignment horizontal="left" vertical="top" wrapText="1"/>
    </xf>
    <xf numFmtId="0" fontId="16" fillId="0" borderId="14" xfId="0" applyFont="1" applyBorder="1" applyAlignment="1">
      <alignment horizontal="center" vertical="top" wrapText="1"/>
    </xf>
    <xf numFmtId="0" fontId="16" fillId="0" borderId="13" xfId="0" applyFont="1" applyBorder="1" applyAlignment="1">
      <alignment horizontal="center" vertical="top" wrapText="1"/>
    </xf>
    <xf numFmtId="0" fontId="8" fillId="11" borderId="10" xfId="0" applyFont="1" applyFill="1" applyBorder="1" applyAlignment="1">
      <alignment horizontal="left" vertical="top" wrapText="1"/>
    </xf>
    <xf numFmtId="0" fontId="1" fillId="0" borderId="4" xfId="0" applyFont="1" applyBorder="1" applyAlignment="1">
      <alignment horizontal="left" vertical="top" wrapText="1"/>
    </xf>
    <xf numFmtId="0" fontId="11" fillId="8" borderId="0" xfId="0" applyFont="1" applyFill="1" applyAlignment="1">
      <alignment horizontal="center" vertical="top" wrapText="1"/>
    </xf>
    <xf numFmtId="0" fontId="11" fillId="8" borderId="18" xfId="0" applyFont="1" applyFill="1" applyBorder="1" applyAlignment="1">
      <alignment horizontal="center" vertical="top" wrapText="1"/>
    </xf>
    <xf numFmtId="0" fontId="14" fillId="11" borderId="10" xfId="0" applyFont="1" applyFill="1" applyBorder="1" applyAlignment="1">
      <alignment horizontal="left" vertical="top" wrapText="1"/>
    </xf>
    <xf numFmtId="0" fontId="0" fillId="0" borderId="16" xfId="0" applyBorder="1" applyAlignment="1">
      <alignment horizontal="left" vertical="top" wrapText="1"/>
    </xf>
    <xf numFmtId="0" fontId="14" fillId="0" borderId="14" xfId="0" applyFont="1" applyBorder="1" applyAlignment="1">
      <alignment horizontal="left" vertical="top" wrapText="1"/>
    </xf>
    <xf numFmtId="0" fontId="14" fillId="0" borderId="4" xfId="0" applyFont="1" applyBorder="1" applyAlignment="1">
      <alignment horizontal="left" vertical="top" wrapText="1"/>
    </xf>
    <xf numFmtId="43" fontId="11" fillId="8" borderId="10" xfId="1" applyFont="1" applyFill="1" applyBorder="1" applyAlignment="1">
      <alignment vertical="top" wrapText="1"/>
    </xf>
    <xf numFmtId="43" fontId="11" fillId="8" borderId="11" xfId="1" applyFont="1" applyFill="1" applyBorder="1" applyAlignment="1">
      <alignment vertical="top" wrapText="1"/>
    </xf>
    <xf numFmtId="43" fontId="11" fillId="8" borderId="12" xfId="1" applyFont="1" applyFill="1" applyBorder="1" applyAlignment="1">
      <alignment vertical="top" wrapText="1"/>
    </xf>
    <xf numFmtId="43" fontId="11" fillId="8" borderId="16" xfId="1" applyFont="1" applyFill="1" applyBorder="1" applyAlignment="1">
      <alignment vertical="top" wrapText="1"/>
    </xf>
    <xf numFmtId="43" fontId="11" fillId="8" borderId="6" xfId="1" applyFont="1" applyFill="1" applyBorder="1" applyAlignment="1">
      <alignment vertical="top" wrapText="1"/>
    </xf>
    <xf numFmtId="43" fontId="11" fillId="8" borderId="1" xfId="1" applyFont="1" applyFill="1" applyBorder="1" applyAlignment="1">
      <alignment vertical="top" wrapText="1"/>
    </xf>
    <xf numFmtId="0" fontId="14" fillId="11" borderId="2" xfId="0" applyFont="1" applyFill="1" applyBorder="1" applyAlignment="1">
      <alignment horizontal="center" vertical="top" wrapText="1"/>
    </xf>
    <xf numFmtId="0" fontId="14" fillId="11" borderId="30" xfId="0" applyFont="1" applyFill="1" applyBorder="1" applyAlignment="1">
      <alignment horizontal="left" vertical="top" wrapText="1"/>
    </xf>
    <xf numFmtId="0" fontId="14" fillId="11" borderId="21" xfId="0" applyFont="1" applyFill="1" applyBorder="1" applyAlignment="1">
      <alignment horizontal="left" vertical="top" wrapText="1"/>
    </xf>
    <xf numFmtId="0" fontId="18" fillId="0" borderId="27" xfId="0" applyFont="1" applyBorder="1" applyAlignment="1">
      <alignment horizontal="left" vertical="top" wrapText="1"/>
    </xf>
    <xf numFmtId="0" fontId="14" fillId="0" borderId="2" xfId="0" applyFont="1" applyBorder="1" applyAlignment="1">
      <alignment horizontal="left" vertical="top" wrapText="1"/>
    </xf>
    <xf numFmtId="0" fontId="14" fillId="0" borderId="26" xfId="0" applyFont="1" applyBorder="1" applyAlignment="1">
      <alignment horizontal="left" vertical="top" wrapText="1"/>
    </xf>
    <xf numFmtId="0" fontId="14" fillId="11" borderId="2"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26" xfId="0" applyFont="1" applyFill="1" applyBorder="1" applyAlignment="1">
      <alignment horizontal="center" vertical="top" wrapText="1"/>
    </xf>
    <xf numFmtId="0" fontId="8" fillId="0" borderId="28"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14" fillId="11" borderId="13" xfId="0" applyFont="1" applyFill="1" applyBorder="1" applyAlignment="1">
      <alignment horizontal="left" vertical="top" wrapText="1"/>
    </xf>
    <xf numFmtId="0" fontId="14" fillId="11" borderId="4" xfId="0" applyFont="1" applyFill="1" applyBorder="1" applyAlignment="1">
      <alignment horizontal="left" vertical="top" wrapText="1"/>
    </xf>
    <xf numFmtId="0" fontId="11" fillId="2" borderId="1" xfId="0" applyFont="1" applyFill="1" applyBorder="1" applyAlignment="1">
      <alignment horizontal="center" vertical="top" wrapText="1"/>
    </xf>
    <xf numFmtId="0" fontId="14" fillId="0" borderId="5" xfId="0" applyFont="1" applyBorder="1" applyAlignment="1">
      <alignment horizontal="center" vertical="top" wrapText="1"/>
    </xf>
    <xf numFmtId="0" fontId="14" fillId="0" borderId="12" xfId="0" applyFont="1" applyBorder="1" applyAlignment="1">
      <alignment horizontal="left" vertical="top" wrapText="1"/>
    </xf>
    <xf numFmtId="0" fontId="14" fillId="0" borderId="9" xfId="0" applyFont="1" applyBorder="1" applyAlignment="1">
      <alignment horizontal="left" vertical="top" wrapText="1"/>
    </xf>
    <xf numFmtId="0" fontId="14" fillId="0" borderId="7" xfId="0" applyFont="1" applyBorder="1" applyAlignment="1">
      <alignment horizontal="center" vertical="top" wrapText="1"/>
    </xf>
    <xf numFmtId="0" fontId="14" fillId="0" borderId="13" xfId="0" applyFont="1" applyBorder="1" applyAlignment="1">
      <alignment horizontal="left" vertical="top" wrapText="1"/>
    </xf>
    <xf numFmtId="0" fontId="11" fillId="2" borderId="5" xfId="0" applyFont="1" applyFill="1" applyBorder="1" applyAlignment="1">
      <alignment horizontal="center" vertical="top" wrapText="1"/>
    </xf>
    <xf numFmtId="0" fontId="8" fillId="18" borderId="14" xfId="0" quotePrefix="1" applyFont="1" applyFill="1" applyBorder="1" applyAlignment="1">
      <alignment horizontal="left" vertical="top" wrapText="1"/>
    </xf>
    <xf numFmtId="0" fontId="24" fillId="2" borderId="8" xfId="0" applyFont="1" applyFill="1" applyBorder="1" applyAlignment="1">
      <alignment horizontal="center" vertical="top" wrapText="1"/>
    </xf>
    <xf numFmtId="0" fontId="24" fillId="2" borderId="5" xfId="0" applyFont="1" applyFill="1" applyBorder="1" applyAlignment="1">
      <alignment horizontal="center" vertical="top" wrapText="1"/>
    </xf>
    <xf numFmtId="0" fontId="8" fillId="0" borderId="8" xfId="0" applyFont="1" applyBorder="1" applyAlignment="1">
      <alignment horizontal="center" vertical="top" wrapText="1"/>
    </xf>
    <xf numFmtId="0" fontId="8" fillId="0" borderId="5" xfId="0" applyFont="1" applyBorder="1" applyAlignment="1">
      <alignment horizontal="center"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5" xfId="0" applyFont="1" applyBorder="1" applyAlignment="1">
      <alignment vertical="top" wrapText="1"/>
    </xf>
    <xf numFmtId="0" fontId="14" fillId="11" borderId="14" xfId="0" applyFont="1" applyFill="1" applyBorder="1" applyAlignment="1">
      <alignment horizontal="left" vertical="top" wrapText="1"/>
    </xf>
    <xf numFmtId="0" fontId="14" fillId="0" borderId="12" xfId="0" applyFont="1" applyBorder="1" applyAlignment="1">
      <alignment horizontal="center" vertical="top" wrapText="1"/>
    </xf>
    <xf numFmtId="0" fontId="14" fillId="0" borderId="9" xfId="0" applyFont="1" applyBorder="1" applyAlignment="1">
      <alignment horizontal="center" vertical="top" wrapText="1"/>
    </xf>
    <xf numFmtId="0" fontId="18" fillId="18" borderId="13" xfId="0" applyFont="1" applyFill="1" applyBorder="1" applyAlignment="1">
      <alignment horizontal="left" vertical="top" wrapText="1"/>
    </xf>
    <xf numFmtId="0" fontId="18" fillId="18" borderId="4" xfId="0" applyFont="1" applyFill="1" applyBorder="1" applyAlignment="1">
      <alignment horizontal="left" vertical="top" wrapText="1"/>
    </xf>
    <xf numFmtId="0" fontId="24" fillId="2" borderId="7" xfId="0" applyFont="1" applyFill="1" applyBorder="1" applyAlignment="1">
      <alignment horizontal="center" vertical="top" wrapText="1"/>
    </xf>
    <xf numFmtId="0" fontId="8" fillId="0" borderId="7" xfId="0" applyFont="1" applyBorder="1" applyAlignment="1">
      <alignment horizontal="center" vertical="top" wrapText="1"/>
    </xf>
    <xf numFmtId="0" fontId="8" fillId="11" borderId="13" xfId="0" applyFont="1" applyFill="1" applyBorder="1" applyAlignment="1">
      <alignment horizontal="left" vertical="top" wrapText="1"/>
    </xf>
    <xf numFmtId="0" fontId="8" fillId="11" borderId="4" xfId="0" applyFont="1" applyFill="1" applyBorder="1" applyAlignment="1">
      <alignment horizontal="left" vertical="top" wrapText="1"/>
    </xf>
    <xf numFmtId="0" fontId="14" fillId="7" borderId="14" xfId="0" applyFont="1" applyFill="1" applyBorder="1" applyAlignment="1">
      <alignment horizontal="left" vertical="top" wrapText="1"/>
    </xf>
    <xf numFmtId="0" fontId="14" fillId="7" borderId="13" xfId="0" applyFont="1" applyFill="1" applyBorder="1" applyAlignment="1">
      <alignment horizontal="left" vertical="top" wrapText="1"/>
    </xf>
    <xf numFmtId="0" fontId="24" fillId="11" borderId="14" xfId="0" applyFont="1" applyFill="1" applyBorder="1" applyAlignment="1">
      <alignment horizontal="left" vertical="top" wrapText="1"/>
    </xf>
    <xf numFmtId="0" fontId="21" fillId="0" borderId="17" xfId="0" applyFont="1" applyBorder="1" applyAlignment="1">
      <alignment horizontal="left"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21" fillId="11" borderId="17"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23" fillId="0" borderId="5" xfId="0" applyFont="1" applyBorder="1" applyAlignment="1">
      <alignment vertical="top" wrapText="1"/>
    </xf>
    <xf numFmtId="0" fontId="11" fillId="2" borderId="7" xfId="0" applyFont="1" applyFill="1" applyBorder="1" applyAlignment="1">
      <alignment horizontal="center" vertical="top" wrapText="1"/>
    </xf>
    <xf numFmtId="0" fontId="8" fillId="11" borderId="12" xfId="0" applyFont="1" applyFill="1" applyBorder="1" applyAlignment="1">
      <alignment horizontal="left" vertical="top" wrapText="1"/>
    </xf>
    <xf numFmtId="0" fontId="14" fillId="11" borderId="9" xfId="0" applyFont="1" applyFill="1" applyBorder="1" applyAlignment="1">
      <alignment horizontal="left" vertical="top" wrapText="1"/>
    </xf>
    <xf numFmtId="0" fontId="14" fillId="11" borderId="1" xfId="0" applyFont="1" applyFill="1" applyBorder="1" applyAlignment="1">
      <alignment horizontal="left" vertical="top" wrapText="1"/>
    </xf>
    <xf numFmtId="0" fontId="14" fillId="0" borderId="7" xfId="0" applyFont="1" applyBorder="1" applyAlignment="1">
      <alignment horizontal="left" vertical="top" wrapText="1"/>
    </xf>
    <xf numFmtId="0" fontId="14" fillId="11" borderId="12" xfId="0" applyFont="1" applyFill="1" applyBorder="1" applyAlignment="1">
      <alignment horizontal="left" vertical="top" wrapText="1"/>
    </xf>
    <xf numFmtId="0" fontId="14" fillId="0" borderId="14" xfId="0" quotePrefix="1" applyFont="1" applyBorder="1" applyAlignment="1">
      <alignment horizontal="left" vertical="top" wrapText="1"/>
    </xf>
    <xf numFmtId="0" fontId="14" fillId="0" borderId="4" xfId="0" applyFont="1" applyBorder="1" applyAlignment="1">
      <alignment horizontal="left" vertical="top"/>
    </xf>
    <xf numFmtId="0" fontId="11" fillId="11" borderId="8" xfId="0" applyFont="1" applyFill="1" applyBorder="1" applyAlignment="1">
      <alignment horizontal="center" vertical="top" wrapText="1"/>
    </xf>
    <xf numFmtId="0" fontId="11" fillId="11" borderId="5" xfId="0" applyFont="1" applyFill="1" applyBorder="1" applyAlignment="1">
      <alignment horizontal="center" vertical="top" wrapText="1"/>
    </xf>
    <xf numFmtId="0" fontId="14" fillId="0" borderId="28" xfId="0" applyFont="1" applyBorder="1" applyAlignment="1">
      <alignment horizontal="center" vertical="top" wrapText="1"/>
    </xf>
    <xf numFmtId="0" fontId="14" fillId="0" borderId="0" xfId="0" applyFont="1" applyAlignment="1">
      <alignment horizontal="center" vertical="top" wrapText="1"/>
    </xf>
    <xf numFmtId="0" fontId="18" fillId="0" borderId="14" xfId="0" quotePrefix="1" applyFont="1" applyBorder="1" applyAlignment="1">
      <alignment horizontal="left" vertical="top" wrapText="1"/>
    </xf>
    <xf numFmtId="0" fontId="18" fillId="0" borderId="4" xfId="0" applyFont="1" applyBorder="1" applyAlignment="1">
      <alignment horizontal="left" vertical="top"/>
    </xf>
    <xf numFmtId="9" fontId="11" fillId="0" borderId="7" xfId="0" applyNumberFormat="1" applyFont="1" applyBorder="1" applyAlignment="1">
      <alignment vertical="top" wrapText="1"/>
    </xf>
    <xf numFmtId="9" fontId="11" fillId="0" borderId="5" xfId="0" applyNumberFormat="1" applyFont="1" applyBorder="1" applyAlignment="1">
      <alignment vertical="top" wrapText="1"/>
    </xf>
    <xf numFmtId="0" fontId="8" fillId="11" borderId="14" xfId="0" applyFont="1" applyFill="1" applyBorder="1" applyAlignment="1">
      <alignment horizontal="left" vertical="top" wrapText="1"/>
    </xf>
    <xf numFmtId="0" fontId="1" fillId="0" borderId="13" xfId="0" applyFont="1" applyBorder="1" applyAlignment="1">
      <alignment horizontal="left" vertical="top" wrapText="1"/>
    </xf>
    <xf numFmtId="0" fontId="14" fillId="11" borderId="14" xfId="0" applyFont="1" applyFill="1" applyBorder="1" applyAlignment="1">
      <alignment horizontal="center" vertical="top" wrapText="1"/>
    </xf>
    <xf numFmtId="0" fontId="14" fillId="11" borderId="13" xfId="0" applyFont="1" applyFill="1" applyBorder="1" applyAlignment="1">
      <alignment horizontal="center" vertical="top" wrapText="1"/>
    </xf>
    <xf numFmtId="0" fontId="14" fillId="11" borderId="4" xfId="0" applyFont="1" applyFill="1" applyBorder="1" applyAlignment="1">
      <alignment horizontal="center" vertical="top" wrapText="1"/>
    </xf>
    <xf numFmtId="0" fontId="14" fillId="0" borderId="14" xfId="0" applyFont="1" applyBorder="1" applyAlignment="1">
      <alignment horizontal="center" vertical="top" wrapText="1"/>
    </xf>
    <xf numFmtId="0" fontId="14" fillId="0" borderId="13" xfId="0" applyFont="1" applyBorder="1" applyAlignment="1">
      <alignment horizontal="center" vertical="top" wrapText="1"/>
    </xf>
    <xf numFmtId="0" fontId="14" fillId="0" borderId="4" xfId="0" applyFont="1" applyBorder="1" applyAlignment="1">
      <alignment horizontal="center" vertical="top" wrapText="1"/>
    </xf>
    <xf numFmtId="0" fontId="11" fillId="8" borderId="14" xfId="0" applyFont="1" applyFill="1" applyBorder="1" applyAlignment="1">
      <alignment vertical="top" wrapText="1"/>
    </xf>
    <xf numFmtId="0" fontId="11" fillId="8" borderId="13" xfId="0" applyFont="1" applyFill="1" applyBorder="1" applyAlignment="1">
      <alignment vertical="top" wrapText="1"/>
    </xf>
    <xf numFmtId="0" fontId="11" fillId="8" borderId="4" xfId="0" applyFont="1" applyFill="1" applyBorder="1" applyAlignment="1">
      <alignment vertical="top" wrapText="1"/>
    </xf>
    <xf numFmtId="0" fontId="8" fillId="0" borderId="14" xfId="0" applyFont="1" applyBorder="1" applyAlignment="1">
      <alignment horizontal="center" vertical="top" wrapText="1"/>
    </xf>
    <xf numFmtId="0" fontId="8" fillId="0" borderId="4" xfId="0" applyFont="1" applyBorder="1" applyAlignment="1">
      <alignment horizontal="center" vertical="top" wrapText="1"/>
    </xf>
    <xf numFmtId="0" fontId="8" fillId="7" borderId="14" xfId="0" quotePrefix="1" applyFont="1" applyFill="1" applyBorder="1" applyAlignment="1">
      <alignment horizontal="left" vertical="top" wrapText="1"/>
    </xf>
    <xf numFmtId="0" fontId="14" fillId="7" borderId="14"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8" fillId="11" borderId="13" xfId="0" applyFont="1" applyFill="1" applyBorder="1" applyAlignment="1">
      <alignment horizontal="left" vertical="top" wrapText="1"/>
    </xf>
    <xf numFmtId="0" fontId="18" fillId="11" borderId="4" xfId="0" applyFont="1" applyFill="1" applyBorder="1" applyAlignment="1">
      <alignment horizontal="left" vertical="top" wrapText="1"/>
    </xf>
    <xf numFmtId="0" fontId="18" fillId="0" borderId="14" xfId="0" applyFont="1" applyBorder="1" applyAlignment="1">
      <alignment horizontal="center" vertical="top" wrapText="1"/>
    </xf>
    <xf numFmtId="0" fontId="18" fillId="0" borderId="4" xfId="0" applyFont="1" applyBorder="1" applyAlignment="1">
      <alignment horizontal="center" vertical="top" wrapText="1"/>
    </xf>
    <xf numFmtId="0" fontId="11" fillId="8" borderId="10" xfId="4" applyFont="1" applyFill="1" applyBorder="1" applyAlignment="1">
      <alignment vertical="top" wrapText="1"/>
    </xf>
    <xf numFmtId="0" fontId="11" fillId="8" borderId="11" xfId="4" applyFont="1" applyFill="1" applyBorder="1" applyAlignment="1">
      <alignment vertical="top" wrapText="1"/>
    </xf>
    <xf numFmtId="0" fontId="11" fillId="8" borderId="12" xfId="4" applyFont="1" applyFill="1" applyBorder="1" applyAlignment="1">
      <alignment vertical="top" wrapText="1"/>
    </xf>
    <xf numFmtId="0" fontId="11" fillId="8" borderId="16" xfId="4" applyFont="1" applyFill="1" applyBorder="1" applyAlignment="1">
      <alignment vertical="top" wrapText="1"/>
    </xf>
    <xf numFmtId="0" fontId="11" fillId="8" borderId="6" xfId="4" applyFont="1" applyFill="1" applyBorder="1" applyAlignment="1">
      <alignment vertical="top" wrapText="1"/>
    </xf>
    <xf numFmtId="0" fontId="11" fillId="8" borderId="1" xfId="4" applyFont="1" applyFill="1" applyBorder="1" applyAlignment="1">
      <alignment vertical="top" wrapText="1"/>
    </xf>
    <xf numFmtId="0" fontId="11" fillId="5" borderId="14" xfId="4" applyFont="1" applyFill="1" applyBorder="1" applyAlignment="1">
      <alignment vertical="top" wrapText="1"/>
    </xf>
    <xf numFmtId="0" fontId="11" fillId="5" borderId="4" xfId="4" applyFont="1" applyFill="1" applyBorder="1" applyAlignment="1">
      <alignment vertical="top" wrapText="1"/>
    </xf>
    <xf numFmtId="0" fontId="14" fillId="0" borderId="7" xfId="4" applyFont="1" applyBorder="1" applyAlignment="1">
      <alignment horizontal="center" vertical="top" wrapText="1"/>
    </xf>
    <xf numFmtId="0" fontId="14" fillId="0" borderId="8" xfId="4" applyFont="1" applyBorder="1" applyAlignment="1">
      <alignment horizontal="center" vertical="top" wrapText="1"/>
    </xf>
    <xf numFmtId="0" fontId="14" fillId="0" borderId="5" xfId="4" applyFont="1" applyBorder="1" applyAlignment="1">
      <alignment horizontal="center" vertical="top" wrapText="1"/>
    </xf>
    <xf numFmtId="0" fontId="14" fillId="0" borderId="14" xfId="4" applyFont="1" applyBorder="1" applyAlignment="1">
      <alignment horizontal="center" vertical="top" wrapText="1"/>
    </xf>
    <xf numFmtId="0" fontId="14" fillId="0" borderId="4" xfId="4" applyFont="1" applyBorder="1" applyAlignment="1">
      <alignment horizontal="center" vertical="top" wrapText="1"/>
    </xf>
    <xf numFmtId="0" fontId="14" fillId="11" borderId="14" xfId="4" applyFont="1" applyFill="1" applyBorder="1" applyAlignment="1">
      <alignment horizontal="left" vertical="top" wrapText="1"/>
    </xf>
    <xf numFmtId="0" fontId="14" fillId="11" borderId="13" xfId="4" applyFont="1" applyFill="1" applyBorder="1" applyAlignment="1">
      <alignment horizontal="left" vertical="top" wrapText="1"/>
    </xf>
    <xf numFmtId="0" fontId="14" fillId="11" borderId="4" xfId="4" applyFont="1" applyFill="1" applyBorder="1" applyAlignment="1">
      <alignment horizontal="left" vertical="top" wrapText="1"/>
    </xf>
    <xf numFmtId="0" fontId="14" fillId="0" borderId="14" xfId="4" applyFont="1" applyBorder="1" applyAlignment="1">
      <alignment horizontal="left" vertical="top" wrapText="1"/>
    </xf>
    <xf numFmtId="0" fontId="14" fillId="0" borderId="13" xfId="4" applyFont="1" applyBorder="1" applyAlignment="1">
      <alignment horizontal="left" vertical="top" wrapText="1"/>
    </xf>
    <xf numFmtId="0" fontId="11" fillId="2" borderId="7" xfId="4" applyFont="1" applyFill="1" applyBorder="1" applyAlignment="1">
      <alignment horizontal="center" vertical="top" wrapText="1"/>
    </xf>
    <xf numFmtId="0" fontId="11" fillId="2" borderId="8" xfId="4" applyFont="1" applyFill="1" applyBorder="1" applyAlignment="1">
      <alignment horizontal="center" vertical="top" wrapText="1"/>
    </xf>
    <xf numFmtId="0" fontId="11" fillId="2" borderId="5" xfId="4" applyFont="1" applyFill="1" applyBorder="1" applyAlignment="1">
      <alignment horizontal="center" vertical="top" wrapText="1"/>
    </xf>
    <xf numFmtId="0" fontId="14" fillId="7" borderId="14" xfId="4" applyFont="1" applyFill="1" applyBorder="1" applyAlignment="1">
      <alignment horizontal="center" vertical="center" wrapText="1"/>
    </xf>
    <xf numFmtId="0" fontId="14" fillId="7" borderId="13" xfId="4" applyFont="1" applyFill="1" applyBorder="1" applyAlignment="1">
      <alignment horizontal="center" vertical="center" wrapText="1"/>
    </xf>
    <xf numFmtId="0" fontId="11" fillId="0" borderId="7" xfId="4" applyFont="1" applyBorder="1" applyAlignment="1">
      <alignment vertical="top" wrapText="1"/>
    </xf>
    <xf numFmtId="0" fontId="11" fillId="0" borderId="5" xfId="4" applyFont="1" applyBorder="1" applyAlignment="1">
      <alignment vertical="top" wrapText="1"/>
    </xf>
    <xf numFmtId="0" fontId="14" fillId="11" borderId="14" xfId="4" applyFont="1" applyFill="1" applyBorder="1" applyAlignment="1">
      <alignment horizontal="center" vertical="top" wrapText="1"/>
    </xf>
    <xf numFmtId="0" fontId="14" fillId="11" borderId="13" xfId="4" applyFont="1" applyFill="1" applyBorder="1" applyAlignment="1">
      <alignment horizontal="center" vertical="top" wrapText="1"/>
    </xf>
    <xf numFmtId="0" fontId="14" fillId="11" borderId="4" xfId="4" applyFont="1" applyFill="1" applyBorder="1" applyAlignment="1">
      <alignment horizontal="center" vertical="top" wrapText="1"/>
    </xf>
    <xf numFmtId="0" fontId="14" fillId="7" borderId="14" xfId="4" quotePrefix="1" applyFont="1" applyFill="1" applyBorder="1" applyAlignment="1">
      <alignment horizontal="left" vertical="top" wrapText="1"/>
    </xf>
    <xf numFmtId="0" fontId="14" fillId="0" borderId="13" xfId="4" applyFont="1" applyBorder="1" applyAlignment="1">
      <alignment horizontal="center" vertical="top" wrapText="1"/>
    </xf>
    <xf numFmtId="0" fontId="11" fillId="3" borderId="16" xfId="4" applyFont="1" applyFill="1" applyBorder="1" applyAlignment="1">
      <alignment vertical="top" wrapText="1"/>
    </xf>
    <xf numFmtId="0" fontId="11" fillId="3" borderId="5" xfId="4" applyFont="1" applyFill="1" applyBorder="1" applyAlignment="1">
      <alignment vertical="top" wrapText="1"/>
    </xf>
    <xf numFmtId="0" fontId="11" fillId="3" borderId="7" xfId="4" applyFont="1" applyFill="1" applyBorder="1" applyAlignment="1">
      <alignment vertical="top" wrapText="1"/>
    </xf>
    <xf numFmtId="9" fontId="11" fillId="0" borderId="7" xfId="4" applyNumberFormat="1" applyFont="1" applyBorder="1" applyAlignment="1">
      <alignment vertical="top" wrapText="1"/>
    </xf>
    <xf numFmtId="0" fontId="23" fillId="0" borderId="7" xfId="4" applyFont="1" applyBorder="1" applyAlignment="1">
      <alignment vertical="top" wrapText="1"/>
    </xf>
    <xf numFmtId="0" fontId="23" fillId="0" borderId="8" xfId="4" applyFont="1" applyBorder="1" applyAlignment="1">
      <alignment vertical="top" wrapText="1"/>
    </xf>
    <xf numFmtId="0" fontId="23" fillId="0" borderId="5" xfId="4" applyFont="1" applyBorder="1" applyAlignment="1">
      <alignment vertical="top" wrapText="1"/>
    </xf>
    <xf numFmtId="0" fontId="11" fillId="8" borderId="14" xfId="4" applyFont="1" applyFill="1" applyBorder="1" applyAlignment="1">
      <alignment vertical="top" wrapText="1"/>
    </xf>
    <xf numFmtId="0" fontId="11" fillId="8" borderId="13" xfId="4" applyFont="1" applyFill="1" applyBorder="1" applyAlignment="1">
      <alignment vertical="top" wrapText="1"/>
    </xf>
    <xf numFmtId="0" fontId="11" fillId="8" borderId="4" xfId="4" applyFont="1" applyFill="1" applyBorder="1" applyAlignment="1">
      <alignment vertical="top" wrapText="1"/>
    </xf>
    <xf numFmtId="0" fontId="14" fillId="0" borderId="4" xfId="4" applyFont="1" applyBorder="1" applyAlignment="1">
      <alignment horizontal="left" vertical="top" wrapText="1"/>
    </xf>
    <xf numFmtId="0" fontId="14" fillId="7" borderId="4" xfId="4" applyFont="1" applyFill="1" applyBorder="1" applyAlignment="1">
      <alignment horizontal="center" vertical="center" wrapText="1"/>
    </xf>
    <xf numFmtId="0" fontId="8" fillId="0" borderId="2" xfId="0" applyFont="1" applyBorder="1" applyAlignment="1">
      <alignment horizontal="left" vertical="top" wrapText="1"/>
    </xf>
    <xf numFmtId="0" fontId="8" fillId="0" borderId="26" xfId="0" applyFont="1" applyBorder="1" applyAlignment="1">
      <alignment horizontal="left" vertical="top" wrapText="1"/>
    </xf>
  </cellXfs>
  <cellStyles count="6">
    <cellStyle name="Comma" xfId="1" builtinId="3"/>
    <cellStyle name="Normal" xfId="0" builtinId="0"/>
    <cellStyle name="Normal 2" xfId="2" xr:uid="{00000000-0005-0000-0000-000002000000}"/>
    <cellStyle name="Normal 2 2 2" xfId="5" xr:uid="{56C38794-FE28-4BCE-8E09-0BAEC62D3C90}"/>
    <cellStyle name="Normal 3" xfId="4" xr:uid="{C71777DB-08F8-4E30-B715-E551736BBF7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25400</xdr:colOff>
      <xdr:row>118</xdr:row>
      <xdr:rowOff>88900</xdr:rowOff>
    </xdr:from>
    <xdr:to>
      <xdr:col>7</xdr:col>
      <xdr:colOff>3025775</xdr:colOff>
      <xdr:row>118</xdr:row>
      <xdr:rowOff>4800600</xdr:rowOff>
    </xdr:to>
    <xdr:pic>
      <xdr:nvPicPr>
        <xdr:cNvPr id="2" name="Picture 1">
          <a:extLst>
            <a:ext uri="{FF2B5EF4-FFF2-40B4-BE49-F238E27FC236}">
              <a16:creationId xmlns:a16="http://schemas.microsoft.com/office/drawing/2014/main" id="{09034537-E507-4EA4-A2E2-D964D650CDB0}"/>
            </a:ext>
          </a:extLst>
        </xdr:cNvPr>
        <xdr:cNvPicPr>
          <a:picLocks noChangeAspect="1"/>
        </xdr:cNvPicPr>
      </xdr:nvPicPr>
      <xdr:blipFill>
        <a:blip xmlns:r="http://schemas.openxmlformats.org/officeDocument/2006/relationships" r:embed="rId1"/>
        <a:stretch>
          <a:fillRect/>
        </a:stretch>
      </xdr:blipFill>
      <xdr:spPr>
        <a:xfrm>
          <a:off x="14947900" y="78073250"/>
          <a:ext cx="3124200" cy="4711700"/>
        </a:xfrm>
        <a:prstGeom prst="rect">
          <a:avLst/>
        </a:prstGeom>
      </xdr:spPr>
    </xdr:pic>
    <xdr:clientData/>
  </xdr:twoCellAnchor>
  <xdr:twoCellAnchor editAs="oneCell">
    <xdr:from>
      <xdr:col>8</xdr:col>
      <xdr:colOff>117905</xdr:colOff>
      <xdr:row>118</xdr:row>
      <xdr:rowOff>177345</xdr:rowOff>
    </xdr:from>
    <xdr:to>
      <xdr:col>8</xdr:col>
      <xdr:colOff>2270666</xdr:colOff>
      <xdr:row>118</xdr:row>
      <xdr:rowOff>4660675</xdr:rowOff>
    </xdr:to>
    <xdr:pic>
      <xdr:nvPicPr>
        <xdr:cNvPr id="3" name="Picture 2">
          <a:extLst>
            <a:ext uri="{FF2B5EF4-FFF2-40B4-BE49-F238E27FC236}">
              <a16:creationId xmlns:a16="http://schemas.microsoft.com/office/drawing/2014/main" id="{9BFAB9DA-F582-F574-3685-2B016E23EDDA}"/>
            </a:ext>
          </a:extLst>
        </xdr:cNvPr>
        <xdr:cNvPicPr>
          <a:picLocks noChangeAspect="1"/>
        </xdr:cNvPicPr>
      </xdr:nvPicPr>
      <xdr:blipFill>
        <a:blip xmlns:r="http://schemas.openxmlformats.org/officeDocument/2006/relationships" r:embed="rId2"/>
        <a:stretch>
          <a:fillRect/>
        </a:stretch>
      </xdr:blipFill>
      <xdr:spPr>
        <a:xfrm>
          <a:off x="18207122" y="77818519"/>
          <a:ext cx="2152761" cy="4483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25400</xdr:colOff>
      <xdr:row>118</xdr:row>
      <xdr:rowOff>88900</xdr:rowOff>
    </xdr:from>
    <xdr:to>
      <xdr:col>7</xdr:col>
      <xdr:colOff>3025775</xdr:colOff>
      <xdr:row>118</xdr:row>
      <xdr:rowOff>4800600</xdr:rowOff>
    </xdr:to>
    <xdr:pic>
      <xdr:nvPicPr>
        <xdr:cNvPr id="2" name="Picture 1">
          <a:extLst>
            <a:ext uri="{FF2B5EF4-FFF2-40B4-BE49-F238E27FC236}">
              <a16:creationId xmlns:a16="http://schemas.microsoft.com/office/drawing/2014/main" id="{7D65B81E-553C-B0DC-A882-5842CEF73C58}"/>
            </a:ext>
          </a:extLst>
        </xdr:cNvPr>
        <xdr:cNvPicPr>
          <a:picLocks noChangeAspect="1"/>
        </xdr:cNvPicPr>
      </xdr:nvPicPr>
      <xdr:blipFill>
        <a:blip xmlns:r="http://schemas.openxmlformats.org/officeDocument/2006/relationships" r:embed="rId1"/>
        <a:stretch>
          <a:fillRect/>
        </a:stretch>
      </xdr:blipFill>
      <xdr:spPr>
        <a:xfrm>
          <a:off x="14947900" y="78733650"/>
          <a:ext cx="3124200" cy="4711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J179"/>
  <sheetViews>
    <sheetView topLeftCell="A113" zoomScale="86" zoomScaleNormal="86" workbookViewId="0">
      <selection activeCell="B117" sqref="B117:E120"/>
    </sheetView>
  </sheetViews>
  <sheetFormatPr defaultColWidth="8.81640625" defaultRowHeight="12.5" x14ac:dyDescent="0.25"/>
  <cols>
    <col min="1" max="1" width="5.1796875" style="63" customWidth="1"/>
    <col min="2" max="2" width="23.453125" style="58" customWidth="1"/>
    <col min="3" max="3" width="78.453125" style="58" customWidth="1"/>
    <col min="4" max="4" width="16.54296875" style="58" customWidth="1"/>
    <col min="5" max="5" width="16.54296875" style="87" customWidth="1"/>
    <col min="6" max="9" width="8.81640625" style="58"/>
    <col min="10" max="10" width="11.1796875" style="58" bestFit="1" customWidth="1"/>
    <col min="11" max="16384" width="8.81640625" style="58"/>
  </cols>
  <sheetData>
    <row r="1" spans="1:5" ht="13.4" customHeight="1" x14ac:dyDescent="0.25">
      <c r="A1" s="477" t="s">
        <v>0</v>
      </c>
      <c r="B1" s="477"/>
      <c r="C1" s="477"/>
      <c r="D1" s="477"/>
      <c r="E1" s="477"/>
    </row>
    <row r="2" spans="1:5" x14ac:dyDescent="0.25">
      <c r="A2" s="163"/>
      <c r="B2" s="164"/>
      <c r="C2" s="165"/>
      <c r="D2" s="164"/>
      <c r="E2" s="166"/>
    </row>
    <row r="3" spans="1:5" ht="13" x14ac:dyDescent="0.3">
      <c r="A3" s="60" t="s">
        <v>1</v>
      </c>
      <c r="B3" s="2" t="s">
        <v>2</v>
      </c>
      <c r="C3" s="3" t="s">
        <v>3</v>
      </c>
      <c r="D3" s="2" t="s">
        <v>4</v>
      </c>
      <c r="E3" s="83" t="s">
        <v>5</v>
      </c>
    </row>
    <row r="4" spans="1:5" ht="26" x14ac:dyDescent="0.25">
      <c r="A4" s="61" t="s">
        <v>6</v>
      </c>
      <c r="B4" s="4" t="s">
        <v>7</v>
      </c>
      <c r="C4" s="5" t="s">
        <v>8</v>
      </c>
      <c r="D4" s="4" t="s">
        <v>9</v>
      </c>
      <c r="E4" s="84">
        <v>43101</v>
      </c>
    </row>
    <row r="5" spans="1:5" x14ac:dyDescent="0.25">
      <c r="A5" s="167">
        <v>1</v>
      </c>
      <c r="B5" s="168" t="s">
        <v>10</v>
      </c>
      <c r="C5" s="169" t="s">
        <v>11</v>
      </c>
      <c r="D5" s="170" t="s">
        <v>12</v>
      </c>
      <c r="E5" s="171">
        <v>43493</v>
      </c>
    </row>
    <row r="6" spans="1:5" x14ac:dyDescent="0.25">
      <c r="A6" s="167">
        <v>2</v>
      </c>
      <c r="B6" s="168" t="s">
        <v>13</v>
      </c>
      <c r="C6" s="169" t="s">
        <v>14</v>
      </c>
      <c r="D6" s="170" t="s">
        <v>12</v>
      </c>
      <c r="E6" s="171">
        <v>43493</v>
      </c>
    </row>
    <row r="7" spans="1:5" x14ac:dyDescent="0.25">
      <c r="A7" s="167">
        <v>3</v>
      </c>
      <c r="B7" s="168" t="s">
        <v>15</v>
      </c>
      <c r="C7" s="169" t="s">
        <v>16</v>
      </c>
      <c r="D7" s="170" t="s">
        <v>12</v>
      </c>
      <c r="E7" s="171">
        <v>43615</v>
      </c>
    </row>
    <row r="8" spans="1:5" x14ac:dyDescent="0.25">
      <c r="A8" s="167">
        <v>4</v>
      </c>
      <c r="B8" s="168" t="s">
        <v>17</v>
      </c>
      <c r="C8" s="169" t="s">
        <v>18</v>
      </c>
      <c r="D8" s="170" t="s">
        <v>12</v>
      </c>
      <c r="E8" s="171">
        <v>43493</v>
      </c>
    </row>
    <row r="9" spans="1:5" ht="25" x14ac:dyDescent="0.25">
      <c r="A9" s="167">
        <v>5</v>
      </c>
      <c r="B9" s="168" t="s">
        <v>19</v>
      </c>
      <c r="C9" s="169" t="s">
        <v>20</v>
      </c>
      <c r="D9" s="170" t="s">
        <v>12</v>
      </c>
      <c r="E9" s="171">
        <v>43493</v>
      </c>
    </row>
    <row r="10" spans="1:5" ht="38.5" x14ac:dyDescent="0.3">
      <c r="A10" s="167">
        <v>6</v>
      </c>
      <c r="B10" s="168" t="s">
        <v>21</v>
      </c>
      <c r="C10" s="169" t="s">
        <v>22</v>
      </c>
      <c r="D10" s="170" t="s">
        <v>12</v>
      </c>
      <c r="E10" s="171">
        <v>43493</v>
      </c>
    </row>
    <row r="11" spans="1:5" x14ac:dyDescent="0.25">
      <c r="A11" s="167">
        <v>7</v>
      </c>
      <c r="B11" s="168" t="s">
        <v>23</v>
      </c>
      <c r="C11" s="169" t="s">
        <v>24</v>
      </c>
      <c r="D11" s="170" t="s">
        <v>12</v>
      </c>
      <c r="E11" s="171">
        <v>43493</v>
      </c>
    </row>
    <row r="12" spans="1:5" ht="37.5" x14ac:dyDescent="0.25">
      <c r="A12" s="167">
        <v>8</v>
      </c>
      <c r="B12" s="168" t="s">
        <v>25</v>
      </c>
      <c r="C12" s="169" t="s">
        <v>26</v>
      </c>
      <c r="D12" s="170" t="s">
        <v>12</v>
      </c>
      <c r="E12" s="171">
        <v>43615</v>
      </c>
    </row>
    <row r="13" spans="1:5" x14ac:dyDescent="0.25">
      <c r="A13" s="167">
        <v>10</v>
      </c>
      <c r="B13" s="168" t="s">
        <v>27</v>
      </c>
      <c r="C13" s="169" t="s">
        <v>28</v>
      </c>
      <c r="D13" s="170" t="s">
        <v>12</v>
      </c>
      <c r="E13" s="171">
        <v>43493</v>
      </c>
    </row>
    <row r="14" spans="1:5" ht="37.5" x14ac:dyDescent="0.25">
      <c r="A14" s="167">
        <v>11</v>
      </c>
      <c r="B14" s="168" t="s">
        <v>29</v>
      </c>
      <c r="C14" s="169" t="s">
        <v>30</v>
      </c>
      <c r="D14" s="170" t="s">
        <v>12</v>
      </c>
      <c r="E14" s="171">
        <v>43493</v>
      </c>
    </row>
    <row r="15" spans="1:5" x14ac:dyDescent="0.25">
      <c r="A15" s="167">
        <v>12</v>
      </c>
      <c r="B15" s="168" t="s">
        <v>31</v>
      </c>
      <c r="C15" s="169" t="s">
        <v>32</v>
      </c>
      <c r="D15" s="170" t="s">
        <v>12</v>
      </c>
      <c r="E15" s="171">
        <v>43493</v>
      </c>
    </row>
    <row r="16" spans="1:5" x14ac:dyDescent="0.25">
      <c r="A16" s="167">
        <v>13</v>
      </c>
      <c r="B16" s="168" t="s">
        <v>33</v>
      </c>
      <c r="C16" s="169" t="s">
        <v>34</v>
      </c>
      <c r="D16" s="170" t="s">
        <v>12</v>
      </c>
      <c r="E16" s="171">
        <v>43493</v>
      </c>
    </row>
    <row r="17" spans="1:5" ht="37.5" x14ac:dyDescent="0.25">
      <c r="A17" s="167">
        <v>14</v>
      </c>
      <c r="B17" s="168" t="s">
        <v>35</v>
      </c>
      <c r="C17" s="169" t="s">
        <v>36</v>
      </c>
      <c r="D17" s="170" t="s">
        <v>12</v>
      </c>
      <c r="E17" s="171">
        <v>43493</v>
      </c>
    </row>
    <row r="18" spans="1:5" x14ac:dyDescent="0.25">
      <c r="A18" s="167">
        <v>15</v>
      </c>
      <c r="B18" s="168" t="s">
        <v>37</v>
      </c>
      <c r="C18" s="169" t="s">
        <v>38</v>
      </c>
      <c r="D18" s="170" t="s">
        <v>12</v>
      </c>
      <c r="E18" s="171">
        <v>43493</v>
      </c>
    </row>
    <row r="19" spans="1:5" x14ac:dyDescent="0.25">
      <c r="A19" s="167">
        <v>16</v>
      </c>
      <c r="B19" s="168" t="s">
        <v>39</v>
      </c>
      <c r="C19" s="169" t="s">
        <v>40</v>
      </c>
      <c r="D19" s="170" t="s">
        <v>12</v>
      </c>
      <c r="E19" s="171">
        <v>43493</v>
      </c>
    </row>
    <row r="20" spans="1:5" ht="50" x14ac:dyDescent="0.25">
      <c r="A20" s="167">
        <v>17</v>
      </c>
      <c r="B20" s="168" t="s">
        <v>41</v>
      </c>
      <c r="C20" s="169" t="s">
        <v>42</v>
      </c>
      <c r="D20" s="170" t="s">
        <v>12</v>
      </c>
      <c r="E20" s="171">
        <v>43493</v>
      </c>
    </row>
    <row r="21" spans="1:5" x14ac:dyDescent="0.25">
      <c r="A21" s="167">
        <v>18</v>
      </c>
      <c r="B21" s="168" t="s">
        <v>43</v>
      </c>
      <c r="C21" s="169" t="s">
        <v>44</v>
      </c>
      <c r="D21" s="170" t="s">
        <v>12</v>
      </c>
      <c r="E21" s="171">
        <v>43493</v>
      </c>
    </row>
    <row r="22" spans="1:5" x14ac:dyDescent="0.25">
      <c r="A22" s="167">
        <v>19</v>
      </c>
      <c r="B22" s="172" t="s">
        <v>15</v>
      </c>
      <c r="C22" s="169" t="s">
        <v>45</v>
      </c>
      <c r="D22" s="170" t="s">
        <v>12</v>
      </c>
      <c r="E22" s="171">
        <v>43590</v>
      </c>
    </row>
    <row r="23" spans="1:5" x14ac:dyDescent="0.25">
      <c r="A23" s="167">
        <v>20</v>
      </c>
      <c r="B23" s="172" t="s">
        <v>46</v>
      </c>
      <c r="C23" s="169" t="s">
        <v>47</v>
      </c>
      <c r="D23" s="170" t="s">
        <v>12</v>
      </c>
      <c r="E23" s="171">
        <v>43590</v>
      </c>
    </row>
    <row r="24" spans="1:5" x14ac:dyDescent="0.25">
      <c r="A24" s="167">
        <v>21</v>
      </c>
      <c r="B24" s="172" t="s">
        <v>48</v>
      </c>
      <c r="C24" s="169" t="s">
        <v>49</v>
      </c>
      <c r="D24" s="170" t="s">
        <v>12</v>
      </c>
      <c r="E24" s="171">
        <v>43590</v>
      </c>
    </row>
    <row r="25" spans="1:5" ht="25" x14ac:dyDescent="0.25">
      <c r="A25" s="167">
        <v>22</v>
      </c>
      <c r="B25" s="172" t="s">
        <v>50</v>
      </c>
      <c r="C25" s="169" t="s">
        <v>51</v>
      </c>
      <c r="D25" s="170" t="s">
        <v>12</v>
      </c>
      <c r="E25" s="171">
        <v>43590</v>
      </c>
    </row>
    <row r="26" spans="1:5" ht="25" x14ac:dyDescent="0.25">
      <c r="A26" s="167">
        <v>23</v>
      </c>
      <c r="B26" s="172" t="s">
        <v>52</v>
      </c>
      <c r="C26" s="169" t="s">
        <v>53</v>
      </c>
      <c r="D26" s="170" t="s">
        <v>12</v>
      </c>
      <c r="E26" s="171">
        <v>43590</v>
      </c>
    </row>
    <row r="27" spans="1:5" ht="25" x14ac:dyDescent="0.25">
      <c r="A27" s="167">
        <v>24</v>
      </c>
      <c r="B27" s="172" t="s">
        <v>54</v>
      </c>
      <c r="C27" s="169" t="s">
        <v>55</v>
      </c>
      <c r="D27" s="170" t="s">
        <v>12</v>
      </c>
      <c r="E27" s="171">
        <v>43615</v>
      </c>
    </row>
    <row r="28" spans="1:5" ht="25" x14ac:dyDescent="0.25">
      <c r="A28" s="167">
        <v>25</v>
      </c>
      <c r="B28" s="172" t="s">
        <v>56</v>
      </c>
      <c r="C28" s="169" t="s">
        <v>57</v>
      </c>
      <c r="D28" s="170" t="s">
        <v>12</v>
      </c>
      <c r="E28" s="171">
        <v>43615</v>
      </c>
    </row>
    <row r="29" spans="1:5" ht="25" x14ac:dyDescent="0.25">
      <c r="A29" s="167">
        <v>26</v>
      </c>
      <c r="B29" s="172" t="s">
        <v>58</v>
      </c>
      <c r="C29" s="169" t="s">
        <v>59</v>
      </c>
      <c r="D29" s="170" t="s">
        <v>12</v>
      </c>
      <c r="E29" s="171">
        <v>43615</v>
      </c>
    </row>
    <row r="30" spans="1:5" ht="25" x14ac:dyDescent="0.25">
      <c r="A30" s="167">
        <v>27</v>
      </c>
      <c r="B30" s="172" t="s">
        <v>60</v>
      </c>
      <c r="C30" s="169" t="s">
        <v>61</v>
      </c>
      <c r="D30" s="170" t="s">
        <v>12</v>
      </c>
      <c r="E30" s="171">
        <v>43590</v>
      </c>
    </row>
    <row r="31" spans="1:5" ht="37.5" x14ac:dyDescent="0.25">
      <c r="A31" s="167">
        <v>28</v>
      </c>
      <c r="B31" s="172" t="s">
        <v>35</v>
      </c>
      <c r="C31" s="169" t="s">
        <v>62</v>
      </c>
      <c r="D31" s="170" t="s">
        <v>12</v>
      </c>
      <c r="E31" s="171">
        <v>43615</v>
      </c>
    </row>
    <row r="32" spans="1:5" x14ac:dyDescent="0.25">
      <c r="A32" s="167">
        <v>29</v>
      </c>
      <c r="B32" s="172" t="s">
        <v>63</v>
      </c>
      <c r="C32" s="169" t="s">
        <v>64</v>
      </c>
      <c r="D32" s="170" t="s">
        <v>12</v>
      </c>
      <c r="E32" s="171">
        <v>43590</v>
      </c>
    </row>
    <row r="33" spans="1:5" ht="25" x14ac:dyDescent="0.25">
      <c r="A33" s="167">
        <v>30</v>
      </c>
      <c r="B33" s="172" t="s">
        <v>65</v>
      </c>
      <c r="C33" s="169" t="s">
        <v>66</v>
      </c>
      <c r="D33" s="170" t="s">
        <v>12</v>
      </c>
      <c r="E33" s="171">
        <v>43590</v>
      </c>
    </row>
    <row r="34" spans="1:5" x14ac:dyDescent="0.25">
      <c r="A34" s="167">
        <v>31</v>
      </c>
      <c r="B34" s="172" t="s">
        <v>67</v>
      </c>
      <c r="C34" s="169" t="s">
        <v>68</v>
      </c>
      <c r="D34" s="170" t="s">
        <v>12</v>
      </c>
      <c r="E34" s="171">
        <v>43590</v>
      </c>
    </row>
    <row r="35" spans="1:5" x14ac:dyDescent="0.25">
      <c r="A35" s="167">
        <v>32</v>
      </c>
      <c r="B35" s="172" t="s">
        <v>69</v>
      </c>
      <c r="C35" s="169" t="s">
        <v>70</v>
      </c>
      <c r="D35" s="170" t="s">
        <v>12</v>
      </c>
      <c r="E35" s="171">
        <v>43590</v>
      </c>
    </row>
    <row r="36" spans="1:5" ht="50" x14ac:dyDescent="0.25">
      <c r="A36" s="62">
        <v>33</v>
      </c>
      <c r="B36" s="172" t="s">
        <v>71</v>
      </c>
      <c r="C36" s="169" t="s">
        <v>72</v>
      </c>
      <c r="D36" s="170" t="s">
        <v>12</v>
      </c>
      <c r="E36" s="85">
        <v>43615</v>
      </c>
    </row>
    <row r="37" spans="1:5" ht="25" x14ac:dyDescent="0.25">
      <c r="A37" s="167">
        <v>34</v>
      </c>
      <c r="B37" s="172" t="s">
        <v>73</v>
      </c>
      <c r="C37" s="169" t="s">
        <v>74</v>
      </c>
      <c r="D37" s="170" t="s">
        <v>12</v>
      </c>
      <c r="E37" s="85">
        <v>43615</v>
      </c>
    </row>
    <row r="38" spans="1:5" ht="37.5" x14ac:dyDescent="0.25">
      <c r="A38" s="167">
        <v>35</v>
      </c>
      <c r="B38" s="172" t="s">
        <v>75</v>
      </c>
      <c r="C38" s="169" t="s">
        <v>76</v>
      </c>
      <c r="D38" s="170" t="s">
        <v>12</v>
      </c>
      <c r="E38" s="85">
        <v>43615</v>
      </c>
    </row>
    <row r="39" spans="1:5" ht="63.5" x14ac:dyDescent="0.25">
      <c r="A39" s="173">
        <v>36</v>
      </c>
      <c r="B39" s="82" t="s">
        <v>77</v>
      </c>
      <c r="C39" s="82" t="s">
        <v>78</v>
      </c>
      <c r="D39" s="174" t="s">
        <v>12</v>
      </c>
      <c r="E39" s="175">
        <v>43855</v>
      </c>
    </row>
    <row r="40" spans="1:5" ht="25" x14ac:dyDescent="0.25">
      <c r="A40" s="167">
        <v>37</v>
      </c>
      <c r="B40" s="59" t="s">
        <v>79</v>
      </c>
      <c r="C40" s="59" t="s">
        <v>80</v>
      </c>
      <c r="D40" s="176" t="s">
        <v>12</v>
      </c>
      <c r="E40" s="175">
        <v>43855</v>
      </c>
    </row>
    <row r="41" spans="1:5" ht="37.5" x14ac:dyDescent="0.25">
      <c r="A41" s="167">
        <v>38</v>
      </c>
      <c r="B41" s="59" t="s">
        <v>81</v>
      </c>
      <c r="C41" s="59" t="s">
        <v>82</v>
      </c>
      <c r="D41" s="176" t="s">
        <v>12</v>
      </c>
      <c r="E41" s="175">
        <v>43855</v>
      </c>
    </row>
    <row r="42" spans="1:5" ht="75" x14ac:dyDescent="0.25">
      <c r="A42" s="167">
        <v>39</v>
      </c>
      <c r="B42" s="177" t="s">
        <v>83</v>
      </c>
      <c r="C42" s="178" t="s">
        <v>84</v>
      </c>
      <c r="D42" s="176" t="s">
        <v>12</v>
      </c>
      <c r="E42" s="175">
        <v>43855</v>
      </c>
    </row>
    <row r="43" spans="1:5" ht="25" x14ac:dyDescent="0.25">
      <c r="A43" s="173">
        <v>40</v>
      </c>
      <c r="B43" s="177" t="s">
        <v>85</v>
      </c>
      <c r="C43" s="178" t="s">
        <v>86</v>
      </c>
      <c r="D43" s="176" t="s">
        <v>12</v>
      </c>
      <c r="E43" s="175">
        <v>43855</v>
      </c>
    </row>
    <row r="44" spans="1:5" ht="37.5" x14ac:dyDescent="0.25">
      <c r="A44" s="167">
        <v>41</v>
      </c>
      <c r="B44" s="177" t="s">
        <v>87</v>
      </c>
      <c r="C44" s="178" t="s">
        <v>88</v>
      </c>
      <c r="D44" s="176" t="s">
        <v>12</v>
      </c>
      <c r="E44" s="175">
        <v>43855</v>
      </c>
    </row>
    <row r="45" spans="1:5" ht="50" x14ac:dyDescent="0.25">
      <c r="A45" s="167">
        <v>42</v>
      </c>
      <c r="B45" s="177" t="s">
        <v>89</v>
      </c>
      <c r="C45" s="178" t="s">
        <v>90</v>
      </c>
      <c r="D45" s="176" t="s">
        <v>12</v>
      </c>
      <c r="E45" s="175">
        <v>43855</v>
      </c>
    </row>
    <row r="46" spans="1:5" ht="50" x14ac:dyDescent="0.25">
      <c r="A46" s="167">
        <v>43</v>
      </c>
      <c r="B46" s="177" t="s">
        <v>91</v>
      </c>
      <c r="C46" s="178" t="s">
        <v>92</v>
      </c>
      <c r="D46" s="176" t="s">
        <v>12</v>
      </c>
      <c r="E46" s="175">
        <v>43855</v>
      </c>
    </row>
    <row r="47" spans="1:5" ht="37.5" x14ac:dyDescent="0.25">
      <c r="A47" s="173">
        <v>44</v>
      </c>
      <c r="B47" s="59" t="s">
        <v>93</v>
      </c>
      <c r="C47" s="59" t="s">
        <v>94</v>
      </c>
      <c r="D47" s="176" t="s">
        <v>12</v>
      </c>
      <c r="E47" s="175">
        <v>43855</v>
      </c>
    </row>
    <row r="48" spans="1:5" ht="37.5" x14ac:dyDescent="0.25">
      <c r="A48" s="167">
        <v>45</v>
      </c>
      <c r="B48" s="59" t="s">
        <v>95</v>
      </c>
      <c r="C48" s="59" t="s">
        <v>96</v>
      </c>
      <c r="D48" s="176" t="s">
        <v>12</v>
      </c>
      <c r="E48" s="175">
        <v>43855</v>
      </c>
    </row>
    <row r="49" spans="1:5" ht="25" x14ac:dyDescent="0.25">
      <c r="A49" s="167">
        <v>46</v>
      </c>
      <c r="B49" s="59" t="s">
        <v>97</v>
      </c>
      <c r="C49" s="59" t="s">
        <v>98</v>
      </c>
      <c r="D49" s="176" t="s">
        <v>12</v>
      </c>
      <c r="E49" s="175">
        <v>43855</v>
      </c>
    </row>
    <row r="50" spans="1:5" ht="50" x14ac:dyDescent="0.25">
      <c r="A50" s="167">
        <v>47</v>
      </c>
      <c r="B50" s="59" t="s">
        <v>99</v>
      </c>
      <c r="C50" s="59" t="s">
        <v>100</v>
      </c>
      <c r="D50" s="176" t="s">
        <v>101</v>
      </c>
      <c r="E50" s="85">
        <v>44013</v>
      </c>
    </row>
    <row r="51" spans="1:5" x14ac:dyDescent="0.25">
      <c r="A51" s="173">
        <v>48</v>
      </c>
      <c r="B51" s="59" t="s">
        <v>43</v>
      </c>
      <c r="C51" s="59" t="s">
        <v>102</v>
      </c>
      <c r="D51" s="176" t="s">
        <v>101</v>
      </c>
      <c r="E51" s="85">
        <v>44013</v>
      </c>
    </row>
    <row r="52" spans="1:5" ht="25" x14ac:dyDescent="0.25">
      <c r="A52" s="167">
        <v>49</v>
      </c>
      <c r="B52" s="59" t="s">
        <v>73</v>
      </c>
      <c r="C52" s="59" t="s">
        <v>103</v>
      </c>
      <c r="D52" s="176" t="s">
        <v>101</v>
      </c>
      <c r="E52" s="85">
        <v>44013</v>
      </c>
    </row>
    <row r="53" spans="1:5" ht="37.5" x14ac:dyDescent="0.25">
      <c r="A53" s="167">
        <v>50</v>
      </c>
      <c r="B53" s="59" t="s">
        <v>104</v>
      </c>
      <c r="C53" s="59" t="s">
        <v>105</v>
      </c>
      <c r="D53" s="176" t="s">
        <v>101</v>
      </c>
      <c r="E53" s="85">
        <v>44013</v>
      </c>
    </row>
    <row r="54" spans="1:5" ht="37.5" x14ac:dyDescent="0.25">
      <c r="A54" s="167">
        <v>51</v>
      </c>
      <c r="B54" s="59" t="s">
        <v>10</v>
      </c>
      <c r="C54" s="59" t="s">
        <v>106</v>
      </c>
      <c r="D54" s="176" t="s">
        <v>101</v>
      </c>
      <c r="E54" s="85">
        <v>44013</v>
      </c>
    </row>
    <row r="55" spans="1:5" ht="37.5" x14ac:dyDescent="0.25">
      <c r="A55" s="173">
        <v>52</v>
      </c>
      <c r="B55" s="59" t="s">
        <v>107</v>
      </c>
      <c r="C55" s="59" t="s">
        <v>108</v>
      </c>
      <c r="D55" s="176" t="s">
        <v>101</v>
      </c>
      <c r="E55" s="85">
        <v>44013</v>
      </c>
    </row>
    <row r="56" spans="1:5" ht="37.5" x14ac:dyDescent="0.25">
      <c r="A56" s="167">
        <v>53</v>
      </c>
      <c r="B56" s="59" t="s">
        <v>109</v>
      </c>
      <c r="C56" s="59" t="s">
        <v>110</v>
      </c>
      <c r="D56" s="176" t="s">
        <v>101</v>
      </c>
      <c r="E56" s="85">
        <v>44013</v>
      </c>
    </row>
    <row r="57" spans="1:5" ht="37.5" x14ac:dyDescent="0.25">
      <c r="A57" s="167">
        <v>54</v>
      </c>
      <c r="B57" s="59" t="s">
        <v>41</v>
      </c>
      <c r="C57" s="59" t="s">
        <v>111</v>
      </c>
      <c r="D57" s="176" t="s">
        <v>101</v>
      </c>
      <c r="E57" s="85">
        <v>44013</v>
      </c>
    </row>
    <row r="58" spans="1:5" ht="37.5" x14ac:dyDescent="0.25">
      <c r="A58" s="167">
        <v>55</v>
      </c>
      <c r="B58" s="80" t="s">
        <v>15</v>
      </c>
      <c r="C58" s="80" t="s">
        <v>112</v>
      </c>
      <c r="D58" s="176" t="s">
        <v>101</v>
      </c>
      <c r="E58" s="85">
        <v>44013</v>
      </c>
    </row>
    <row r="59" spans="1:5" s="81" customFormat="1" ht="37.5" x14ac:dyDescent="0.25">
      <c r="A59" s="173">
        <v>56</v>
      </c>
      <c r="B59" s="82" t="s">
        <v>113</v>
      </c>
      <c r="C59" s="82" t="s">
        <v>114</v>
      </c>
      <c r="D59" s="174" t="s">
        <v>101</v>
      </c>
      <c r="E59" s="86">
        <v>44013</v>
      </c>
    </row>
    <row r="60" spans="1:5" s="81" customFormat="1" ht="62.5" x14ac:dyDescent="0.25">
      <c r="A60" s="167">
        <v>57</v>
      </c>
      <c r="B60" s="82" t="s">
        <v>115</v>
      </c>
      <c r="C60" s="82" t="s">
        <v>116</v>
      </c>
      <c r="D60" s="179" t="s">
        <v>12</v>
      </c>
      <c r="E60" s="86">
        <v>44042</v>
      </c>
    </row>
    <row r="61" spans="1:5" ht="37.5" x14ac:dyDescent="0.25">
      <c r="A61" s="167">
        <v>58</v>
      </c>
      <c r="B61" s="80" t="s">
        <v>117</v>
      </c>
      <c r="C61" s="80" t="s">
        <v>118</v>
      </c>
      <c r="D61" s="139" t="s">
        <v>12</v>
      </c>
      <c r="E61" s="180">
        <v>44062</v>
      </c>
    </row>
    <row r="62" spans="1:5" ht="125" x14ac:dyDescent="0.25">
      <c r="A62" s="167">
        <v>59</v>
      </c>
      <c r="B62" s="80" t="s">
        <v>119</v>
      </c>
      <c r="C62" s="161" t="s">
        <v>120</v>
      </c>
      <c r="D62" s="139" t="s">
        <v>121</v>
      </c>
      <c r="E62" s="181">
        <v>44368</v>
      </c>
    </row>
    <row r="63" spans="1:5" ht="237.5" x14ac:dyDescent="0.25">
      <c r="A63" s="167">
        <v>61</v>
      </c>
      <c r="B63" s="80" t="s">
        <v>122</v>
      </c>
      <c r="C63" s="162" t="s">
        <v>123</v>
      </c>
      <c r="D63" s="139" t="s">
        <v>121</v>
      </c>
      <c r="E63" s="181">
        <v>44368</v>
      </c>
    </row>
    <row r="64" spans="1:5" x14ac:dyDescent="0.25">
      <c r="A64" s="167">
        <v>62</v>
      </c>
      <c r="B64" s="80" t="s">
        <v>124</v>
      </c>
      <c r="C64" s="160" t="s">
        <v>125</v>
      </c>
      <c r="D64" s="139" t="s">
        <v>121</v>
      </c>
      <c r="E64" s="181">
        <v>44368</v>
      </c>
    </row>
    <row r="65" spans="1:10" ht="125" x14ac:dyDescent="0.25">
      <c r="A65" s="62">
        <v>63</v>
      </c>
      <c r="B65" s="80" t="s">
        <v>126</v>
      </c>
      <c r="C65" s="161" t="s">
        <v>127</v>
      </c>
      <c r="D65" s="139" t="s">
        <v>121</v>
      </c>
      <c r="E65" s="181">
        <v>44368</v>
      </c>
      <c r="F65" s="160"/>
      <c r="G65" s="160"/>
      <c r="H65" s="160"/>
      <c r="I65" s="160"/>
      <c r="J65" s="160"/>
    </row>
    <row r="66" spans="1:10" ht="137.5" x14ac:dyDescent="0.25">
      <c r="A66" s="167">
        <v>64</v>
      </c>
      <c r="B66" s="80" t="s">
        <v>128</v>
      </c>
      <c r="C66" s="161" t="s">
        <v>129</v>
      </c>
      <c r="D66" s="139" t="s">
        <v>121</v>
      </c>
      <c r="E66" s="181">
        <v>44368</v>
      </c>
      <c r="F66" s="160"/>
      <c r="G66" s="160"/>
      <c r="H66" s="160"/>
      <c r="I66" s="160"/>
      <c r="J66" s="160"/>
    </row>
    <row r="67" spans="1:10" ht="100" x14ac:dyDescent="0.25">
      <c r="A67" s="167">
        <v>65</v>
      </c>
      <c r="B67" s="80" t="s">
        <v>128</v>
      </c>
      <c r="C67" s="161" t="s">
        <v>130</v>
      </c>
      <c r="D67" s="139" t="s">
        <v>121</v>
      </c>
      <c r="E67" s="181">
        <v>44368</v>
      </c>
      <c r="F67" s="160"/>
      <c r="G67" s="160"/>
      <c r="H67" s="160"/>
      <c r="I67" s="160"/>
      <c r="J67" s="160"/>
    </row>
    <row r="68" spans="1:10" ht="37.5" x14ac:dyDescent="0.25">
      <c r="A68" s="62">
        <v>66</v>
      </c>
      <c r="B68" s="80" t="s">
        <v>131</v>
      </c>
      <c r="C68" s="161" t="s">
        <v>132</v>
      </c>
      <c r="D68" s="139" t="s">
        <v>121</v>
      </c>
      <c r="E68" s="181">
        <v>44368</v>
      </c>
      <c r="F68" s="160"/>
      <c r="G68" s="160"/>
      <c r="H68" s="160"/>
      <c r="I68" s="160"/>
      <c r="J68" s="160"/>
    </row>
    <row r="69" spans="1:10" ht="62.5" x14ac:dyDescent="0.25">
      <c r="A69" s="167">
        <v>67</v>
      </c>
      <c r="B69" s="80" t="s">
        <v>133</v>
      </c>
      <c r="C69" s="161" t="s">
        <v>134</v>
      </c>
      <c r="D69" s="139" t="s">
        <v>121</v>
      </c>
      <c r="E69" s="181">
        <v>44368</v>
      </c>
      <c r="F69" s="160"/>
      <c r="G69" s="160"/>
      <c r="H69" s="160"/>
      <c r="I69" s="160"/>
      <c r="J69" s="160"/>
    </row>
    <row r="70" spans="1:10" ht="28" customHeight="1" x14ac:dyDescent="0.25">
      <c r="A70" s="207">
        <v>68</v>
      </c>
      <c r="B70" s="247" t="s">
        <v>135</v>
      </c>
      <c r="C70" s="247" t="s">
        <v>136</v>
      </c>
      <c r="D70" s="232" t="s">
        <v>121</v>
      </c>
      <c r="E70" s="249">
        <v>44707</v>
      </c>
      <c r="F70" s="160"/>
      <c r="G70" s="160"/>
      <c r="H70" s="160"/>
      <c r="I70" s="160"/>
      <c r="J70" s="160"/>
    </row>
    <row r="71" spans="1:10" ht="242.5" customHeight="1" x14ac:dyDescent="0.25">
      <c r="A71" s="208">
        <v>69</v>
      </c>
      <c r="B71" s="247" t="s">
        <v>117</v>
      </c>
      <c r="C71" s="248" t="s">
        <v>137</v>
      </c>
      <c r="D71" s="232" t="s">
        <v>121</v>
      </c>
      <c r="E71" s="249">
        <v>44707</v>
      </c>
      <c r="F71" s="160"/>
      <c r="G71" s="160"/>
      <c r="H71" s="160"/>
      <c r="I71" s="160"/>
      <c r="J71" s="160"/>
    </row>
    <row r="72" spans="1:10" ht="63.65" customHeight="1" x14ac:dyDescent="0.25">
      <c r="A72" s="207">
        <v>70</v>
      </c>
      <c r="B72" s="247" t="s">
        <v>10</v>
      </c>
      <c r="C72" s="248" t="s">
        <v>138</v>
      </c>
      <c r="D72" s="232" t="s">
        <v>121</v>
      </c>
      <c r="E72" s="249">
        <v>44707</v>
      </c>
      <c r="F72" s="160"/>
      <c r="G72" s="160"/>
      <c r="H72" s="160"/>
      <c r="I72" s="160"/>
      <c r="J72" s="271"/>
    </row>
    <row r="73" spans="1:10" ht="28" customHeight="1" x14ac:dyDescent="0.25">
      <c r="A73" s="208">
        <v>71</v>
      </c>
      <c r="B73" s="247" t="s">
        <v>13</v>
      </c>
      <c r="C73" s="248" t="s">
        <v>139</v>
      </c>
      <c r="D73" s="232" t="s">
        <v>121</v>
      </c>
      <c r="E73" s="249">
        <v>44707</v>
      </c>
      <c r="F73" s="160"/>
      <c r="G73" s="160"/>
      <c r="H73" s="160"/>
      <c r="I73" s="160"/>
      <c r="J73" s="160"/>
    </row>
    <row r="74" spans="1:10" ht="75.5" x14ac:dyDescent="0.25">
      <c r="A74" s="208">
        <v>72</v>
      </c>
      <c r="B74" s="247" t="s">
        <v>15</v>
      </c>
      <c r="C74" s="248" t="s">
        <v>140</v>
      </c>
      <c r="D74" s="232" t="s">
        <v>121</v>
      </c>
      <c r="E74" s="249">
        <v>44707</v>
      </c>
      <c r="F74" s="160"/>
      <c r="G74" s="160"/>
      <c r="H74" s="160"/>
      <c r="I74" s="160"/>
      <c r="J74" s="271"/>
    </row>
    <row r="75" spans="1:10" ht="120" customHeight="1" x14ac:dyDescent="0.25">
      <c r="A75" s="208">
        <v>73</v>
      </c>
      <c r="B75" s="247" t="s">
        <v>107</v>
      </c>
      <c r="C75" s="250" t="s">
        <v>141</v>
      </c>
      <c r="D75" s="232" t="s">
        <v>121</v>
      </c>
      <c r="E75" s="249">
        <v>44707</v>
      </c>
      <c r="F75" s="160"/>
      <c r="G75" s="160"/>
      <c r="H75" s="160"/>
      <c r="I75" s="160"/>
      <c r="J75" s="160"/>
    </row>
    <row r="76" spans="1:10" ht="189.5" x14ac:dyDescent="0.25">
      <c r="A76" s="208">
        <v>74</v>
      </c>
      <c r="B76" s="247" t="s">
        <v>142</v>
      </c>
      <c r="C76" s="250" t="s">
        <v>143</v>
      </c>
      <c r="D76" s="232" t="s">
        <v>121</v>
      </c>
      <c r="E76" s="249">
        <v>44707</v>
      </c>
      <c r="F76" s="160"/>
      <c r="G76" s="160"/>
      <c r="H76" s="160"/>
      <c r="I76" s="160"/>
      <c r="J76" s="160"/>
    </row>
    <row r="77" spans="1:10" ht="38" x14ac:dyDescent="0.25">
      <c r="A77" s="207">
        <v>73</v>
      </c>
      <c r="B77" s="247" t="s">
        <v>144</v>
      </c>
      <c r="C77" s="253" t="s">
        <v>145</v>
      </c>
      <c r="D77" s="232" t="s">
        <v>121</v>
      </c>
      <c r="E77" s="249">
        <v>44707</v>
      </c>
      <c r="F77" s="160"/>
      <c r="G77" s="160"/>
      <c r="H77" s="160"/>
      <c r="I77" s="160"/>
      <c r="J77" s="160"/>
    </row>
    <row r="78" spans="1:10" ht="50.5" x14ac:dyDescent="0.25">
      <c r="A78" s="207">
        <v>74</v>
      </c>
      <c r="B78" s="247" t="s">
        <v>146</v>
      </c>
      <c r="C78" s="250" t="s">
        <v>147</v>
      </c>
      <c r="D78" s="247" t="s">
        <v>121</v>
      </c>
      <c r="E78" s="249">
        <v>44707</v>
      </c>
      <c r="F78" s="160"/>
      <c r="G78" s="160"/>
      <c r="H78" s="160"/>
      <c r="I78" s="160"/>
      <c r="J78" s="160"/>
    </row>
    <row r="79" spans="1:10" ht="50.5" x14ac:dyDescent="0.25">
      <c r="A79" s="207"/>
      <c r="B79" s="247" t="s">
        <v>148</v>
      </c>
      <c r="C79" s="248" t="s">
        <v>149</v>
      </c>
      <c r="D79" s="247" t="s">
        <v>121</v>
      </c>
      <c r="E79" s="249">
        <v>44707</v>
      </c>
      <c r="F79" s="160"/>
      <c r="G79" s="160"/>
      <c r="H79" s="160"/>
      <c r="I79" s="160"/>
      <c r="J79" s="160"/>
    </row>
    <row r="80" spans="1:10" ht="113" x14ac:dyDescent="0.25">
      <c r="A80" s="207"/>
      <c r="B80" s="247" t="s">
        <v>35</v>
      </c>
      <c r="C80" s="248" t="s">
        <v>150</v>
      </c>
      <c r="D80" s="247" t="s">
        <v>121</v>
      </c>
      <c r="E80" s="249">
        <v>44848</v>
      </c>
      <c r="F80" s="160"/>
      <c r="G80" s="160"/>
      <c r="H80" s="160"/>
      <c r="I80" s="160"/>
      <c r="J80" s="160"/>
    </row>
    <row r="81" spans="1:6" ht="170.5" customHeight="1" x14ac:dyDescent="0.25">
      <c r="A81" s="207"/>
      <c r="B81" s="247" t="s">
        <v>63</v>
      </c>
      <c r="C81" s="248" t="s">
        <v>151</v>
      </c>
      <c r="D81" s="247" t="s">
        <v>121</v>
      </c>
      <c r="E81" s="249">
        <v>44848</v>
      </c>
      <c r="F81" s="160"/>
    </row>
    <row r="82" spans="1:6" ht="63" x14ac:dyDescent="0.25">
      <c r="A82" s="207"/>
      <c r="B82" s="247" t="s">
        <v>152</v>
      </c>
      <c r="C82" s="248" t="s">
        <v>153</v>
      </c>
      <c r="D82" s="230" t="s">
        <v>154</v>
      </c>
      <c r="E82" s="233">
        <v>44865</v>
      </c>
      <c r="F82" s="160"/>
    </row>
    <row r="83" spans="1:6" ht="125.5" x14ac:dyDescent="0.25">
      <c r="A83" s="208">
        <v>75</v>
      </c>
      <c r="B83" s="247" t="s">
        <v>155</v>
      </c>
      <c r="C83" s="231" t="s">
        <v>156</v>
      </c>
      <c r="D83" s="230" t="s">
        <v>154</v>
      </c>
      <c r="E83" s="233">
        <v>44865</v>
      </c>
      <c r="F83" s="160"/>
    </row>
    <row r="84" spans="1:6" ht="113" x14ac:dyDescent="0.25">
      <c r="A84" s="208"/>
      <c r="B84" s="247" t="s">
        <v>157</v>
      </c>
      <c r="C84" s="231" t="s">
        <v>158</v>
      </c>
      <c r="D84" s="230" t="s">
        <v>121</v>
      </c>
      <c r="E84" s="233">
        <v>44773</v>
      </c>
      <c r="F84" s="160"/>
    </row>
    <row r="85" spans="1:6" ht="37.5" x14ac:dyDescent="0.25">
      <c r="A85" s="208"/>
      <c r="B85" s="247" t="s">
        <v>159</v>
      </c>
      <c r="C85" s="256" t="s">
        <v>160</v>
      </c>
      <c r="D85" s="230" t="s">
        <v>154</v>
      </c>
      <c r="E85" s="233">
        <v>44773</v>
      </c>
      <c r="F85" s="160"/>
    </row>
    <row r="86" spans="1:6" ht="37.5" x14ac:dyDescent="0.25">
      <c r="A86" s="207">
        <v>76</v>
      </c>
      <c r="B86" s="247" t="s">
        <v>159</v>
      </c>
      <c r="C86" s="248" t="s">
        <v>161</v>
      </c>
      <c r="D86" s="230" t="s">
        <v>154</v>
      </c>
      <c r="E86" s="233">
        <v>44773</v>
      </c>
      <c r="F86" s="160"/>
    </row>
    <row r="87" spans="1:6" ht="25" x14ac:dyDescent="0.25">
      <c r="A87" s="207">
        <v>77</v>
      </c>
      <c r="B87" s="247" t="s">
        <v>159</v>
      </c>
      <c r="C87" s="248" t="s">
        <v>162</v>
      </c>
      <c r="D87" s="230" t="s">
        <v>154</v>
      </c>
      <c r="E87" s="233">
        <v>44773</v>
      </c>
      <c r="F87" s="160"/>
    </row>
    <row r="88" spans="1:6" ht="25" x14ac:dyDescent="0.25">
      <c r="A88" s="207">
        <v>80</v>
      </c>
      <c r="B88" s="247" t="s">
        <v>159</v>
      </c>
      <c r="C88" s="248" t="s">
        <v>163</v>
      </c>
      <c r="D88" s="230" t="s">
        <v>154</v>
      </c>
      <c r="E88" s="233">
        <v>44773</v>
      </c>
      <c r="F88" s="160"/>
    </row>
    <row r="89" spans="1:6" ht="88" x14ac:dyDescent="0.25">
      <c r="A89" s="259">
        <v>81</v>
      </c>
      <c r="B89" s="255" t="s">
        <v>135</v>
      </c>
      <c r="C89" s="251" t="s">
        <v>164</v>
      </c>
      <c r="D89" s="279" t="s">
        <v>121</v>
      </c>
      <c r="E89" s="277">
        <v>44783</v>
      </c>
      <c r="F89" s="160"/>
    </row>
    <row r="90" spans="1:6" ht="50" x14ac:dyDescent="0.25">
      <c r="A90" s="280">
        <v>82</v>
      </c>
      <c r="B90" s="281" t="s">
        <v>73</v>
      </c>
      <c r="C90" s="282" t="s">
        <v>165</v>
      </c>
      <c r="D90" s="283" t="s">
        <v>121</v>
      </c>
      <c r="E90" s="284">
        <v>44783</v>
      </c>
      <c r="F90" s="160"/>
    </row>
    <row r="91" spans="1:6" ht="125" x14ac:dyDescent="0.25">
      <c r="A91" s="260">
        <v>82</v>
      </c>
      <c r="B91" s="262" t="s">
        <v>166</v>
      </c>
      <c r="C91" s="264" t="s">
        <v>167</v>
      </c>
      <c r="D91" s="266" t="s">
        <v>154</v>
      </c>
      <c r="E91" s="267">
        <v>44783</v>
      </c>
      <c r="F91" s="160"/>
    </row>
    <row r="92" spans="1:6" ht="25" x14ac:dyDescent="0.25">
      <c r="A92" s="261"/>
      <c r="B92" s="285" t="s">
        <v>168</v>
      </c>
      <c r="C92" s="265" t="s">
        <v>169</v>
      </c>
      <c r="D92" s="263" t="s">
        <v>154</v>
      </c>
      <c r="E92" s="286">
        <v>44783</v>
      </c>
      <c r="F92" s="160"/>
    </row>
    <row r="93" spans="1:6" ht="37.5" x14ac:dyDescent="0.25">
      <c r="A93" s="261">
        <v>83</v>
      </c>
      <c r="B93" s="263" t="s">
        <v>170</v>
      </c>
      <c r="C93" s="265" t="s">
        <v>171</v>
      </c>
      <c r="D93" s="263" t="s">
        <v>154</v>
      </c>
      <c r="E93" s="268">
        <v>44783</v>
      </c>
      <c r="F93" s="160"/>
    </row>
    <row r="94" spans="1:6" ht="62.5" x14ac:dyDescent="0.25">
      <c r="A94" s="272">
        <v>84</v>
      </c>
      <c r="B94" s="273" t="s">
        <v>10</v>
      </c>
      <c r="C94" s="274" t="s">
        <v>172</v>
      </c>
      <c r="D94" s="273" t="s">
        <v>154</v>
      </c>
      <c r="E94" s="275">
        <v>44861</v>
      </c>
      <c r="F94" s="160"/>
    </row>
    <row r="95" spans="1:6" ht="21" customHeight="1" x14ac:dyDescent="0.25">
      <c r="A95" s="366">
        <v>85</v>
      </c>
      <c r="B95" s="367" t="s">
        <v>173</v>
      </c>
      <c r="C95" s="367" t="s">
        <v>174</v>
      </c>
      <c r="D95" s="367" t="s">
        <v>154</v>
      </c>
      <c r="E95" s="369">
        <v>45042</v>
      </c>
      <c r="F95" s="160"/>
    </row>
    <row r="96" spans="1:6" ht="100" customHeight="1" x14ac:dyDescent="0.25">
      <c r="A96" s="366">
        <v>86</v>
      </c>
      <c r="B96" s="367" t="s">
        <v>175</v>
      </c>
      <c r="C96" s="370" t="s">
        <v>176</v>
      </c>
      <c r="D96" s="367" t="s">
        <v>154</v>
      </c>
      <c r="E96" s="369">
        <v>45042</v>
      </c>
      <c r="F96" s="160"/>
    </row>
    <row r="97" spans="1:6" x14ac:dyDescent="0.25">
      <c r="A97" s="368">
        <v>87</v>
      </c>
      <c r="B97" s="367" t="s">
        <v>177</v>
      </c>
      <c r="C97" s="370" t="s">
        <v>178</v>
      </c>
      <c r="D97" s="367" t="s">
        <v>154</v>
      </c>
      <c r="E97" s="369">
        <v>45042</v>
      </c>
      <c r="F97" s="160"/>
    </row>
    <row r="98" spans="1:6" ht="37.5" x14ac:dyDescent="0.25">
      <c r="A98" s="368"/>
      <c r="B98" s="367" t="s">
        <v>107</v>
      </c>
      <c r="C98" s="370" t="s">
        <v>179</v>
      </c>
      <c r="D98" s="367" t="s">
        <v>154</v>
      </c>
      <c r="E98" s="369">
        <v>45042</v>
      </c>
      <c r="F98" s="160"/>
    </row>
    <row r="99" spans="1:6" ht="25" x14ac:dyDescent="0.25">
      <c r="A99" s="368"/>
      <c r="B99" s="367" t="s">
        <v>128</v>
      </c>
      <c r="C99" s="370" t="s">
        <v>180</v>
      </c>
      <c r="D99" s="367" t="s">
        <v>154</v>
      </c>
      <c r="E99" s="369">
        <v>45042</v>
      </c>
      <c r="F99" s="160"/>
    </row>
    <row r="100" spans="1:6" ht="25" x14ac:dyDescent="0.25">
      <c r="A100" s="366">
        <v>88</v>
      </c>
      <c r="B100" s="367" t="s">
        <v>181</v>
      </c>
      <c r="C100" s="370" t="s">
        <v>182</v>
      </c>
      <c r="D100" s="367" t="s">
        <v>154</v>
      </c>
      <c r="E100" s="369">
        <v>45042</v>
      </c>
      <c r="F100" s="160"/>
    </row>
    <row r="101" spans="1:6" ht="37.5" x14ac:dyDescent="0.25">
      <c r="A101" s="366">
        <v>89</v>
      </c>
      <c r="B101" s="367" t="s">
        <v>183</v>
      </c>
      <c r="C101" s="370" t="s">
        <v>184</v>
      </c>
      <c r="D101" s="367" t="s">
        <v>154</v>
      </c>
      <c r="E101" s="369">
        <v>45042</v>
      </c>
      <c r="F101" s="160"/>
    </row>
    <row r="102" spans="1:6" ht="25" x14ac:dyDescent="0.25">
      <c r="A102" s="366"/>
      <c r="B102" s="367" t="s">
        <v>131</v>
      </c>
      <c r="C102" s="370" t="s">
        <v>185</v>
      </c>
      <c r="D102" s="367" t="s">
        <v>154</v>
      </c>
      <c r="E102" s="369">
        <v>45042</v>
      </c>
      <c r="F102" s="160"/>
    </row>
    <row r="103" spans="1:6" ht="50" x14ac:dyDescent="0.25">
      <c r="A103" s="368">
        <v>90</v>
      </c>
      <c r="B103" s="367" t="s">
        <v>186</v>
      </c>
      <c r="C103" s="370" t="s">
        <v>187</v>
      </c>
      <c r="D103" s="367" t="s">
        <v>154</v>
      </c>
      <c r="E103" s="369">
        <v>45042</v>
      </c>
      <c r="F103" s="160"/>
    </row>
    <row r="104" spans="1:6" ht="37.5" x14ac:dyDescent="0.25">
      <c r="A104" s="366">
        <v>91</v>
      </c>
      <c r="B104" s="367" t="s">
        <v>188</v>
      </c>
      <c r="C104" s="370" t="s">
        <v>189</v>
      </c>
      <c r="D104" s="367" t="s">
        <v>154</v>
      </c>
      <c r="E104" s="369">
        <v>45042</v>
      </c>
      <c r="F104" s="160"/>
    </row>
    <row r="105" spans="1:6" ht="25" x14ac:dyDescent="0.25">
      <c r="A105" s="366">
        <v>92</v>
      </c>
      <c r="B105" s="367" t="s">
        <v>190</v>
      </c>
      <c r="C105" s="370" t="s">
        <v>191</v>
      </c>
      <c r="D105" s="367" t="s">
        <v>154</v>
      </c>
      <c r="E105" s="369">
        <v>45042</v>
      </c>
      <c r="F105" s="160"/>
    </row>
    <row r="106" spans="1:6" ht="50" x14ac:dyDescent="0.25">
      <c r="A106" s="368">
        <v>93</v>
      </c>
      <c r="B106" s="367" t="s">
        <v>192</v>
      </c>
      <c r="C106" s="370" t="s">
        <v>193</v>
      </c>
      <c r="D106" s="367" t="s">
        <v>154</v>
      </c>
      <c r="E106" s="369">
        <v>45042</v>
      </c>
      <c r="F106" s="160"/>
    </row>
    <row r="107" spans="1:6" ht="25" x14ac:dyDescent="0.25">
      <c r="A107" s="366">
        <v>94</v>
      </c>
      <c r="B107" s="367" t="s">
        <v>194</v>
      </c>
      <c r="C107" s="370" t="s">
        <v>195</v>
      </c>
      <c r="D107" s="367" t="s">
        <v>154</v>
      </c>
      <c r="E107" s="369">
        <v>45042</v>
      </c>
      <c r="F107" s="160"/>
    </row>
    <row r="108" spans="1:6" ht="25" x14ac:dyDescent="0.25">
      <c r="A108" s="366">
        <v>95</v>
      </c>
      <c r="B108" s="370" t="s">
        <v>196</v>
      </c>
      <c r="C108" s="370" t="s">
        <v>197</v>
      </c>
      <c r="D108" s="367" t="s">
        <v>154</v>
      </c>
      <c r="E108" s="369">
        <v>45042</v>
      </c>
      <c r="F108" s="160"/>
    </row>
    <row r="109" spans="1:6" ht="50" x14ac:dyDescent="0.25">
      <c r="A109" s="368">
        <v>96</v>
      </c>
      <c r="B109" s="367" t="s">
        <v>159</v>
      </c>
      <c r="C109" s="370" t="s">
        <v>198</v>
      </c>
      <c r="D109" s="367" t="s">
        <v>154</v>
      </c>
      <c r="E109" s="369">
        <v>45042</v>
      </c>
      <c r="F109" s="160"/>
    </row>
    <row r="110" spans="1:6" ht="13" x14ac:dyDescent="0.25">
      <c r="A110" s="478" t="s">
        <v>199</v>
      </c>
      <c r="B110" s="479"/>
      <c r="C110" s="479"/>
      <c r="D110" s="479"/>
      <c r="E110" s="479"/>
      <c r="F110" s="160"/>
    </row>
    <row r="111" spans="1:6" ht="250" x14ac:dyDescent="0.25">
      <c r="A111" s="366">
        <v>104</v>
      </c>
      <c r="B111" s="463" t="s">
        <v>200</v>
      </c>
      <c r="C111" s="464" t="s">
        <v>201</v>
      </c>
      <c r="D111" s="465" t="s">
        <v>121</v>
      </c>
      <c r="E111" s="466">
        <v>45404</v>
      </c>
      <c r="F111" s="160"/>
    </row>
    <row r="112" spans="1:6" x14ac:dyDescent="0.25">
      <c r="A112" s="368">
        <v>105</v>
      </c>
      <c r="B112" s="463" t="s">
        <v>202</v>
      </c>
      <c r="C112" s="464" t="s">
        <v>203</v>
      </c>
      <c r="D112" s="465" t="s">
        <v>121</v>
      </c>
      <c r="E112" s="466">
        <v>45404</v>
      </c>
      <c r="F112" s="160"/>
    </row>
    <row r="113" spans="1:6" ht="125" x14ac:dyDescent="0.25">
      <c r="A113" s="366">
        <v>106</v>
      </c>
      <c r="B113" s="467" t="s">
        <v>204</v>
      </c>
      <c r="C113" s="464" t="s">
        <v>205</v>
      </c>
      <c r="D113" s="465" t="s">
        <v>121</v>
      </c>
      <c r="E113" s="466">
        <v>45404</v>
      </c>
      <c r="F113" s="160"/>
    </row>
    <row r="114" spans="1:6" ht="25" x14ac:dyDescent="0.25">
      <c r="A114" s="366">
        <v>107</v>
      </c>
      <c r="B114" s="467" t="s">
        <v>206</v>
      </c>
      <c r="C114" s="464" t="s">
        <v>207</v>
      </c>
      <c r="D114" s="465" t="s">
        <v>121</v>
      </c>
      <c r="E114" s="468"/>
      <c r="F114" s="160"/>
    </row>
    <row r="115" spans="1:6" x14ac:dyDescent="0.25">
      <c r="A115" s="469">
        <v>102</v>
      </c>
      <c r="B115" s="465" t="s">
        <v>10</v>
      </c>
      <c r="C115" s="464" t="s">
        <v>208</v>
      </c>
      <c r="D115" s="465" t="s">
        <v>209</v>
      </c>
      <c r="E115" s="466">
        <v>45391</v>
      </c>
      <c r="F115" s="160"/>
    </row>
    <row r="116" spans="1:6" ht="25" x14ac:dyDescent="0.25">
      <c r="A116" s="366">
        <v>103</v>
      </c>
      <c r="B116" s="465" t="s">
        <v>210</v>
      </c>
      <c r="C116" s="464" t="s">
        <v>211</v>
      </c>
      <c r="D116" s="465" t="s">
        <v>209</v>
      </c>
      <c r="E116" s="466">
        <v>45391</v>
      </c>
      <c r="F116" s="160"/>
    </row>
    <row r="117" spans="1:6" ht="25" x14ac:dyDescent="0.25">
      <c r="A117" s="368">
        <v>108</v>
      </c>
      <c r="B117" s="453" t="s">
        <v>212</v>
      </c>
      <c r="C117" s="454" t="s">
        <v>213</v>
      </c>
      <c r="D117" s="455" t="s">
        <v>214</v>
      </c>
      <c r="E117" s="456">
        <v>45709</v>
      </c>
      <c r="F117" s="160"/>
    </row>
    <row r="118" spans="1:6" x14ac:dyDescent="0.25">
      <c r="A118" s="368">
        <v>109</v>
      </c>
      <c r="B118" s="453" t="s">
        <v>215</v>
      </c>
      <c r="C118" s="454" t="s">
        <v>216</v>
      </c>
      <c r="D118" s="455" t="s">
        <v>214</v>
      </c>
      <c r="E118" s="456">
        <v>45709</v>
      </c>
      <c r="F118" s="160"/>
    </row>
    <row r="119" spans="1:6" x14ac:dyDescent="0.25">
      <c r="A119" s="368">
        <v>110</v>
      </c>
      <c r="B119" s="453" t="s">
        <v>217</v>
      </c>
      <c r="C119" s="454" t="s">
        <v>216</v>
      </c>
      <c r="D119" s="455" t="s">
        <v>214</v>
      </c>
      <c r="E119" s="456">
        <v>45709</v>
      </c>
      <c r="F119" s="160"/>
    </row>
    <row r="120" spans="1:6" x14ac:dyDescent="0.25">
      <c r="A120" s="368">
        <v>111</v>
      </c>
      <c r="B120" s="453" t="s">
        <v>218</v>
      </c>
      <c r="C120" s="454" t="s">
        <v>219</v>
      </c>
      <c r="D120" s="455" t="s">
        <v>214</v>
      </c>
      <c r="E120" s="456">
        <v>45709</v>
      </c>
      <c r="F120" s="160"/>
    </row>
    <row r="121" spans="1:6" x14ac:dyDescent="0.25">
      <c r="A121" s="452">
        <v>113</v>
      </c>
      <c r="B121" s="453" t="s">
        <v>681</v>
      </c>
      <c r="C121" s="454" t="s">
        <v>682</v>
      </c>
      <c r="D121" s="455" t="s">
        <v>214</v>
      </c>
      <c r="E121" s="456">
        <v>45709</v>
      </c>
      <c r="F121" s="160"/>
    </row>
    <row r="122" spans="1:6" x14ac:dyDescent="0.25">
      <c r="A122" s="457">
        <v>114</v>
      </c>
      <c r="B122" s="453" t="s">
        <v>215</v>
      </c>
      <c r="C122" s="454" t="s">
        <v>703</v>
      </c>
      <c r="D122" s="455" t="s">
        <v>214</v>
      </c>
      <c r="E122" s="456">
        <v>45776</v>
      </c>
      <c r="F122" s="160"/>
    </row>
    <row r="123" spans="1:6" ht="25" x14ac:dyDescent="0.25">
      <c r="A123" s="452">
        <v>115</v>
      </c>
      <c r="B123" s="453" t="s">
        <v>217</v>
      </c>
      <c r="C123" s="454" t="s">
        <v>687</v>
      </c>
      <c r="D123" s="455" t="s">
        <v>214</v>
      </c>
      <c r="E123" s="456">
        <v>45776</v>
      </c>
      <c r="F123" s="160"/>
    </row>
    <row r="124" spans="1:6" x14ac:dyDescent="0.25">
      <c r="A124" s="457">
        <v>117</v>
      </c>
      <c r="B124" s="453" t="s">
        <v>204</v>
      </c>
      <c r="C124" s="454" t="s">
        <v>697</v>
      </c>
      <c r="D124" s="455" t="s">
        <v>121</v>
      </c>
      <c r="E124" s="456">
        <v>45797</v>
      </c>
      <c r="F124" s="160"/>
    </row>
    <row r="125" spans="1:6" x14ac:dyDescent="0.25">
      <c r="A125" s="452">
        <v>118</v>
      </c>
      <c r="B125" s="453" t="s">
        <v>107</v>
      </c>
      <c r="C125" s="454" t="s">
        <v>698</v>
      </c>
      <c r="D125" s="455" t="s">
        <v>121</v>
      </c>
      <c r="E125" s="456">
        <v>45797</v>
      </c>
      <c r="F125" s="160"/>
    </row>
    <row r="126" spans="1:6" ht="25" x14ac:dyDescent="0.25">
      <c r="A126" s="167">
        <v>119</v>
      </c>
      <c r="B126" s="453" t="s">
        <v>704</v>
      </c>
      <c r="C126" s="454" t="s">
        <v>705</v>
      </c>
      <c r="D126" s="455" t="s">
        <v>121</v>
      </c>
      <c r="E126" s="456">
        <v>45797</v>
      </c>
      <c r="F126" s="160"/>
    </row>
    <row r="127" spans="1:6" x14ac:dyDescent="0.25">
      <c r="A127" s="62">
        <v>120</v>
      </c>
      <c r="B127" s="160"/>
      <c r="C127" s="160"/>
      <c r="D127" s="160"/>
      <c r="E127" s="241"/>
      <c r="F127" s="160"/>
    </row>
    <row r="128" spans="1:6" x14ac:dyDescent="0.25">
      <c r="A128" s="167">
        <v>121</v>
      </c>
      <c r="B128" s="160"/>
      <c r="C128" s="160"/>
      <c r="D128" s="160"/>
      <c r="E128" s="241"/>
      <c r="F128" s="160"/>
    </row>
    <row r="129" spans="1:6" x14ac:dyDescent="0.25">
      <c r="A129" s="167">
        <v>122</v>
      </c>
      <c r="B129" s="160"/>
      <c r="C129" s="160"/>
      <c r="D129" s="160"/>
      <c r="E129" s="241"/>
      <c r="F129" s="160"/>
    </row>
    <row r="130" spans="1:6" x14ac:dyDescent="0.25">
      <c r="A130" s="62">
        <v>123</v>
      </c>
      <c r="B130" s="160"/>
      <c r="C130" s="160"/>
      <c r="D130" s="160"/>
      <c r="E130" s="241"/>
      <c r="F130" s="160"/>
    </row>
    <row r="131" spans="1:6" x14ac:dyDescent="0.25">
      <c r="A131" s="167">
        <v>124</v>
      </c>
      <c r="B131" s="160"/>
      <c r="C131" s="160"/>
      <c r="D131" s="160"/>
      <c r="E131" s="241"/>
      <c r="F131" s="160"/>
    </row>
    <row r="132" spans="1:6" x14ac:dyDescent="0.25">
      <c r="A132" s="167">
        <v>125</v>
      </c>
      <c r="B132" s="160"/>
      <c r="C132" s="160"/>
      <c r="D132" s="160"/>
      <c r="E132" s="241"/>
      <c r="F132" s="160"/>
    </row>
    <row r="133" spans="1:6" x14ac:dyDescent="0.25">
      <c r="A133" s="62">
        <v>126</v>
      </c>
      <c r="B133" s="160"/>
      <c r="C133" s="160"/>
      <c r="D133" s="160"/>
      <c r="E133" s="241"/>
      <c r="F133" s="160"/>
    </row>
    <row r="134" spans="1:6" x14ac:dyDescent="0.25">
      <c r="A134" s="167">
        <v>127</v>
      </c>
      <c r="B134" s="160"/>
      <c r="C134" s="160"/>
      <c r="D134" s="160"/>
      <c r="E134" s="241"/>
      <c r="F134" s="160"/>
    </row>
    <row r="135" spans="1:6" x14ac:dyDescent="0.25">
      <c r="A135" s="167">
        <v>128</v>
      </c>
      <c r="B135" s="160"/>
      <c r="C135" s="160"/>
      <c r="D135" s="160"/>
      <c r="E135" s="241"/>
      <c r="F135" s="160"/>
    </row>
    <row r="136" spans="1:6" x14ac:dyDescent="0.25">
      <c r="A136" s="62">
        <v>129</v>
      </c>
      <c r="B136" s="160"/>
      <c r="C136" s="160"/>
      <c r="D136" s="160"/>
      <c r="E136" s="241"/>
      <c r="F136" s="160"/>
    </row>
    <row r="137" spans="1:6" x14ac:dyDescent="0.25">
      <c r="A137" s="167">
        <v>130</v>
      </c>
      <c r="B137" s="160"/>
      <c r="C137" s="160"/>
      <c r="D137" s="160"/>
      <c r="E137" s="241"/>
      <c r="F137" s="160"/>
    </row>
    <row r="138" spans="1:6" x14ac:dyDescent="0.25">
      <c r="A138" s="167">
        <v>131</v>
      </c>
      <c r="B138" s="160"/>
      <c r="C138" s="160"/>
      <c r="D138" s="160"/>
      <c r="E138" s="241"/>
      <c r="F138" s="160"/>
    </row>
    <row r="139" spans="1:6" x14ac:dyDescent="0.25">
      <c r="A139" s="62">
        <v>132</v>
      </c>
      <c r="B139" s="160"/>
      <c r="C139" s="160"/>
      <c r="D139" s="160"/>
      <c r="E139" s="241"/>
      <c r="F139" s="160"/>
    </row>
    <row r="140" spans="1:6" x14ac:dyDescent="0.25">
      <c r="A140" s="167">
        <v>133</v>
      </c>
      <c r="B140" s="160"/>
      <c r="C140" s="160"/>
      <c r="D140" s="160"/>
      <c r="E140" s="241"/>
      <c r="F140" s="160"/>
    </row>
    <row r="141" spans="1:6" x14ac:dyDescent="0.25">
      <c r="A141" s="167">
        <v>134</v>
      </c>
      <c r="B141" s="160"/>
      <c r="C141" s="160"/>
      <c r="D141" s="160"/>
      <c r="E141" s="241"/>
      <c r="F141" s="160"/>
    </row>
    <row r="142" spans="1:6" x14ac:dyDescent="0.25">
      <c r="A142" s="62">
        <v>135</v>
      </c>
      <c r="B142" s="160"/>
      <c r="C142" s="160"/>
      <c r="D142" s="160"/>
      <c r="E142" s="241"/>
      <c r="F142" s="160"/>
    </row>
    <row r="143" spans="1:6" x14ac:dyDescent="0.25">
      <c r="A143" s="167">
        <v>136</v>
      </c>
    </row>
    <row r="144" spans="1:6" x14ac:dyDescent="0.25">
      <c r="A144" s="167">
        <v>137</v>
      </c>
    </row>
    <row r="145" spans="1:1" x14ac:dyDescent="0.25">
      <c r="A145" s="62">
        <v>138</v>
      </c>
    </row>
    <row r="146" spans="1:1" x14ac:dyDescent="0.25">
      <c r="A146" s="167">
        <v>139</v>
      </c>
    </row>
    <row r="147" spans="1:1" x14ac:dyDescent="0.25">
      <c r="A147" s="167">
        <v>140</v>
      </c>
    </row>
    <row r="148" spans="1:1" x14ac:dyDescent="0.25">
      <c r="A148" s="62">
        <v>141</v>
      </c>
    </row>
    <row r="149" spans="1:1" x14ac:dyDescent="0.25">
      <c r="A149" s="167">
        <v>142</v>
      </c>
    </row>
    <row r="150" spans="1:1" x14ac:dyDescent="0.25">
      <c r="A150" s="167">
        <v>143</v>
      </c>
    </row>
    <row r="151" spans="1:1" x14ac:dyDescent="0.25">
      <c r="A151" s="62">
        <v>144</v>
      </c>
    </row>
    <row r="152" spans="1:1" x14ac:dyDescent="0.25">
      <c r="A152" s="167">
        <v>145</v>
      </c>
    </row>
    <row r="153" spans="1:1" x14ac:dyDescent="0.25">
      <c r="A153" s="167">
        <v>146</v>
      </c>
    </row>
    <row r="154" spans="1:1" x14ac:dyDescent="0.25">
      <c r="A154" s="62">
        <v>147</v>
      </c>
    </row>
    <row r="155" spans="1:1" x14ac:dyDescent="0.25">
      <c r="A155" s="167">
        <v>148</v>
      </c>
    </row>
    <row r="156" spans="1:1" x14ac:dyDescent="0.25">
      <c r="A156" s="167">
        <v>149</v>
      </c>
    </row>
    <row r="157" spans="1:1" x14ac:dyDescent="0.25">
      <c r="A157" s="62">
        <v>150</v>
      </c>
    </row>
    <row r="158" spans="1:1" x14ac:dyDescent="0.25">
      <c r="A158" s="167">
        <v>151</v>
      </c>
    </row>
    <row r="159" spans="1:1" x14ac:dyDescent="0.25">
      <c r="A159" s="167">
        <v>152</v>
      </c>
    </row>
    <row r="160" spans="1:1" x14ac:dyDescent="0.25">
      <c r="A160" s="62">
        <v>153</v>
      </c>
    </row>
    <row r="161" spans="1:1" x14ac:dyDescent="0.25">
      <c r="A161" s="167">
        <v>154</v>
      </c>
    </row>
    <row r="162" spans="1:1" x14ac:dyDescent="0.25">
      <c r="A162" s="167">
        <v>155</v>
      </c>
    </row>
    <row r="163" spans="1:1" x14ac:dyDescent="0.25">
      <c r="A163" s="62">
        <v>156</v>
      </c>
    </row>
    <row r="164" spans="1:1" x14ac:dyDescent="0.25">
      <c r="A164" s="167">
        <v>157</v>
      </c>
    </row>
    <row r="165" spans="1:1" x14ac:dyDescent="0.25">
      <c r="A165" s="167">
        <v>158</v>
      </c>
    </row>
    <row r="166" spans="1:1" x14ac:dyDescent="0.25">
      <c r="A166" s="62">
        <v>159</v>
      </c>
    </row>
    <row r="167" spans="1:1" x14ac:dyDescent="0.25">
      <c r="A167" s="167">
        <v>160</v>
      </c>
    </row>
    <row r="168" spans="1:1" x14ac:dyDescent="0.25">
      <c r="A168" s="167">
        <v>161</v>
      </c>
    </row>
    <row r="169" spans="1:1" x14ac:dyDescent="0.25">
      <c r="A169" s="62">
        <v>162</v>
      </c>
    </row>
    <row r="170" spans="1:1" x14ac:dyDescent="0.25">
      <c r="A170" s="167">
        <v>163</v>
      </c>
    </row>
    <row r="171" spans="1:1" x14ac:dyDescent="0.25">
      <c r="A171" s="167">
        <v>164</v>
      </c>
    </row>
    <row r="172" spans="1:1" x14ac:dyDescent="0.25">
      <c r="A172" s="62">
        <v>165</v>
      </c>
    </row>
    <row r="173" spans="1:1" x14ac:dyDescent="0.25">
      <c r="A173" s="167">
        <v>166</v>
      </c>
    </row>
    <row r="174" spans="1:1" x14ac:dyDescent="0.25">
      <c r="A174" s="167">
        <v>167</v>
      </c>
    </row>
    <row r="175" spans="1:1" x14ac:dyDescent="0.25">
      <c r="A175" s="62">
        <v>168</v>
      </c>
    </row>
    <row r="176" spans="1:1" x14ac:dyDescent="0.25">
      <c r="A176" s="167">
        <v>169</v>
      </c>
    </row>
    <row r="177" spans="1:1" x14ac:dyDescent="0.25">
      <c r="A177" s="167">
        <v>170</v>
      </c>
    </row>
    <row r="178" spans="1:1" x14ac:dyDescent="0.25">
      <c r="A178" s="62">
        <v>171</v>
      </c>
    </row>
    <row r="179" spans="1:1" x14ac:dyDescent="0.25">
      <c r="A179" s="167">
        <v>172</v>
      </c>
    </row>
  </sheetData>
  <mergeCells count="2">
    <mergeCell ref="A1:E1"/>
    <mergeCell ref="A110:E110"/>
  </mergeCells>
  <pageMargins left="0.7" right="0.7" top="0.75" bottom="0.75" header="0.3" footer="0.3"/>
  <pageSetup paperSize="9" scale="91" fitToHeight="0" orientation="landscape" r:id="rId1"/>
  <headerFooter>
    <oddHeader>&amp;L&amp;"Calibri"&amp;10&amp;K000000 OFFICIAL&amp;1#_x000D_</oddHeader>
    <oddFooter>&amp;L_x000D_&amp;1#&amp;"Calibri"&amp;10&amp;K000000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EEB64-55BC-4B43-80EF-2D22A0D51595}">
  <sheetPr codeName="Sheet1">
    <pageSetUpPr fitToPage="1"/>
  </sheetPr>
  <dimension ref="A1:AF186"/>
  <sheetViews>
    <sheetView tabSelected="1" view="pageBreakPreview" topLeftCell="A152" zoomScaleNormal="60" zoomScaleSheetLayoutView="100" workbookViewId="0">
      <selection activeCell="C107" sqref="C107:I107"/>
    </sheetView>
  </sheetViews>
  <sheetFormatPr defaultColWidth="8.81640625" defaultRowHeight="12.5" x14ac:dyDescent="0.25"/>
  <cols>
    <col min="1" max="1" width="25.81640625" style="56" customWidth="1"/>
    <col min="2" max="2" width="54.81640625" style="56" customWidth="1"/>
    <col min="3" max="3" width="21.81640625" style="56" customWidth="1"/>
    <col min="4" max="4" width="20.54296875" style="56" customWidth="1"/>
    <col min="5" max="5" width="29.81640625" style="56" customWidth="1"/>
    <col min="6" max="6" width="28.54296875" style="56" customWidth="1"/>
    <col min="7" max="7" width="32.1796875" style="56" customWidth="1"/>
    <col min="8" max="8" width="45.453125" style="56" customWidth="1"/>
    <col min="9" max="9" width="34.81640625" style="56" customWidth="1"/>
    <col min="10" max="10" width="27.54296875" style="56" customWidth="1"/>
    <col min="11" max="11" width="30.54296875" style="56" customWidth="1"/>
    <col min="12" max="12" width="34.81640625" style="71" customWidth="1"/>
    <col min="13" max="13" width="51.453125" style="76" customWidth="1"/>
    <col min="14" max="14" width="18.453125" style="56" bestFit="1" customWidth="1"/>
    <col min="15" max="16384" width="8.81640625" style="56"/>
  </cols>
  <sheetData>
    <row r="1" spans="1:13" s="7" customFormat="1" ht="18.5" thickBot="1" x14ac:dyDescent="0.35">
      <c r="A1" s="6" t="s">
        <v>221</v>
      </c>
      <c r="B1" s="578" t="s">
        <v>222</v>
      </c>
      <c r="C1" s="579"/>
      <c r="D1" s="579"/>
      <c r="E1" s="579"/>
      <c r="F1" s="579"/>
      <c r="G1" s="579"/>
      <c r="H1" s="579"/>
      <c r="I1" s="579"/>
      <c r="J1" s="579"/>
      <c r="K1" s="580"/>
      <c r="L1" s="67"/>
      <c r="M1" s="74"/>
    </row>
    <row r="2" spans="1:13" s="7" customFormat="1" ht="23.5" thickBot="1" x14ac:dyDescent="0.4">
      <c r="A2" s="186" t="s">
        <v>223</v>
      </c>
      <c r="B2" s="8" t="s">
        <v>224</v>
      </c>
      <c r="C2" s="1" t="s">
        <v>225</v>
      </c>
      <c r="D2" s="1" t="s">
        <v>226</v>
      </c>
      <c r="E2" s="1" t="s">
        <v>227</v>
      </c>
      <c r="F2" s="1" t="s">
        <v>228</v>
      </c>
      <c r="G2" s="1" t="s">
        <v>229</v>
      </c>
      <c r="H2" s="1" t="s">
        <v>230</v>
      </c>
      <c r="I2" s="310" t="s">
        <v>231</v>
      </c>
      <c r="J2" s="442" t="s">
        <v>701</v>
      </c>
      <c r="K2" s="322"/>
      <c r="L2" s="70"/>
      <c r="M2" s="74"/>
    </row>
    <row r="3" spans="1:13" s="7" customFormat="1" ht="136" customHeight="1" thickBot="1" x14ac:dyDescent="0.4">
      <c r="A3" s="568" t="s">
        <v>233</v>
      </c>
      <c r="B3" s="582" t="s">
        <v>234</v>
      </c>
      <c r="C3" s="141"/>
      <c r="D3" s="380" t="s">
        <v>235</v>
      </c>
      <c r="E3" s="141" t="s">
        <v>236</v>
      </c>
      <c r="F3" s="141" t="s">
        <v>237</v>
      </c>
      <c r="G3" s="326" t="s">
        <v>235</v>
      </c>
      <c r="H3" s="398" t="s">
        <v>238</v>
      </c>
      <c r="I3" s="470" t="s">
        <v>244</v>
      </c>
      <c r="J3" s="398" t="s">
        <v>691</v>
      </c>
      <c r="K3" s="323"/>
      <c r="L3" s="69"/>
      <c r="M3" s="74"/>
    </row>
    <row r="4" spans="1:13" s="7" customFormat="1" ht="187.5" customHeight="1" thickBot="1" x14ac:dyDescent="0.3">
      <c r="A4" s="569"/>
      <c r="B4" s="583"/>
      <c r="C4" s="223" t="s">
        <v>241</v>
      </c>
      <c r="D4" s="145" t="s">
        <v>242</v>
      </c>
      <c r="E4" s="145" t="s">
        <v>243</v>
      </c>
      <c r="F4" s="223" t="s">
        <v>690</v>
      </c>
      <c r="G4" s="223" t="s">
        <v>242</v>
      </c>
      <c r="H4" s="223" t="s">
        <v>692</v>
      </c>
      <c r="I4" s="407" t="s">
        <v>692</v>
      </c>
      <c r="J4" s="309"/>
      <c r="K4" s="323"/>
      <c r="L4" s="68"/>
      <c r="M4" s="74"/>
    </row>
    <row r="5" spans="1:13" s="7" customFormat="1" ht="14.5" customHeight="1" thickBot="1" x14ac:dyDescent="0.3">
      <c r="A5" s="569"/>
      <c r="B5" s="583"/>
      <c r="C5" s="581" t="s">
        <v>245</v>
      </c>
      <c r="D5" s="482"/>
      <c r="E5" s="482"/>
      <c r="F5" s="482"/>
      <c r="G5" s="482"/>
      <c r="H5" s="482"/>
      <c r="I5" s="482"/>
      <c r="J5" s="414"/>
      <c r="K5" s="323"/>
      <c r="L5" s="68"/>
      <c r="M5" s="74"/>
    </row>
    <row r="6" spans="1:13" s="7" customFormat="1" ht="62.15" customHeight="1" thickBot="1" x14ac:dyDescent="0.3">
      <c r="A6" s="569"/>
      <c r="B6" s="584"/>
      <c r="C6" s="585" t="s">
        <v>246</v>
      </c>
      <c r="D6" s="504"/>
      <c r="E6" s="504"/>
      <c r="F6" s="504"/>
      <c r="G6" s="504"/>
      <c r="H6" s="504"/>
      <c r="I6" s="504"/>
      <c r="J6" s="415"/>
      <c r="K6" s="323"/>
      <c r="L6" s="68"/>
      <c r="M6" s="74"/>
    </row>
    <row r="7" spans="1:13" s="7" customFormat="1" ht="29.15" customHeight="1" thickBot="1" x14ac:dyDescent="0.3">
      <c r="A7" s="569"/>
      <c r="B7" s="14" t="s">
        <v>247</v>
      </c>
      <c r="C7" s="1" t="s">
        <v>248</v>
      </c>
      <c r="D7" s="1" t="s">
        <v>226</v>
      </c>
      <c r="E7" s="1" t="s">
        <v>227</v>
      </c>
      <c r="F7" s="1" t="s">
        <v>228</v>
      </c>
      <c r="G7" s="1" t="s">
        <v>229</v>
      </c>
      <c r="H7" s="1" t="s">
        <v>230</v>
      </c>
      <c r="I7" s="310" t="s">
        <v>231</v>
      </c>
      <c r="J7" s="442" t="s">
        <v>701</v>
      </c>
      <c r="K7" s="334" t="s">
        <v>249</v>
      </c>
      <c r="L7" s="389"/>
      <c r="M7" s="74"/>
    </row>
    <row r="8" spans="1:13" s="7" customFormat="1" ht="41.15" customHeight="1" thickBot="1" x14ac:dyDescent="0.4">
      <c r="A8" s="569"/>
      <c r="B8" s="586" t="s">
        <v>250</v>
      </c>
      <c r="C8" s="142" t="s">
        <v>251</v>
      </c>
      <c r="D8" s="142" t="s">
        <v>252</v>
      </c>
      <c r="E8" s="143" t="s">
        <v>253</v>
      </c>
      <c r="F8" s="143" t="s">
        <v>253</v>
      </c>
      <c r="G8" s="143" t="s">
        <v>254</v>
      </c>
      <c r="H8" s="143" t="s">
        <v>255</v>
      </c>
      <c r="I8" s="408" t="s">
        <v>256</v>
      </c>
      <c r="J8" s="416" t="s">
        <v>702</v>
      </c>
      <c r="K8" s="65"/>
      <c r="L8" s="390"/>
      <c r="M8" s="74"/>
    </row>
    <row r="9" spans="1:13" s="7" customFormat="1" ht="40" customHeight="1" thickBot="1" x14ac:dyDescent="0.3">
      <c r="A9" s="569"/>
      <c r="B9" s="583"/>
      <c r="C9" s="12"/>
      <c r="D9" s="65" t="s">
        <v>252</v>
      </c>
      <c r="E9" s="140" t="s">
        <v>257</v>
      </c>
      <c r="F9" s="201" t="s">
        <v>258</v>
      </c>
      <c r="G9" s="252" t="s">
        <v>259</v>
      </c>
      <c r="H9" s="252" t="s">
        <v>260</v>
      </c>
      <c r="I9" s="409"/>
      <c r="J9" s="201"/>
      <c r="K9" s="201"/>
      <c r="L9" s="391"/>
      <c r="M9" s="74"/>
    </row>
    <row r="10" spans="1:13" s="7" customFormat="1" ht="12.75" customHeight="1" thickBot="1" x14ac:dyDescent="0.3">
      <c r="A10" s="569"/>
      <c r="B10" s="583"/>
      <c r="C10" s="581" t="s">
        <v>245</v>
      </c>
      <c r="D10" s="482"/>
      <c r="E10" s="482"/>
      <c r="F10" s="482"/>
      <c r="G10" s="482"/>
      <c r="H10" s="482"/>
      <c r="I10" s="482"/>
      <c r="J10" s="414"/>
      <c r="K10" s="323"/>
      <c r="L10" s="389"/>
      <c r="M10" s="74"/>
    </row>
    <row r="11" spans="1:13" s="7" customFormat="1" ht="39" customHeight="1" thickBot="1" x14ac:dyDescent="0.3">
      <c r="A11" s="569"/>
      <c r="B11" s="584"/>
      <c r="C11" s="548" t="s">
        <v>261</v>
      </c>
      <c r="D11" s="483"/>
      <c r="E11" s="483"/>
      <c r="F11" s="483"/>
      <c r="G11" s="483"/>
      <c r="H11" s="483"/>
      <c r="I11" s="483"/>
      <c r="J11" s="415"/>
      <c r="K11" s="324"/>
      <c r="L11" s="389"/>
      <c r="M11" s="74"/>
    </row>
    <row r="12" spans="1:13" s="7" customFormat="1" ht="12.75" customHeight="1" thickBot="1" x14ac:dyDescent="0.3">
      <c r="A12" s="15"/>
      <c r="B12" s="331"/>
      <c r="C12" s="321"/>
      <c r="D12" s="234"/>
      <c r="E12" s="236"/>
      <c r="F12" s="236"/>
      <c r="G12" s="236"/>
      <c r="H12" s="236"/>
      <c r="I12" s="236"/>
      <c r="J12" s="415"/>
      <c r="K12" s="293"/>
      <c r="L12" s="389"/>
      <c r="M12" s="74"/>
    </row>
    <row r="13" spans="1:13" s="7" customFormat="1" ht="23.5" thickBot="1" x14ac:dyDescent="0.3">
      <c r="A13" s="17" t="s">
        <v>262</v>
      </c>
      <c r="B13" s="18" t="s">
        <v>263</v>
      </c>
      <c r="C13" s="64" t="s">
        <v>264</v>
      </c>
      <c r="D13" s="64" t="s">
        <v>226</v>
      </c>
      <c r="E13" s="1" t="s">
        <v>227</v>
      </c>
      <c r="F13" s="1" t="s">
        <v>228</v>
      </c>
      <c r="G13" s="1" t="s">
        <v>265</v>
      </c>
      <c r="H13" s="1" t="s">
        <v>230</v>
      </c>
      <c r="I13" s="310" t="s">
        <v>231</v>
      </c>
      <c r="J13" s="442" t="s">
        <v>701</v>
      </c>
      <c r="K13" s="20" t="s">
        <v>249</v>
      </c>
      <c r="L13" s="389"/>
      <c r="M13" s="74"/>
    </row>
    <row r="14" spans="1:13" s="7" customFormat="1" ht="130" customHeight="1" thickBot="1" x14ac:dyDescent="0.4">
      <c r="A14" s="568" t="s">
        <v>266</v>
      </c>
      <c r="B14" s="570" t="s">
        <v>267</v>
      </c>
      <c r="C14" s="141" t="s">
        <v>268</v>
      </c>
      <c r="D14" s="141" t="s">
        <v>269</v>
      </c>
      <c r="E14" s="141" t="s">
        <v>269</v>
      </c>
      <c r="F14" s="141"/>
      <c r="G14" s="141" t="s">
        <v>270</v>
      </c>
      <c r="H14" s="399" t="s">
        <v>271</v>
      </c>
      <c r="I14" s="396" t="s">
        <v>272</v>
      </c>
      <c r="J14" s="145" t="s">
        <v>273</v>
      </c>
      <c r="K14" s="587" t="s">
        <v>274</v>
      </c>
      <c r="L14" s="390"/>
      <c r="M14" s="74"/>
    </row>
    <row r="15" spans="1:13" s="7" customFormat="1" ht="178" customHeight="1" thickBot="1" x14ac:dyDescent="0.4">
      <c r="A15" s="569"/>
      <c r="B15" s="566"/>
      <c r="C15" s="144"/>
      <c r="D15" s="145" t="s">
        <v>275</v>
      </c>
      <c r="E15" s="145" t="s">
        <v>269</v>
      </c>
      <c r="F15" s="211" t="s">
        <v>276</v>
      </c>
      <c r="G15" s="328" t="s">
        <v>277</v>
      </c>
      <c r="H15" s="206" t="s">
        <v>278</v>
      </c>
      <c r="I15" s="396" t="s">
        <v>686</v>
      </c>
      <c r="J15" s="145"/>
      <c r="K15" s="588"/>
      <c r="L15" s="392"/>
      <c r="M15" s="74"/>
    </row>
    <row r="16" spans="1:13" s="7" customFormat="1" ht="12" thickBot="1" x14ac:dyDescent="0.3">
      <c r="A16" s="569"/>
      <c r="B16" s="566"/>
      <c r="C16" s="564" t="s">
        <v>245</v>
      </c>
      <c r="D16" s="552"/>
      <c r="E16" s="552"/>
      <c r="F16" s="552"/>
      <c r="G16" s="552"/>
      <c r="H16" s="552"/>
      <c r="I16" s="552"/>
      <c r="J16" s="417"/>
      <c r="K16" s="417"/>
      <c r="L16" s="389"/>
      <c r="M16" s="74"/>
    </row>
    <row r="17" spans="1:13" s="7" customFormat="1" ht="24.65" customHeight="1" thickBot="1" x14ac:dyDescent="0.3">
      <c r="A17" s="569"/>
      <c r="B17" s="567"/>
      <c r="C17" s="572" t="s">
        <v>279</v>
      </c>
      <c r="D17" s="573"/>
      <c r="E17" s="573"/>
      <c r="F17" s="573"/>
      <c r="G17" s="573"/>
      <c r="H17" s="573"/>
      <c r="I17" s="573"/>
      <c r="J17" s="445"/>
      <c r="K17" s="402"/>
      <c r="L17" s="574"/>
      <c r="M17" s="74"/>
    </row>
    <row r="18" spans="1:13" s="7" customFormat="1" ht="24.75" customHeight="1" thickBot="1" x14ac:dyDescent="0.3">
      <c r="A18" s="569"/>
      <c r="B18" s="329" t="s">
        <v>280</v>
      </c>
      <c r="C18" s="1" t="s">
        <v>264</v>
      </c>
      <c r="D18" s="1" t="s">
        <v>226</v>
      </c>
      <c r="E18" s="1" t="s">
        <v>227</v>
      </c>
      <c r="F18" s="1" t="s">
        <v>281</v>
      </c>
      <c r="G18" s="1" t="s">
        <v>229</v>
      </c>
      <c r="H18" s="1" t="s">
        <v>230</v>
      </c>
      <c r="I18" s="310" t="s">
        <v>231</v>
      </c>
      <c r="J18" s="442" t="s">
        <v>701</v>
      </c>
      <c r="K18" s="442"/>
      <c r="L18" s="574"/>
      <c r="M18" s="74"/>
    </row>
    <row r="19" spans="1:13" s="7" customFormat="1" ht="21" customHeight="1" thickBot="1" x14ac:dyDescent="0.3">
      <c r="A19" s="569"/>
      <c r="B19" s="484" t="s">
        <v>282</v>
      </c>
      <c r="C19" s="219"/>
      <c r="D19" s="203">
        <v>0.71099999999999997</v>
      </c>
      <c r="E19" s="204">
        <v>0.73</v>
      </c>
      <c r="F19" s="204">
        <v>0.76</v>
      </c>
      <c r="G19" s="204">
        <v>0.78</v>
      </c>
      <c r="H19" s="298" t="s">
        <v>283</v>
      </c>
      <c r="I19" s="221"/>
      <c r="J19" s="424"/>
      <c r="K19" s="327"/>
      <c r="L19" s="574"/>
      <c r="M19" s="74"/>
    </row>
    <row r="20" spans="1:13" s="7" customFormat="1" ht="184.5" customHeight="1" thickBot="1" x14ac:dyDescent="0.3">
      <c r="A20" s="569"/>
      <c r="B20" s="500"/>
      <c r="C20" s="144"/>
      <c r="D20" s="146"/>
      <c r="E20" s="276">
        <v>0.72599999999999998</v>
      </c>
      <c r="F20" s="223" t="s">
        <v>284</v>
      </c>
      <c r="G20" s="211" t="s">
        <v>285</v>
      </c>
      <c r="H20" s="146"/>
      <c r="I20" s="411"/>
      <c r="J20" s="146"/>
      <c r="K20" s="330" t="s">
        <v>286</v>
      </c>
      <c r="L20" s="574"/>
      <c r="M20" s="74"/>
    </row>
    <row r="21" spans="1:13" s="7" customFormat="1" ht="12.75" customHeight="1" thickBot="1" x14ac:dyDescent="0.3">
      <c r="A21" s="569"/>
      <c r="B21" s="500"/>
      <c r="C21" s="564" t="s">
        <v>245</v>
      </c>
      <c r="D21" s="552"/>
      <c r="E21" s="552"/>
      <c r="F21" s="552"/>
      <c r="G21" s="552"/>
      <c r="H21" s="552"/>
      <c r="I21" s="552"/>
      <c r="J21" s="417"/>
      <c r="K21" s="327"/>
      <c r="L21" s="574"/>
      <c r="M21" s="74"/>
    </row>
    <row r="22" spans="1:13" s="7" customFormat="1" ht="12.65" customHeight="1" thickBot="1" x14ac:dyDescent="0.3">
      <c r="A22" s="569"/>
      <c r="B22" s="501"/>
      <c r="C22" s="565" t="s">
        <v>287</v>
      </c>
      <c r="D22" s="554"/>
      <c r="E22" s="554"/>
      <c r="F22" s="554"/>
      <c r="G22" s="554"/>
      <c r="H22" s="554"/>
      <c r="I22" s="554"/>
      <c r="J22" s="418"/>
      <c r="K22" s="327"/>
      <c r="L22" s="574"/>
      <c r="M22" s="74"/>
    </row>
    <row r="23" spans="1:13" s="7" customFormat="1" ht="23.5" thickBot="1" x14ac:dyDescent="0.3">
      <c r="A23" s="569"/>
      <c r="B23" s="14" t="s">
        <v>288</v>
      </c>
      <c r="C23" s="1" t="s">
        <v>289</v>
      </c>
      <c r="D23" s="1" t="s">
        <v>226</v>
      </c>
      <c r="E23" s="1" t="s">
        <v>227</v>
      </c>
      <c r="F23" s="1" t="s">
        <v>228</v>
      </c>
      <c r="G23" s="1" t="s">
        <v>265</v>
      </c>
      <c r="H23" s="1" t="s">
        <v>230</v>
      </c>
      <c r="I23" s="310" t="s">
        <v>290</v>
      </c>
      <c r="J23" s="442" t="s">
        <v>701</v>
      </c>
      <c r="K23" s="327"/>
      <c r="L23" s="574"/>
      <c r="M23" s="74"/>
    </row>
    <row r="24" spans="1:13" s="7" customFormat="1" ht="72.650000000000006" customHeight="1" thickBot="1" x14ac:dyDescent="0.3">
      <c r="A24" s="569"/>
      <c r="B24" s="575" t="s">
        <v>291</v>
      </c>
      <c r="C24" s="145"/>
      <c r="D24" s="145"/>
      <c r="E24" s="223" t="s">
        <v>292</v>
      </c>
      <c r="F24" s="145" t="s">
        <v>293</v>
      </c>
      <c r="G24" s="145" t="s">
        <v>293</v>
      </c>
      <c r="H24" s="145" t="s">
        <v>293</v>
      </c>
      <c r="I24" s="396" t="s">
        <v>294</v>
      </c>
      <c r="J24" s="145" t="s">
        <v>295</v>
      </c>
      <c r="K24" s="327"/>
      <c r="L24" s="393"/>
      <c r="M24" s="74"/>
    </row>
    <row r="25" spans="1:13" s="7" customFormat="1" ht="91" customHeight="1" thickBot="1" x14ac:dyDescent="0.3">
      <c r="A25" s="569"/>
      <c r="B25" s="576"/>
      <c r="C25" s="144"/>
      <c r="D25" s="146"/>
      <c r="E25" s="223"/>
      <c r="F25" s="211" t="s">
        <v>693</v>
      </c>
      <c r="G25" s="223" t="s">
        <v>694</v>
      </c>
      <c r="H25" s="223" t="s">
        <v>695</v>
      </c>
      <c r="I25" s="396" t="s">
        <v>696</v>
      </c>
      <c r="J25" s="145"/>
      <c r="K25" s="327"/>
      <c r="L25" s="68"/>
      <c r="M25" s="74"/>
    </row>
    <row r="26" spans="1:13" s="7" customFormat="1" ht="12" thickBot="1" x14ac:dyDescent="0.3">
      <c r="A26" s="569"/>
      <c r="B26" s="576"/>
      <c r="C26" s="581" t="s">
        <v>245</v>
      </c>
      <c r="D26" s="482"/>
      <c r="E26" s="482"/>
      <c r="F26" s="482"/>
      <c r="G26" s="482"/>
      <c r="H26" s="482"/>
      <c r="I26" s="482"/>
      <c r="J26" s="414"/>
      <c r="K26" s="327"/>
      <c r="L26" s="68"/>
      <c r="M26" s="74"/>
    </row>
    <row r="27" spans="1:13" s="7" customFormat="1" ht="72" customHeight="1" thickBot="1" x14ac:dyDescent="0.3">
      <c r="A27" s="569"/>
      <c r="B27" s="577"/>
      <c r="C27" s="565" t="s">
        <v>297</v>
      </c>
      <c r="D27" s="554"/>
      <c r="E27" s="554"/>
      <c r="F27" s="554"/>
      <c r="G27" s="554"/>
      <c r="H27" s="554"/>
      <c r="I27" s="554"/>
      <c r="J27" s="418"/>
      <c r="K27" s="327"/>
      <c r="L27" s="68"/>
      <c r="M27" s="74"/>
    </row>
    <row r="28" spans="1:13" s="7" customFormat="1" ht="27.65" customHeight="1" thickBot="1" x14ac:dyDescent="0.3">
      <c r="A28" s="569"/>
      <c r="B28" s="14" t="s">
        <v>298</v>
      </c>
      <c r="C28" s="1" t="s">
        <v>299</v>
      </c>
      <c r="D28" s="1" t="s">
        <v>226</v>
      </c>
      <c r="E28" s="1" t="s">
        <v>227</v>
      </c>
      <c r="F28" s="1" t="s">
        <v>228</v>
      </c>
      <c r="G28" s="1" t="s">
        <v>265</v>
      </c>
      <c r="H28" s="1" t="s">
        <v>230</v>
      </c>
      <c r="I28" s="310" t="s">
        <v>231</v>
      </c>
      <c r="J28" s="442" t="s">
        <v>701</v>
      </c>
      <c r="K28" s="327"/>
      <c r="L28" s="68"/>
      <c r="M28" s="74"/>
    </row>
    <row r="29" spans="1:13" s="7" customFormat="1" ht="49.5" customHeight="1" thickBot="1" x14ac:dyDescent="0.4">
      <c r="A29" s="569"/>
      <c r="B29" s="333" t="s">
        <v>300</v>
      </c>
      <c r="C29" s="141" t="s">
        <v>301</v>
      </c>
      <c r="D29" s="141" t="s">
        <v>302</v>
      </c>
      <c r="E29" s="10">
        <v>140</v>
      </c>
      <c r="F29" s="10">
        <v>147</v>
      </c>
      <c r="G29" s="77" t="s">
        <v>303</v>
      </c>
      <c r="H29" s="77"/>
      <c r="I29" s="412" t="s">
        <v>304</v>
      </c>
      <c r="J29" s="224"/>
      <c r="K29" s="327"/>
      <c r="L29" s="69"/>
      <c r="M29" s="74"/>
    </row>
    <row r="30" spans="1:13" s="7" customFormat="1" ht="57" customHeight="1" thickBot="1" x14ac:dyDescent="0.3">
      <c r="A30" s="569"/>
      <c r="B30" s="562"/>
      <c r="C30" s="66"/>
      <c r="D30" s="66"/>
      <c r="E30" s="201" t="s">
        <v>305</v>
      </c>
      <c r="F30" s="201" t="s">
        <v>306</v>
      </c>
      <c r="G30" s="297"/>
      <c r="H30" s="297"/>
      <c r="I30" s="413"/>
      <c r="J30" s="299"/>
      <c r="K30" s="327"/>
      <c r="L30" s="68"/>
      <c r="M30" s="74"/>
    </row>
    <row r="31" spans="1:13" s="7" customFormat="1" ht="25.5" customHeight="1" thickBot="1" x14ac:dyDescent="0.3">
      <c r="A31" s="569"/>
      <c r="B31" s="562"/>
      <c r="C31" s="564" t="s">
        <v>245</v>
      </c>
      <c r="D31" s="552"/>
      <c r="E31" s="552"/>
      <c r="F31" s="552"/>
      <c r="G31" s="552"/>
      <c r="H31" s="552"/>
      <c r="I31" s="552"/>
      <c r="J31" s="417"/>
      <c r="K31" s="327"/>
      <c r="L31" s="68"/>
      <c r="M31" s="74"/>
    </row>
    <row r="32" spans="1:13" s="7" customFormat="1" ht="27" customHeight="1" thickBot="1" x14ac:dyDescent="0.3">
      <c r="A32" s="569"/>
      <c r="B32" s="563"/>
      <c r="C32" s="565" t="s">
        <v>307</v>
      </c>
      <c r="D32" s="554"/>
      <c r="E32" s="554"/>
      <c r="F32" s="554"/>
      <c r="G32" s="554"/>
      <c r="H32" s="554"/>
      <c r="I32" s="554"/>
      <c r="J32" s="418"/>
      <c r="K32" s="327"/>
      <c r="L32" s="68"/>
      <c r="M32" s="74"/>
    </row>
    <row r="33" spans="1:14" s="7" customFormat="1" ht="32.15" customHeight="1" thickBot="1" x14ac:dyDescent="0.3">
      <c r="A33" s="569"/>
      <c r="B33" s="14" t="s">
        <v>308</v>
      </c>
      <c r="C33" s="1" t="s">
        <v>299</v>
      </c>
      <c r="D33" s="1" t="s">
        <v>226</v>
      </c>
      <c r="E33" s="1" t="s">
        <v>227</v>
      </c>
      <c r="F33" s="1" t="s">
        <v>228</v>
      </c>
      <c r="G33" s="1" t="s">
        <v>229</v>
      </c>
      <c r="H33" s="1" t="s">
        <v>230</v>
      </c>
      <c r="I33" s="310" t="s">
        <v>231</v>
      </c>
      <c r="J33" s="442" t="s">
        <v>701</v>
      </c>
      <c r="K33" s="327"/>
      <c r="L33" s="68"/>
      <c r="M33" s="74"/>
    </row>
    <row r="34" spans="1:14" s="7" customFormat="1" ht="33.65" customHeight="1" thickBot="1" x14ac:dyDescent="0.4">
      <c r="A34" s="569"/>
      <c r="B34" s="185" t="s">
        <v>309</v>
      </c>
      <c r="C34" s="337"/>
      <c r="D34" s="337"/>
      <c r="E34" s="338"/>
      <c r="F34" s="373"/>
      <c r="G34" s="373"/>
      <c r="H34" s="471">
        <v>0.41</v>
      </c>
      <c r="I34" s="472">
        <v>0.5</v>
      </c>
      <c r="J34" s="474" t="s">
        <v>512</v>
      </c>
      <c r="K34" s="327"/>
      <c r="L34" s="69"/>
      <c r="M34" s="74"/>
    </row>
    <row r="35" spans="1:14" s="7" customFormat="1" ht="36.65" customHeight="1" thickBot="1" x14ac:dyDescent="0.3">
      <c r="A35" s="569"/>
      <c r="B35" s="566"/>
      <c r="C35" s="339"/>
      <c r="D35" s="339"/>
      <c r="E35" s="340"/>
      <c r="F35" s="204">
        <v>0.31</v>
      </c>
      <c r="G35" s="372">
        <v>0.36</v>
      </c>
      <c r="H35" s="340"/>
      <c r="I35" s="473">
        <v>0.8</v>
      </c>
      <c r="J35" s="339"/>
      <c r="K35" s="327"/>
      <c r="L35" s="68"/>
      <c r="M35" s="74"/>
    </row>
    <row r="36" spans="1:14" s="7" customFormat="1" ht="33" customHeight="1" thickBot="1" x14ac:dyDescent="0.3">
      <c r="A36" s="569"/>
      <c r="B36" s="566"/>
      <c r="C36" s="564" t="s">
        <v>245</v>
      </c>
      <c r="D36" s="552"/>
      <c r="E36" s="552"/>
      <c r="F36" s="552"/>
      <c r="G36" s="552"/>
      <c r="H36" s="552"/>
      <c r="I36" s="552"/>
      <c r="J36" s="417"/>
      <c r="K36" s="327"/>
      <c r="L36" s="68"/>
      <c r="M36" s="74"/>
    </row>
    <row r="37" spans="1:14" s="7" customFormat="1" ht="27" customHeight="1" thickBot="1" x14ac:dyDescent="0.3">
      <c r="A37" s="569"/>
      <c r="B37" s="567"/>
      <c r="C37" s="565" t="s">
        <v>310</v>
      </c>
      <c r="D37" s="554"/>
      <c r="E37" s="554"/>
      <c r="F37" s="554"/>
      <c r="G37" s="554"/>
      <c r="H37" s="554"/>
      <c r="I37" s="554"/>
      <c r="J37" s="418"/>
      <c r="K37" s="327"/>
      <c r="L37" s="68"/>
      <c r="M37" s="74"/>
    </row>
    <row r="38" spans="1:14" s="7" customFormat="1" ht="16" thickBot="1" x14ac:dyDescent="0.4">
      <c r="A38" s="480" t="s">
        <v>311</v>
      </c>
      <c r="B38" s="25" t="s">
        <v>312</v>
      </c>
      <c r="C38" s="26" t="s">
        <v>313</v>
      </c>
      <c r="D38" s="26" t="s">
        <v>314</v>
      </c>
      <c r="E38" s="26" t="s">
        <v>315</v>
      </c>
      <c r="F38" s="27"/>
      <c r="G38" s="27"/>
      <c r="H38" s="27"/>
      <c r="I38" s="506"/>
      <c r="J38" s="507"/>
      <c r="K38" s="508"/>
      <c r="L38" s="70"/>
      <c r="M38" s="75"/>
      <c r="N38" s="22"/>
    </row>
    <row r="39" spans="1:14" s="7" customFormat="1" ht="96" customHeight="1" thickBot="1" x14ac:dyDescent="0.4">
      <c r="A39" s="481"/>
      <c r="B39" s="258">
        <v>39162486</v>
      </c>
      <c r="C39" s="10" t="s">
        <v>316</v>
      </c>
      <c r="D39" s="10" t="s">
        <v>317</v>
      </c>
      <c r="E39" s="257">
        <f>37500000+184000+1900000+34500000+213483382</f>
        <v>287567382</v>
      </c>
      <c r="F39" s="31"/>
      <c r="G39" s="31"/>
      <c r="H39" s="31"/>
      <c r="I39" s="556"/>
      <c r="J39" s="557"/>
      <c r="K39" s="558"/>
      <c r="L39" s="70"/>
      <c r="M39" s="75"/>
      <c r="N39" s="22"/>
    </row>
    <row r="40" spans="1:14" s="7" customFormat="1" ht="12" thickBot="1" x14ac:dyDescent="0.3">
      <c r="A40" s="480" t="s">
        <v>318</v>
      </c>
      <c r="B40" s="32" t="s">
        <v>319</v>
      </c>
      <c r="C40" s="488"/>
      <c r="D40" s="489"/>
      <c r="E40" s="489"/>
      <c r="F40" s="489"/>
      <c r="G40" s="489"/>
      <c r="H40" s="489"/>
      <c r="I40" s="489"/>
      <c r="J40" s="489"/>
      <c r="K40" s="490"/>
      <c r="L40" s="68"/>
      <c r="M40" s="74"/>
    </row>
    <row r="41" spans="1:14" s="7" customFormat="1" ht="23.5" thickBot="1" x14ac:dyDescent="0.3">
      <c r="A41" s="481"/>
      <c r="B41" s="34" t="s">
        <v>320</v>
      </c>
      <c r="C41" s="491"/>
      <c r="D41" s="492"/>
      <c r="E41" s="492"/>
      <c r="F41" s="492"/>
      <c r="G41" s="492"/>
      <c r="H41" s="492"/>
      <c r="I41" s="492"/>
      <c r="J41" s="492"/>
      <c r="K41" s="493"/>
      <c r="L41" s="68"/>
      <c r="M41" s="74"/>
    </row>
    <row r="42" spans="1:14" s="7" customFormat="1" ht="11.5" x14ac:dyDescent="0.25">
      <c r="A42" s="15"/>
      <c r="B42" s="16"/>
      <c r="C42" s="15"/>
      <c r="D42" s="36"/>
      <c r="E42" s="15"/>
      <c r="F42" s="15"/>
      <c r="G42" s="15"/>
      <c r="H42" s="15"/>
      <c r="I42" s="15"/>
      <c r="J42" s="15"/>
      <c r="K42" s="15"/>
      <c r="L42" s="68"/>
      <c r="M42" s="74"/>
    </row>
    <row r="43" spans="1:14" s="7" customFormat="1" ht="12" thickBot="1" x14ac:dyDescent="0.3">
      <c r="A43" s="35"/>
      <c r="B43" s="37"/>
      <c r="C43" s="35"/>
      <c r="D43" s="35"/>
      <c r="E43" s="35"/>
      <c r="F43" s="35"/>
      <c r="G43" s="35"/>
      <c r="H43" s="35"/>
      <c r="I43" s="35"/>
      <c r="J43" s="35"/>
      <c r="K43" s="35"/>
      <c r="L43" s="68"/>
      <c r="M43" s="74"/>
    </row>
    <row r="44" spans="1:14" s="7" customFormat="1" ht="23.5" thickBot="1" x14ac:dyDescent="0.3">
      <c r="A44" s="17" t="s">
        <v>321</v>
      </c>
      <c r="B44" s="18" t="s">
        <v>322</v>
      </c>
      <c r="C44" s="1" t="s">
        <v>264</v>
      </c>
      <c r="D44" s="1" t="s">
        <v>226</v>
      </c>
      <c r="E44" s="1" t="s">
        <v>227</v>
      </c>
      <c r="F44" s="1" t="s">
        <v>228</v>
      </c>
      <c r="G44" s="212" t="s">
        <v>229</v>
      </c>
      <c r="H44" s="1" t="s">
        <v>230</v>
      </c>
      <c r="I44" s="310" t="s">
        <v>230</v>
      </c>
      <c r="J44" s="442" t="s">
        <v>701</v>
      </c>
      <c r="K44" s="20" t="s">
        <v>323</v>
      </c>
      <c r="L44" s="68"/>
      <c r="M44" s="74"/>
    </row>
    <row r="45" spans="1:14" s="7" customFormat="1" ht="109.4" customHeight="1" thickBot="1" x14ac:dyDescent="0.4">
      <c r="A45" s="559" t="s">
        <v>324</v>
      </c>
      <c r="B45" s="484" t="s">
        <v>325</v>
      </c>
      <c r="C45" s="10">
        <v>8</v>
      </c>
      <c r="D45" s="10" t="s">
        <v>326</v>
      </c>
      <c r="E45" s="10">
        <v>23</v>
      </c>
      <c r="F45" s="209" t="s">
        <v>327</v>
      </c>
      <c r="G45" s="222" t="s">
        <v>328</v>
      </c>
      <c r="H45" s="222" t="s">
        <v>329</v>
      </c>
      <c r="I45" s="419" t="s">
        <v>329</v>
      </c>
      <c r="J45" s="146"/>
      <c r="K45" s="560" t="s">
        <v>330</v>
      </c>
      <c r="L45" s="69"/>
      <c r="M45" s="74"/>
    </row>
    <row r="46" spans="1:14" s="7" customFormat="1" ht="219" thickBot="1" x14ac:dyDescent="0.3">
      <c r="A46" s="542"/>
      <c r="B46" s="500"/>
      <c r="C46" s="12"/>
      <c r="D46" s="13" t="s">
        <v>331</v>
      </c>
      <c r="E46" s="145" t="s">
        <v>332</v>
      </c>
      <c r="F46" s="13" t="s">
        <v>333</v>
      </c>
      <c r="G46" s="213"/>
      <c r="H46" s="213"/>
      <c r="I46" s="312"/>
      <c r="J46" s="224"/>
      <c r="K46" s="561"/>
      <c r="L46" s="68"/>
      <c r="M46" s="74"/>
    </row>
    <row r="47" spans="1:14" s="7" customFormat="1" ht="12" thickBot="1" x14ac:dyDescent="0.3">
      <c r="A47" s="542"/>
      <c r="B47" s="500"/>
      <c r="C47" s="40"/>
      <c r="D47" s="40"/>
      <c r="E47" s="40"/>
      <c r="F47" s="40"/>
      <c r="G47" s="40"/>
      <c r="H47" s="40"/>
      <c r="I47" s="40"/>
      <c r="J47" s="64"/>
      <c r="K47" s="561"/>
      <c r="L47" s="68"/>
      <c r="M47" s="74"/>
    </row>
    <row r="48" spans="1:14" s="7" customFormat="1" ht="35.15" customHeight="1" thickBot="1" x14ac:dyDescent="0.3">
      <c r="A48" s="542"/>
      <c r="B48" s="501"/>
      <c r="C48" s="548"/>
      <c r="D48" s="483"/>
      <c r="E48" s="483"/>
      <c r="F48" s="483"/>
      <c r="G48" s="483"/>
      <c r="H48" s="483"/>
      <c r="I48" s="483"/>
      <c r="J48" s="545"/>
      <c r="K48" s="561"/>
      <c r="L48" s="68"/>
      <c r="M48" s="74"/>
    </row>
    <row r="49" spans="1:13" s="7" customFormat="1" ht="23.5" thickBot="1" x14ac:dyDescent="0.3">
      <c r="A49" s="542"/>
      <c r="B49" s="14" t="s">
        <v>50</v>
      </c>
      <c r="C49" s="1" t="s">
        <v>264</v>
      </c>
      <c r="D49" s="1" t="s">
        <v>226</v>
      </c>
      <c r="E49" s="1" t="s">
        <v>227</v>
      </c>
      <c r="F49" s="1" t="s">
        <v>228</v>
      </c>
      <c r="G49" s="1" t="s">
        <v>229</v>
      </c>
      <c r="H49" s="1" t="s">
        <v>230</v>
      </c>
      <c r="I49" s="310" t="s">
        <v>231</v>
      </c>
      <c r="J49" s="442" t="s">
        <v>701</v>
      </c>
      <c r="K49" s="561"/>
      <c r="L49" s="68"/>
      <c r="M49" s="74"/>
    </row>
    <row r="50" spans="1:13" s="7" customFormat="1" ht="161.5" customHeight="1" thickBot="1" x14ac:dyDescent="0.4">
      <c r="A50" s="542"/>
      <c r="B50" s="522" t="s">
        <v>334</v>
      </c>
      <c r="C50" s="10" t="s">
        <v>335</v>
      </c>
      <c r="D50" s="10" t="s">
        <v>336</v>
      </c>
      <c r="E50" s="141" t="s">
        <v>337</v>
      </c>
      <c r="F50" s="205" t="s">
        <v>338</v>
      </c>
      <c r="G50" s="205" t="s">
        <v>339</v>
      </c>
      <c r="H50" s="10" t="s">
        <v>340</v>
      </c>
      <c r="I50" s="475" t="s">
        <v>341</v>
      </c>
      <c r="J50" s="297"/>
      <c r="K50" s="561"/>
      <c r="L50" s="69"/>
      <c r="M50" s="74"/>
    </row>
    <row r="51" spans="1:13" s="7" customFormat="1" ht="162" customHeight="1" thickBot="1" x14ac:dyDescent="0.3">
      <c r="A51" s="542"/>
      <c r="B51" s="549"/>
      <c r="C51" s="43"/>
      <c r="D51" s="13" t="s">
        <v>342</v>
      </c>
      <c r="E51" s="145" t="s">
        <v>343</v>
      </c>
      <c r="F51" s="201" t="s">
        <v>344</v>
      </c>
      <c r="G51" s="252" t="s">
        <v>345</v>
      </c>
      <c r="H51" s="252" t="s">
        <v>346</v>
      </c>
      <c r="I51" s="252" t="s">
        <v>699</v>
      </c>
      <c r="J51" s="297"/>
      <c r="K51" s="561"/>
      <c r="L51" s="68"/>
      <c r="M51" s="74"/>
    </row>
    <row r="52" spans="1:13" s="7" customFormat="1" ht="13.5" customHeight="1" thickBot="1" x14ac:dyDescent="0.3">
      <c r="A52" s="542"/>
      <c r="B52" s="549"/>
      <c r="C52" s="45"/>
      <c r="D52" s="45"/>
      <c r="E52" s="45"/>
      <c r="F52" s="45"/>
      <c r="G52" s="45"/>
      <c r="H52" s="45"/>
      <c r="I52" s="45"/>
      <c r="J52" s="414"/>
      <c r="K52" s="561"/>
      <c r="L52" s="571"/>
      <c r="M52" s="74"/>
    </row>
    <row r="53" spans="1:13" s="7" customFormat="1" ht="15.75" customHeight="1" thickBot="1" x14ac:dyDescent="0.3">
      <c r="A53" s="542"/>
      <c r="B53" s="523"/>
      <c r="C53" s="548"/>
      <c r="D53" s="483"/>
      <c r="E53" s="483"/>
      <c r="F53" s="483"/>
      <c r="G53" s="483"/>
      <c r="H53" s="483"/>
      <c r="I53" s="483"/>
      <c r="J53" s="545"/>
      <c r="K53" s="561"/>
      <c r="L53" s="571"/>
      <c r="M53" s="74"/>
    </row>
    <row r="54" spans="1:13" s="7" customFormat="1" ht="23.5" thickBot="1" x14ac:dyDescent="0.3">
      <c r="A54" s="88"/>
      <c r="B54" s="14" t="s">
        <v>52</v>
      </c>
      <c r="C54" s="1" t="s">
        <v>264</v>
      </c>
      <c r="D54" s="1" t="s">
        <v>226</v>
      </c>
      <c r="E54" s="1" t="s">
        <v>227</v>
      </c>
      <c r="F54" s="1" t="s">
        <v>228</v>
      </c>
      <c r="G54" s="212" t="s">
        <v>229</v>
      </c>
      <c r="H54" s="1" t="s">
        <v>230</v>
      </c>
      <c r="I54" s="310" t="s">
        <v>231</v>
      </c>
      <c r="J54" s="442" t="s">
        <v>701</v>
      </c>
      <c r="K54" s="561"/>
      <c r="L54" s="571"/>
      <c r="M54" s="74"/>
    </row>
    <row r="55" spans="1:13" s="7" customFormat="1" ht="58" thickBot="1" x14ac:dyDescent="0.3">
      <c r="A55" s="47"/>
      <c r="B55" s="484" t="s">
        <v>347</v>
      </c>
      <c r="C55" s="148">
        <v>0</v>
      </c>
      <c r="D55" s="10" t="s">
        <v>348</v>
      </c>
      <c r="E55" s="141" t="s">
        <v>349</v>
      </c>
      <c r="F55" s="210" t="s">
        <v>350</v>
      </c>
      <c r="G55" s="225" t="s">
        <v>351</v>
      </c>
      <c r="H55" s="147" t="s">
        <v>351</v>
      </c>
      <c r="I55" s="147" t="s">
        <v>351</v>
      </c>
      <c r="J55" s="144"/>
      <c r="K55" s="561"/>
      <c r="L55" s="571"/>
      <c r="M55" s="74"/>
    </row>
    <row r="56" spans="1:13" s="7" customFormat="1" ht="104" thickBot="1" x14ac:dyDescent="0.3">
      <c r="A56" s="47"/>
      <c r="B56" s="500"/>
      <c r="C56" s="43"/>
      <c r="D56" s="13" t="s">
        <v>352</v>
      </c>
      <c r="E56" s="140" t="s">
        <v>353</v>
      </c>
      <c r="F56" s="13" t="s">
        <v>354</v>
      </c>
      <c r="G56" s="213"/>
      <c r="H56" s="224"/>
      <c r="I56" s="312"/>
      <c r="J56" s="224"/>
      <c r="K56" s="561"/>
      <c r="L56" s="571"/>
      <c r="M56" s="74"/>
    </row>
    <row r="57" spans="1:13" s="7" customFormat="1" ht="12" thickBot="1" x14ac:dyDescent="0.3">
      <c r="A57" s="47"/>
      <c r="B57" s="500"/>
      <c r="C57" s="45"/>
      <c r="D57" s="45"/>
      <c r="E57" s="45"/>
      <c r="F57" s="45"/>
      <c r="G57" s="45"/>
      <c r="H57" s="45"/>
      <c r="I57" s="45"/>
      <c r="J57" s="414"/>
      <c r="K57" s="561"/>
      <c r="L57" s="68"/>
      <c r="M57" s="74"/>
    </row>
    <row r="58" spans="1:13" s="7" customFormat="1" ht="21" customHeight="1" thickBot="1" x14ac:dyDescent="0.3">
      <c r="A58" s="47"/>
      <c r="B58" s="501"/>
      <c r="C58" s="548"/>
      <c r="D58" s="483"/>
      <c r="E58" s="483"/>
      <c r="F58" s="483"/>
      <c r="G58" s="483"/>
      <c r="H58" s="483"/>
      <c r="I58" s="483"/>
      <c r="J58" s="545"/>
      <c r="K58" s="561"/>
      <c r="L58" s="68"/>
      <c r="M58" s="74"/>
    </row>
    <row r="59" spans="1:13" s="7" customFormat="1" ht="23.5" thickBot="1" x14ac:dyDescent="0.3">
      <c r="A59" s="47"/>
      <c r="B59" s="149" t="s">
        <v>355</v>
      </c>
      <c r="C59" s="147"/>
      <c r="D59" s="151" t="s">
        <v>356</v>
      </c>
      <c r="E59" s="151" t="s">
        <v>227</v>
      </c>
      <c r="F59" s="151" t="s">
        <v>228</v>
      </c>
      <c r="G59" s="151" t="s">
        <v>265</v>
      </c>
      <c r="H59" s="151" t="s">
        <v>230</v>
      </c>
      <c r="I59" s="313" t="s">
        <v>231</v>
      </c>
      <c r="J59" s="442" t="s">
        <v>701</v>
      </c>
      <c r="K59" s="72"/>
      <c r="L59" s="68"/>
      <c r="M59" s="74"/>
    </row>
    <row r="60" spans="1:13" s="7" customFormat="1" ht="12" thickBot="1" x14ac:dyDescent="0.3">
      <c r="A60" s="47"/>
      <c r="B60" s="484" t="s">
        <v>357</v>
      </c>
      <c r="C60" s="147"/>
      <c r="D60" s="148">
        <v>0.94</v>
      </c>
      <c r="E60" s="148">
        <v>0.96</v>
      </c>
      <c r="F60" s="148">
        <v>0.98</v>
      </c>
      <c r="G60" s="147" t="s">
        <v>351</v>
      </c>
      <c r="H60" s="147" t="s">
        <v>351</v>
      </c>
      <c r="I60" s="147" t="s">
        <v>351</v>
      </c>
      <c r="J60" s="144"/>
      <c r="K60" s="72"/>
      <c r="L60" s="68"/>
      <c r="M60" s="74"/>
    </row>
    <row r="61" spans="1:13" s="7" customFormat="1" ht="46.5" thickBot="1" x14ac:dyDescent="0.3">
      <c r="A61" s="47"/>
      <c r="B61" s="500"/>
      <c r="C61" s="147"/>
      <c r="D61" s="145"/>
      <c r="E61" s="278" t="s">
        <v>358</v>
      </c>
      <c r="F61" s="145" t="s">
        <v>359</v>
      </c>
      <c r="G61" s="146"/>
      <c r="H61" s="146"/>
      <c r="I61" s="411"/>
      <c r="J61" s="146"/>
      <c r="K61" s="72"/>
      <c r="L61" s="68"/>
      <c r="M61" s="74"/>
    </row>
    <row r="62" spans="1:13" s="7" customFormat="1" ht="12" thickBot="1" x14ac:dyDescent="0.3">
      <c r="A62" s="47"/>
      <c r="B62" s="500"/>
      <c r="C62" s="154"/>
      <c r="D62" s="154"/>
      <c r="E62" s="154"/>
      <c r="F62" s="154"/>
      <c r="G62" s="154"/>
      <c r="H62" s="154"/>
      <c r="I62" s="154"/>
      <c r="J62" s="401"/>
      <c r="K62" s="72"/>
      <c r="L62" s="68"/>
      <c r="M62" s="74"/>
    </row>
    <row r="63" spans="1:13" s="7" customFormat="1" ht="16" customHeight="1" thickBot="1" x14ac:dyDescent="0.3">
      <c r="A63" s="47"/>
      <c r="B63" s="501"/>
      <c r="C63" s="554"/>
      <c r="D63" s="554"/>
      <c r="E63" s="554"/>
      <c r="F63" s="554"/>
      <c r="G63" s="554"/>
      <c r="H63" s="554"/>
      <c r="I63" s="554"/>
      <c r="J63" s="402"/>
      <c r="K63" s="72"/>
      <c r="L63" s="68"/>
      <c r="M63" s="74"/>
    </row>
    <row r="64" spans="1:13" s="7" customFormat="1" ht="23.5" thickBot="1" x14ac:dyDescent="0.3">
      <c r="A64" s="47"/>
      <c r="B64" s="149" t="s">
        <v>360</v>
      </c>
      <c r="C64" s="147"/>
      <c r="D64" s="151" t="s">
        <v>356</v>
      </c>
      <c r="E64" s="151" t="s">
        <v>227</v>
      </c>
      <c r="F64" s="151" t="s">
        <v>228</v>
      </c>
      <c r="G64" s="151" t="s">
        <v>265</v>
      </c>
      <c r="H64" s="216" t="s">
        <v>230</v>
      </c>
      <c r="I64" s="406" t="s">
        <v>231</v>
      </c>
      <c r="J64" s="442" t="s">
        <v>701</v>
      </c>
      <c r="K64" s="72"/>
      <c r="L64" s="68"/>
      <c r="M64" s="74"/>
    </row>
    <row r="65" spans="1:13" s="7" customFormat="1" ht="81.650000000000006" customHeight="1" thickBot="1" x14ac:dyDescent="0.3">
      <c r="A65" s="47"/>
      <c r="B65" s="484" t="s">
        <v>361</v>
      </c>
      <c r="C65" s="147"/>
      <c r="D65" s="148" t="s">
        <v>362</v>
      </c>
      <c r="E65" s="148" t="s">
        <v>363</v>
      </c>
      <c r="F65" s="210" t="s">
        <v>364</v>
      </c>
      <c r="G65" s="215" t="s">
        <v>351</v>
      </c>
      <c r="H65" s="214" t="s">
        <v>351</v>
      </c>
      <c r="I65" s="215" t="s">
        <v>351</v>
      </c>
      <c r="J65" s="144"/>
      <c r="K65" s="72"/>
      <c r="L65" s="68"/>
      <c r="M65" s="74"/>
    </row>
    <row r="66" spans="1:13" s="7" customFormat="1" ht="102" customHeight="1" thickBot="1" x14ac:dyDescent="0.3">
      <c r="A66" s="47"/>
      <c r="B66" s="500"/>
      <c r="C66" s="147"/>
      <c r="D66" s="146"/>
      <c r="E66" s="145" t="s">
        <v>365</v>
      </c>
      <c r="F66" s="145" t="s">
        <v>366</v>
      </c>
      <c r="G66" s="226"/>
      <c r="H66" s="226"/>
      <c r="I66" s="420"/>
      <c r="J66" s="146"/>
      <c r="K66" s="72"/>
      <c r="L66" s="68"/>
      <c r="M66" s="74"/>
    </row>
    <row r="67" spans="1:13" s="7" customFormat="1" ht="28.5" customHeight="1" thickBot="1" x14ac:dyDescent="0.3">
      <c r="A67" s="47"/>
      <c r="B67" s="500"/>
      <c r="C67" s="154"/>
      <c r="D67" s="154"/>
      <c r="E67" s="154"/>
      <c r="F67" s="154"/>
      <c r="G67" s="154"/>
      <c r="H67" s="154"/>
      <c r="I67" s="154"/>
      <c r="J67" s="417"/>
      <c r="K67" s="72"/>
      <c r="L67" s="68"/>
      <c r="M67" s="74"/>
    </row>
    <row r="68" spans="1:13" s="7" customFormat="1" ht="18" customHeight="1" thickBot="1" x14ac:dyDescent="0.3">
      <c r="A68" s="47"/>
      <c r="B68" s="501"/>
      <c r="C68" s="554"/>
      <c r="D68" s="554"/>
      <c r="E68" s="554"/>
      <c r="F68" s="554"/>
      <c r="G68" s="554"/>
      <c r="H68" s="554"/>
      <c r="I68" s="554"/>
      <c r="J68" s="418"/>
      <c r="K68" s="72"/>
      <c r="L68" s="68"/>
      <c r="M68" s="74"/>
    </row>
    <row r="69" spans="1:13" s="7" customFormat="1" ht="12" thickBot="1" x14ac:dyDescent="0.3">
      <c r="A69" s="480" t="s">
        <v>311</v>
      </c>
      <c r="B69" s="25" t="s">
        <v>312</v>
      </c>
      <c r="C69" s="26" t="s">
        <v>313</v>
      </c>
      <c r="D69" s="26" t="s">
        <v>314</v>
      </c>
      <c r="E69" s="26" t="s">
        <v>315</v>
      </c>
      <c r="F69" s="27"/>
      <c r="G69" s="27"/>
      <c r="H69" s="27"/>
      <c r="I69" s="506" t="s">
        <v>367</v>
      </c>
      <c r="J69" s="507"/>
      <c r="K69" s="508"/>
      <c r="L69" s="68"/>
      <c r="M69" s="74"/>
    </row>
    <row r="70" spans="1:13" s="7" customFormat="1" ht="23.5" thickBot="1" x14ac:dyDescent="0.3">
      <c r="A70" s="481"/>
      <c r="B70" s="28">
        <v>12000000</v>
      </c>
      <c r="C70" s="29"/>
      <c r="D70" s="10" t="s">
        <v>368</v>
      </c>
      <c r="E70" s="21">
        <f>12000000+18400000</f>
        <v>30400000</v>
      </c>
      <c r="F70" s="35"/>
      <c r="G70" s="35"/>
      <c r="H70" s="35"/>
      <c r="I70" s="509">
        <f>B70/E70</f>
        <v>0.39473684210526316</v>
      </c>
      <c r="J70" s="510"/>
      <c r="K70" s="511"/>
      <c r="L70" s="68"/>
      <c r="M70" s="74"/>
    </row>
    <row r="71" spans="1:13" s="7" customFormat="1" ht="12" thickBot="1" x14ac:dyDescent="0.3">
      <c r="A71" s="480" t="s">
        <v>318</v>
      </c>
      <c r="B71" s="25" t="s">
        <v>319</v>
      </c>
      <c r="C71" s="488"/>
      <c r="D71" s="489"/>
      <c r="E71" s="489"/>
      <c r="F71" s="489"/>
      <c r="G71" s="489"/>
      <c r="H71" s="489"/>
      <c r="I71" s="489"/>
      <c r="J71" s="489"/>
      <c r="K71" s="490"/>
      <c r="L71" s="68"/>
      <c r="M71" s="74"/>
    </row>
    <row r="72" spans="1:13" s="7" customFormat="1" ht="12.75" customHeight="1" thickBot="1" x14ac:dyDescent="0.3">
      <c r="A72" s="481"/>
      <c r="B72" s="34" t="s">
        <v>369</v>
      </c>
      <c r="C72" s="491"/>
      <c r="D72" s="492"/>
      <c r="E72" s="492"/>
      <c r="F72" s="492"/>
      <c r="G72" s="492"/>
      <c r="H72" s="492"/>
      <c r="I72" s="492"/>
      <c r="J72" s="492"/>
      <c r="K72" s="493"/>
      <c r="L72" s="68"/>
      <c r="M72" s="74"/>
    </row>
    <row r="73" spans="1:13" s="7" customFormat="1" ht="12" thickBot="1" x14ac:dyDescent="0.3">
      <c r="A73" s="15"/>
      <c r="B73" s="16"/>
      <c r="C73" s="15"/>
      <c r="D73" s="15"/>
      <c r="E73" s="15"/>
      <c r="F73" s="15"/>
      <c r="G73" s="15"/>
      <c r="H73" s="15"/>
      <c r="I73" s="15"/>
      <c r="J73" s="15"/>
      <c r="K73" s="15"/>
      <c r="L73" s="68"/>
      <c r="M73" s="74"/>
    </row>
    <row r="74" spans="1:13" s="7" customFormat="1" ht="23.5" thickBot="1" x14ac:dyDescent="0.3">
      <c r="A74" s="17" t="s">
        <v>370</v>
      </c>
      <c r="B74" s="18" t="s">
        <v>54</v>
      </c>
      <c r="C74" s="1" t="s">
        <v>264</v>
      </c>
      <c r="D74" s="1" t="s">
        <v>226</v>
      </c>
      <c r="E74" s="1" t="s">
        <v>227</v>
      </c>
      <c r="F74" s="1" t="s">
        <v>281</v>
      </c>
      <c r="G74" s="1" t="s">
        <v>229</v>
      </c>
      <c r="H74" s="1" t="s">
        <v>230</v>
      </c>
      <c r="I74" s="1" t="s">
        <v>231</v>
      </c>
      <c r="J74" s="442" t="s">
        <v>701</v>
      </c>
      <c r="K74" s="20" t="s">
        <v>249</v>
      </c>
      <c r="L74" s="68"/>
      <c r="M74" s="74"/>
    </row>
    <row r="75" spans="1:13" s="7" customFormat="1" ht="121.5" customHeight="1" thickBot="1" x14ac:dyDescent="0.3">
      <c r="A75" s="494" t="s">
        <v>371</v>
      </c>
      <c r="B75" s="497" t="s">
        <v>372</v>
      </c>
      <c r="C75" s="10" t="s">
        <v>373</v>
      </c>
      <c r="D75" s="21" t="s">
        <v>374</v>
      </c>
      <c r="E75" s="21" t="s">
        <v>375</v>
      </c>
      <c r="F75" s="48" t="s">
        <v>376</v>
      </c>
      <c r="G75" s="227" t="s">
        <v>351</v>
      </c>
      <c r="H75" s="227" t="s">
        <v>351</v>
      </c>
      <c r="I75" s="227" t="s">
        <v>351</v>
      </c>
      <c r="J75" s="421"/>
      <c r="K75" s="522" t="s">
        <v>377</v>
      </c>
      <c r="L75" s="68"/>
      <c r="M75" s="74"/>
    </row>
    <row r="76" spans="1:13" s="7" customFormat="1" ht="151" customHeight="1" thickBot="1" x14ac:dyDescent="0.3">
      <c r="A76" s="495"/>
      <c r="B76" s="498"/>
      <c r="C76" s="12"/>
      <c r="D76" s="13" t="s">
        <v>378</v>
      </c>
      <c r="E76" s="145" t="s">
        <v>379</v>
      </c>
      <c r="F76" s="145" t="s">
        <v>380</v>
      </c>
      <c r="G76" s="217"/>
      <c r="H76" s="217"/>
      <c r="I76" s="217"/>
      <c r="J76" s="217"/>
      <c r="K76" s="549"/>
      <c r="L76" s="68"/>
      <c r="M76" s="74"/>
    </row>
    <row r="77" spans="1:13" s="7" customFormat="1" ht="12" thickBot="1" x14ac:dyDescent="0.3">
      <c r="A77" s="495"/>
      <c r="B77" s="498"/>
      <c r="C77" s="482"/>
      <c r="D77" s="482"/>
      <c r="E77" s="482"/>
      <c r="F77" s="482"/>
      <c r="G77" s="482"/>
      <c r="H77" s="482"/>
      <c r="I77" s="550"/>
      <c r="J77" s="414"/>
      <c r="K77" s="549"/>
      <c r="L77" s="68"/>
      <c r="M77" s="74"/>
    </row>
    <row r="78" spans="1:13" s="7" customFormat="1" ht="25.5" customHeight="1" thickBot="1" x14ac:dyDescent="0.3">
      <c r="A78" s="495"/>
      <c r="B78" s="499"/>
      <c r="C78" s="548"/>
      <c r="D78" s="483"/>
      <c r="E78" s="483"/>
      <c r="F78" s="483"/>
      <c r="G78" s="483"/>
      <c r="H78" s="483"/>
      <c r="I78" s="483"/>
      <c r="J78" s="545"/>
      <c r="K78" s="549"/>
      <c r="L78" s="68"/>
      <c r="M78" s="74"/>
    </row>
    <row r="79" spans="1:13" s="7" customFormat="1" ht="23.5" thickBot="1" x14ac:dyDescent="0.3">
      <c r="A79" s="495"/>
      <c r="B79" s="14" t="s">
        <v>56</v>
      </c>
      <c r="C79" s="1" t="s">
        <v>264</v>
      </c>
      <c r="D79" s="1" t="s">
        <v>226</v>
      </c>
      <c r="E79" s="1" t="s">
        <v>227</v>
      </c>
      <c r="F79" s="1" t="s">
        <v>228</v>
      </c>
      <c r="G79" s="1" t="s">
        <v>229</v>
      </c>
      <c r="H79" s="1" t="s">
        <v>230</v>
      </c>
      <c r="I79" s="1" t="s">
        <v>231</v>
      </c>
      <c r="J79" s="442" t="s">
        <v>701</v>
      </c>
      <c r="K79" s="549"/>
      <c r="L79" s="68"/>
      <c r="M79" s="74"/>
    </row>
    <row r="80" spans="1:13" s="7" customFormat="1" ht="161.5" customHeight="1" thickBot="1" x14ac:dyDescent="0.3">
      <c r="A80" s="495"/>
      <c r="B80" s="551" t="s">
        <v>381</v>
      </c>
      <c r="C80" s="141" t="s">
        <v>382</v>
      </c>
      <c r="D80" s="141" t="s">
        <v>383</v>
      </c>
      <c r="E80" s="141" t="s">
        <v>384</v>
      </c>
      <c r="F80" s="141" t="s">
        <v>385</v>
      </c>
      <c r="G80" s="141" t="s">
        <v>386</v>
      </c>
      <c r="H80" s="320"/>
      <c r="I80" s="227" t="s">
        <v>351</v>
      </c>
      <c r="J80" s="421"/>
      <c r="K80" s="549"/>
      <c r="L80" s="68"/>
      <c r="M80" s="74"/>
    </row>
    <row r="81" spans="1:13" s="7" customFormat="1" ht="276.5" thickBot="1" x14ac:dyDescent="0.3">
      <c r="A81" s="495"/>
      <c r="B81" s="500"/>
      <c r="C81" s="147"/>
      <c r="D81" s="145" t="s">
        <v>387</v>
      </c>
      <c r="E81" s="145" t="s">
        <v>388</v>
      </c>
      <c r="F81" s="145" t="s">
        <v>389</v>
      </c>
      <c r="G81" s="141" t="s">
        <v>390</v>
      </c>
      <c r="H81" s="146"/>
      <c r="I81" s="146"/>
      <c r="J81" s="146"/>
      <c r="K81" s="549"/>
      <c r="L81" s="68"/>
      <c r="M81" s="74"/>
    </row>
    <row r="82" spans="1:13" s="7" customFormat="1" ht="12" thickBot="1" x14ac:dyDescent="0.3">
      <c r="A82" s="495"/>
      <c r="B82" s="500"/>
      <c r="C82" s="552"/>
      <c r="D82" s="552"/>
      <c r="E82" s="552"/>
      <c r="F82" s="552"/>
      <c r="G82" s="552"/>
      <c r="H82" s="552"/>
      <c r="I82" s="553"/>
      <c r="J82" s="417"/>
      <c r="K82" s="549"/>
      <c r="L82" s="68"/>
      <c r="M82" s="74"/>
    </row>
    <row r="83" spans="1:13" s="7" customFormat="1" ht="26.5" customHeight="1" thickBot="1" x14ac:dyDescent="0.3">
      <c r="A83" s="495"/>
      <c r="B83" s="501"/>
      <c r="C83" s="554"/>
      <c r="D83" s="554"/>
      <c r="E83" s="554"/>
      <c r="F83" s="554"/>
      <c r="G83" s="554"/>
      <c r="H83" s="554"/>
      <c r="I83" s="555"/>
      <c r="J83" s="418"/>
      <c r="K83" s="549"/>
      <c r="L83" s="68"/>
      <c r="M83" s="74"/>
    </row>
    <row r="84" spans="1:13" s="7" customFormat="1" ht="12" thickBot="1" x14ac:dyDescent="0.3">
      <c r="A84" s="480" t="s">
        <v>311</v>
      </c>
      <c r="B84" s="25" t="s">
        <v>312</v>
      </c>
      <c r="C84" s="26" t="s">
        <v>313</v>
      </c>
      <c r="D84" s="26" t="s">
        <v>314</v>
      </c>
      <c r="E84" s="26" t="s">
        <v>315</v>
      </c>
      <c r="F84" s="27"/>
      <c r="G84" s="27"/>
      <c r="H84" s="27"/>
      <c r="I84" s="506" t="s">
        <v>367</v>
      </c>
      <c r="J84" s="507"/>
      <c r="K84" s="508"/>
      <c r="L84" s="68"/>
      <c r="M84" s="74"/>
    </row>
    <row r="85" spans="1:13" s="7" customFormat="1" ht="23.5" thickBot="1" x14ac:dyDescent="0.3">
      <c r="A85" s="481"/>
      <c r="B85" s="28">
        <v>1919988</v>
      </c>
      <c r="C85" s="29"/>
      <c r="D85" s="10" t="s">
        <v>391</v>
      </c>
      <c r="E85" s="21">
        <f>34500000+1288000</f>
        <v>35788000</v>
      </c>
      <c r="F85" s="35"/>
      <c r="G85" s="35"/>
      <c r="H85" s="35"/>
      <c r="I85" s="509">
        <f>B85/E85</f>
        <v>5.3648932603107186E-2</v>
      </c>
      <c r="J85" s="510"/>
      <c r="K85" s="511"/>
      <c r="L85" s="68"/>
      <c r="M85" s="74"/>
    </row>
    <row r="86" spans="1:13" s="7" customFormat="1" ht="12" thickBot="1" x14ac:dyDescent="0.3">
      <c r="A86" s="480" t="s">
        <v>318</v>
      </c>
      <c r="B86" s="25" t="s">
        <v>319</v>
      </c>
      <c r="C86" s="488"/>
      <c r="D86" s="489"/>
      <c r="E86" s="489"/>
      <c r="F86" s="489"/>
      <c r="G86" s="489"/>
      <c r="H86" s="489"/>
      <c r="I86" s="489"/>
      <c r="J86" s="489"/>
      <c r="K86" s="490"/>
      <c r="L86" s="68"/>
      <c r="M86" s="74"/>
    </row>
    <row r="87" spans="1:13" s="7" customFormat="1" ht="12" thickBot="1" x14ac:dyDescent="0.3">
      <c r="A87" s="481"/>
      <c r="B87" s="34" t="s">
        <v>392</v>
      </c>
      <c r="C87" s="491"/>
      <c r="D87" s="492"/>
      <c r="E87" s="492"/>
      <c r="F87" s="492"/>
      <c r="G87" s="492"/>
      <c r="H87" s="492"/>
      <c r="I87" s="492"/>
      <c r="J87" s="492"/>
      <c r="K87" s="493"/>
      <c r="L87" s="68"/>
      <c r="M87" s="74"/>
    </row>
    <row r="88" spans="1:13" s="7" customFormat="1" ht="12" thickBot="1" x14ac:dyDescent="0.3">
      <c r="B88" s="51"/>
      <c r="L88" s="68"/>
      <c r="M88" s="74"/>
    </row>
    <row r="89" spans="1:13" s="7" customFormat="1" ht="23.5" thickBot="1" x14ac:dyDescent="0.3">
      <c r="A89" s="17" t="s">
        <v>393</v>
      </c>
      <c r="B89" s="18" t="s">
        <v>58</v>
      </c>
      <c r="C89" s="1" t="s">
        <v>264</v>
      </c>
      <c r="D89" s="1" t="s">
        <v>226</v>
      </c>
      <c r="E89" s="1" t="s">
        <v>227</v>
      </c>
      <c r="F89" s="1" t="s">
        <v>228</v>
      </c>
      <c r="G89" s="1" t="s">
        <v>229</v>
      </c>
      <c r="H89" s="212" t="s">
        <v>394</v>
      </c>
      <c r="I89" s="405" t="s">
        <v>395</v>
      </c>
      <c r="J89" s="442" t="s">
        <v>701</v>
      </c>
      <c r="K89" s="20" t="s">
        <v>323</v>
      </c>
      <c r="L89" s="68"/>
      <c r="M89" s="74"/>
    </row>
    <row r="90" spans="1:13" s="7" customFormat="1" ht="96.65" customHeight="1" thickBot="1" x14ac:dyDescent="0.3">
      <c r="A90" s="497" t="s">
        <v>396</v>
      </c>
      <c r="B90" s="497" t="s">
        <v>397</v>
      </c>
      <c r="C90" s="10" t="s">
        <v>398</v>
      </c>
      <c r="D90" s="10" t="s">
        <v>399</v>
      </c>
      <c r="E90" s="141" t="s">
        <v>400</v>
      </c>
      <c r="F90" s="141" t="s">
        <v>401</v>
      </c>
      <c r="G90" s="395" t="s">
        <v>402</v>
      </c>
      <c r="H90" s="397" t="s">
        <v>351</v>
      </c>
      <c r="I90" s="422"/>
      <c r="J90" s="424"/>
      <c r="K90" s="546" t="s">
        <v>403</v>
      </c>
      <c r="L90" s="68"/>
      <c r="M90" s="74"/>
    </row>
    <row r="91" spans="1:13" s="7" customFormat="1" ht="256" customHeight="1" thickBot="1" x14ac:dyDescent="0.3">
      <c r="A91" s="498"/>
      <c r="B91" s="498"/>
      <c r="C91" s="12"/>
      <c r="D91" s="13" t="s">
        <v>404</v>
      </c>
      <c r="E91" s="145" t="s">
        <v>405</v>
      </c>
      <c r="F91" s="145" t="s">
        <v>406</v>
      </c>
      <c r="G91" s="396" t="s">
        <v>407</v>
      </c>
      <c r="H91" s="397"/>
      <c r="I91" s="422"/>
      <c r="J91" s="424"/>
      <c r="K91" s="547"/>
      <c r="L91" s="68"/>
      <c r="M91" s="74"/>
    </row>
    <row r="92" spans="1:13" s="7" customFormat="1" ht="12" thickBot="1" x14ac:dyDescent="0.3">
      <c r="A92" s="498"/>
      <c r="B92" s="498"/>
      <c r="C92" s="482"/>
      <c r="D92" s="482"/>
      <c r="E92" s="482"/>
      <c r="F92" s="482"/>
      <c r="G92" s="482"/>
      <c r="H92" s="487"/>
      <c r="I92" s="487"/>
      <c r="J92" s="414"/>
      <c r="K92" s="547"/>
      <c r="L92" s="68"/>
      <c r="M92" s="74"/>
    </row>
    <row r="93" spans="1:13" s="7" customFormat="1" ht="18" customHeight="1" thickBot="1" x14ac:dyDescent="0.3">
      <c r="A93" s="498"/>
      <c r="B93" s="499"/>
      <c r="C93" s="548"/>
      <c r="D93" s="483"/>
      <c r="E93" s="483"/>
      <c r="F93" s="483"/>
      <c r="G93" s="483"/>
      <c r="H93" s="483"/>
      <c r="I93" s="483"/>
      <c r="J93" s="545"/>
      <c r="K93" s="547"/>
      <c r="L93" s="68"/>
      <c r="M93" s="74"/>
    </row>
    <row r="94" spans="1:13" s="7" customFormat="1" ht="23.5" thickBot="1" x14ac:dyDescent="0.3">
      <c r="A94" s="498"/>
      <c r="B94" s="18" t="s">
        <v>60</v>
      </c>
      <c r="C94" s="1" t="s">
        <v>264</v>
      </c>
      <c r="D94" s="1" t="s">
        <v>226</v>
      </c>
      <c r="E94" s="1" t="s">
        <v>227</v>
      </c>
      <c r="F94" s="1" t="s">
        <v>228</v>
      </c>
      <c r="G94" s="212" t="s">
        <v>408</v>
      </c>
      <c r="H94" s="212" t="s">
        <v>230</v>
      </c>
      <c r="I94" s="405" t="s">
        <v>231</v>
      </c>
      <c r="J94" s="442" t="s">
        <v>701</v>
      </c>
      <c r="K94" s="547"/>
      <c r="L94" s="68"/>
      <c r="M94" s="74"/>
    </row>
    <row r="95" spans="1:13" s="7" customFormat="1" ht="165.65" customHeight="1" thickBot="1" x14ac:dyDescent="0.3">
      <c r="A95" s="498"/>
      <c r="B95" s="497" t="s">
        <v>409</v>
      </c>
      <c r="C95" s="52" t="s">
        <v>410</v>
      </c>
      <c r="D95" s="10" t="s">
        <v>411</v>
      </c>
      <c r="E95" s="141" t="s">
        <v>412</v>
      </c>
      <c r="F95" s="395" t="s">
        <v>413</v>
      </c>
      <c r="G95" s="356" t="s">
        <v>351</v>
      </c>
      <c r="H95" s="356" t="s">
        <v>351</v>
      </c>
      <c r="I95" s="423" t="s">
        <v>351</v>
      </c>
      <c r="J95" s="12"/>
      <c r="K95" s="547"/>
      <c r="L95" s="68"/>
      <c r="M95" s="74"/>
    </row>
    <row r="96" spans="1:13" s="7" customFormat="1" ht="273.64999999999998" customHeight="1" thickBot="1" x14ac:dyDescent="0.3">
      <c r="A96" s="498"/>
      <c r="B96" s="498"/>
      <c r="C96" s="43"/>
      <c r="D96" s="13" t="s">
        <v>414</v>
      </c>
      <c r="E96" s="145" t="s">
        <v>415</v>
      </c>
      <c r="F96" s="315" t="s">
        <v>416</v>
      </c>
      <c r="G96" s="356"/>
      <c r="H96" s="356"/>
      <c r="I96" s="423"/>
      <c r="J96" s="12"/>
      <c r="K96" s="547"/>
      <c r="L96" s="68"/>
      <c r="M96" s="74"/>
    </row>
    <row r="97" spans="1:32" s="7" customFormat="1" ht="10.5" hidden="1" customHeight="1" thickBot="1" x14ac:dyDescent="0.3">
      <c r="A97" s="498"/>
      <c r="B97" s="542"/>
      <c r="C97" s="482"/>
      <c r="D97" s="482"/>
      <c r="E97" s="482"/>
      <c r="F97" s="482"/>
      <c r="G97" s="487"/>
      <c r="H97" s="487"/>
      <c r="I97" s="544"/>
      <c r="J97" s="400"/>
      <c r="K97" s="53" t="s">
        <v>417</v>
      </c>
      <c r="L97" s="68"/>
      <c r="M97" s="74"/>
    </row>
    <row r="98" spans="1:32" s="7" customFormat="1" ht="35.15" hidden="1" customHeight="1" thickBot="1" x14ac:dyDescent="0.3">
      <c r="A98" s="499"/>
      <c r="B98" s="543"/>
      <c r="C98" s="483"/>
      <c r="D98" s="483"/>
      <c r="E98" s="483"/>
      <c r="F98" s="483"/>
      <c r="G98" s="483"/>
      <c r="H98" s="483"/>
      <c r="I98" s="545"/>
      <c r="J98" s="332"/>
      <c r="K98" s="10" t="s">
        <v>418</v>
      </c>
      <c r="L98" s="68"/>
      <c r="M98" s="74"/>
    </row>
    <row r="99" spans="1:32" s="7" customFormat="1" ht="12" thickBot="1" x14ac:dyDescent="0.3">
      <c r="A99" s="480" t="s">
        <v>311</v>
      </c>
      <c r="B99" s="25" t="s">
        <v>312</v>
      </c>
      <c r="C99" s="26" t="s">
        <v>313</v>
      </c>
      <c r="D99" s="26" t="s">
        <v>314</v>
      </c>
      <c r="E99" s="26" t="s">
        <v>315</v>
      </c>
      <c r="F99" s="27"/>
      <c r="G99" s="27"/>
      <c r="H99" s="27"/>
      <c r="I99" s="506" t="s">
        <v>367</v>
      </c>
      <c r="J99" s="507"/>
      <c r="K99" s="508"/>
      <c r="L99" s="68"/>
      <c r="M99" s="74"/>
    </row>
    <row r="100" spans="1:32" s="7" customFormat="1" ht="12" thickBot="1" x14ac:dyDescent="0.3">
      <c r="A100" s="481"/>
      <c r="B100" s="28">
        <v>2440912</v>
      </c>
      <c r="C100" s="29"/>
      <c r="D100" s="10" t="s">
        <v>419</v>
      </c>
      <c r="E100" s="21">
        <v>4540912</v>
      </c>
      <c r="F100" s="35"/>
      <c r="G100" s="35"/>
      <c r="H100" s="35"/>
      <c r="I100" s="509">
        <f>B100/E100</f>
        <v>0.53753783380959597</v>
      </c>
      <c r="J100" s="510"/>
      <c r="K100" s="511"/>
      <c r="L100" s="68"/>
      <c r="M100" s="74"/>
    </row>
    <row r="101" spans="1:32" s="7" customFormat="1" ht="12" thickBot="1" x14ac:dyDescent="0.3">
      <c r="A101" s="480" t="s">
        <v>318</v>
      </c>
      <c r="B101" s="25" t="s">
        <v>319</v>
      </c>
      <c r="C101" s="524"/>
      <c r="D101" s="525"/>
      <c r="E101" s="525"/>
      <c r="F101" s="525"/>
      <c r="G101" s="525"/>
      <c r="H101" s="525"/>
      <c r="I101" s="525"/>
      <c r="J101" s="525"/>
      <c r="K101" s="526"/>
      <c r="L101" s="68"/>
      <c r="M101" s="74"/>
    </row>
    <row r="102" spans="1:32" s="7" customFormat="1" ht="12" thickBot="1" x14ac:dyDescent="0.3">
      <c r="A102" s="481"/>
      <c r="B102" s="34" t="s">
        <v>420</v>
      </c>
      <c r="C102" s="527"/>
      <c r="D102" s="528"/>
      <c r="E102" s="528"/>
      <c r="F102" s="528"/>
      <c r="G102" s="528"/>
      <c r="H102" s="528"/>
      <c r="I102" s="528"/>
      <c r="J102" s="528"/>
      <c r="K102" s="529"/>
      <c r="L102" s="68"/>
      <c r="M102" s="74"/>
    </row>
    <row r="103" spans="1:32" s="7" customFormat="1" ht="23.5" thickBot="1" x14ac:dyDescent="0.3">
      <c r="A103" s="325" t="s">
        <v>421</v>
      </c>
      <c r="B103" s="347" t="s">
        <v>215</v>
      </c>
      <c r="C103" s="212" t="s">
        <v>264</v>
      </c>
      <c r="D103" s="212" t="s">
        <v>226</v>
      </c>
      <c r="E103" s="212" t="s">
        <v>227</v>
      </c>
      <c r="F103" s="212" t="s">
        <v>228</v>
      </c>
      <c r="G103" s="212" t="s">
        <v>265</v>
      </c>
      <c r="H103" s="212" t="s">
        <v>422</v>
      </c>
      <c r="I103" s="212" t="s">
        <v>231</v>
      </c>
      <c r="J103" s="442" t="s">
        <v>701</v>
      </c>
      <c r="K103" s="348" t="s">
        <v>249</v>
      </c>
      <c r="L103" s="68"/>
      <c r="M103" s="74"/>
    </row>
    <row r="104" spans="1:32" s="346" customFormat="1" ht="203.5" customHeight="1" thickBot="1" x14ac:dyDescent="0.3">
      <c r="A104" s="530" t="s">
        <v>423</v>
      </c>
      <c r="B104" s="531" t="s">
        <v>424</v>
      </c>
      <c r="C104" s="351"/>
      <c r="D104" s="352">
        <v>0</v>
      </c>
      <c r="E104" s="353" t="s">
        <v>425</v>
      </c>
      <c r="F104" s="345" t="s">
        <v>426</v>
      </c>
      <c r="G104" s="354" t="s">
        <v>427</v>
      </c>
      <c r="H104" s="355" t="s">
        <v>428</v>
      </c>
      <c r="I104" s="437" t="s">
        <v>429</v>
      </c>
      <c r="J104" s="145" t="s">
        <v>430</v>
      </c>
      <c r="K104" s="533"/>
      <c r="L104" s="68"/>
      <c r="M104" s="74"/>
      <c r="N104" s="7"/>
      <c r="O104" s="7"/>
      <c r="P104" s="7"/>
      <c r="Q104" s="7"/>
      <c r="R104" s="7"/>
      <c r="S104" s="7"/>
      <c r="T104" s="7"/>
      <c r="U104" s="7"/>
      <c r="V104" s="7"/>
      <c r="W104" s="7"/>
      <c r="X104" s="7"/>
      <c r="Y104" s="7"/>
      <c r="Z104" s="7"/>
      <c r="AA104" s="7"/>
      <c r="AB104" s="7"/>
      <c r="AC104" s="7"/>
      <c r="AD104" s="7"/>
      <c r="AE104" s="7"/>
      <c r="AF104" s="7"/>
    </row>
    <row r="105" spans="1:32" s="346" customFormat="1" ht="194.5" customHeight="1" thickBot="1" x14ac:dyDescent="0.3">
      <c r="A105" s="530"/>
      <c r="B105" s="532"/>
      <c r="C105" s="356"/>
      <c r="D105" s="345" t="s">
        <v>431</v>
      </c>
      <c r="E105" s="353" t="s">
        <v>432</v>
      </c>
      <c r="F105" s="345" t="s">
        <v>433</v>
      </c>
      <c r="G105" s="345" t="s">
        <v>434</v>
      </c>
      <c r="H105" s="345" t="s">
        <v>435</v>
      </c>
      <c r="I105" s="437" t="s">
        <v>436</v>
      </c>
      <c r="J105" s="13"/>
      <c r="K105" s="533"/>
      <c r="L105" s="68"/>
      <c r="M105" s="74"/>
      <c r="N105" s="7"/>
      <c r="O105" s="7"/>
      <c r="P105" s="7"/>
      <c r="Q105" s="7"/>
      <c r="R105" s="7"/>
      <c r="S105" s="7"/>
      <c r="T105" s="7"/>
      <c r="U105" s="7"/>
      <c r="V105" s="7"/>
      <c r="W105" s="7"/>
      <c r="X105" s="7"/>
      <c r="Y105" s="7"/>
      <c r="Z105" s="7"/>
      <c r="AA105" s="7"/>
      <c r="AB105" s="7"/>
      <c r="AC105" s="7"/>
      <c r="AD105" s="7"/>
      <c r="AE105" s="7"/>
      <c r="AF105" s="7"/>
    </row>
    <row r="106" spans="1:32" s="346" customFormat="1" ht="12" thickBot="1" x14ac:dyDescent="0.3">
      <c r="A106" s="530"/>
      <c r="B106" s="246"/>
      <c r="C106" s="344"/>
      <c r="D106" s="344"/>
      <c r="E106" s="344"/>
      <c r="F106" s="344" t="s">
        <v>437</v>
      </c>
      <c r="G106" s="344"/>
      <c r="H106" s="344"/>
      <c r="I106" s="438"/>
      <c r="J106" s="414"/>
      <c r="K106" s="533"/>
      <c r="L106" s="68"/>
      <c r="M106" s="74"/>
      <c r="N106" s="7"/>
      <c r="O106" s="7"/>
      <c r="P106" s="7"/>
      <c r="Q106" s="7"/>
      <c r="R106" s="7"/>
      <c r="S106" s="7"/>
      <c r="T106" s="7"/>
      <c r="U106" s="7"/>
      <c r="V106" s="7"/>
      <c r="W106" s="7"/>
      <c r="X106" s="7"/>
      <c r="Y106" s="7"/>
      <c r="Z106" s="7"/>
      <c r="AA106" s="7"/>
      <c r="AB106" s="7"/>
      <c r="AC106" s="7"/>
      <c r="AD106" s="7"/>
      <c r="AE106" s="7"/>
      <c r="AF106" s="7"/>
    </row>
    <row r="107" spans="1:32" s="346" customFormat="1" ht="76" customHeight="1" thickBot="1" x14ac:dyDescent="0.3">
      <c r="A107" s="530"/>
      <c r="B107" s="350"/>
      <c r="C107" s="660" t="s">
        <v>706</v>
      </c>
      <c r="D107" s="660"/>
      <c r="E107" s="660"/>
      <c r="F107" s="660"/>
      <c r="G107" s="660"/>
      <c r="H107" s="660"/>
      <c r="I107" s="661"/>
      <c r="J107" s="415"/>
      <c r="K107" s="533"/>
      <c r="L107" s="68"/>
      <c r="M107" s="74"/>
      <c r="N107" s="7"/>
      <c r="O107" s="7"/>
      <c r="P107" s="7"/>
      <c r="Q107" s="7"/>
      <c r="R107" s="7"/>
      <c r="S107" s="7"/>
      <c r="T107" s="7"/>
      <c r="U107" s="7"/>
      <c r="V107" s="7"/>
      <c r="W107" s="7"/>
      <c r="X107" s="7"/>
      <c r="Y107" s="7"/>
      <c r="Z107" s="7"/>
      <c r="AA107" s="7"/>
      <c r="AB107" s="7"/>
      <c r="AC107" s="7"/>
      <c r="AD107" s="7"/>
      <c r="AE107" s="7"/>
      <c r="AF107" s="7"/>
    </row>
    <row r="108" spans="1:32" s="346" customFormat="1" ht="23.5" thickBot="1" x14ac:dyDescent="0.3">
      <c r="A108" s="530"/>
      <c r="B108" s="357" t="s">
        <v>217</v>
      </c>
      <c r="C108" s="358" t="s">
        <v>264</v>
      </c>
      <c r="D108" s="358" t="s">
        <v>226</v>
      </c>
      <c r="E108" s="358" t="s">
        <v>227</v>
      </c>
      <c r="F108" s="358" t="s">
        <v>228</v>
      </c>
      <c r="G108" s="358" t="s">
        <v>438</v>
      </c>
      <c r="H108" s="358" t="s">
        <v>230</v>
      </c>
      <c r="I108" s="439" t="s">
        <v>231</v>
      </c>
      <c r="J108" s="442" t="s">
        <v>701</v>
      </c>
      <c r="K108" s="533"/>
      <c r="L108" s="68"/>
      <c r="M108" s="74"/>
      <c r="N108" s="7"/>
      <c r="O108" s="7"/>
      <c r="P108" s="7"/>
      <c r="Q108" s="7"/>
      <c r="R108" s="7"/>
      <c r="S108" s="7"/>
      <c r="T108" s="7"/>
      <c r="U108" s="7"/>
      <c r="V108" s="7"/>
      <c r="W108" s="7"/>
      <c r="X108" s="7"/>
      <c r="Y108" s="7"/>
      <c r="Z108" s="7"/>
      <c r="AA108" s="7"/>
      <c r="AB108" s="7"/>
      <c r="AC108" s="7"/>
      <c r="AD108" s="7"/>
      <c r="AE108" s="7"/>
      <c r="AF108" s="7"/>
    </row>
    <row r="109" spans="1:32" s="346" customFormat="1" ht="99.5" customHeight="1" thickBot="1" x14ac:dyDescent="0.3">
      <c r="A109" s="530"/>
      <c r="B109" s="536" t="s">
        <v>439</v>
      </c>
      <c r="C109" s="359"/>
      <c r="D109" s="351"/>
      <c r="E109" s="360"/>
      <c r="F109" s="351"/>
      <c r="G109" s="354" t="s">
        <v>440</v>
      </c>
      <c r="H109" s="354" t="s">
        <v>441</v>
      </c>
      <c r="I109" s="462" t="s">
        <v>442</v>
      </c>
      <c r="J109" s="145" t="s">
        <v>685</v>
      </c>
      <c r="K109" s="533"/>
      <c r="L109" s="68"/>
      <c r="M109" s="74"/>
      <c r="N109" s="7"/>
      <c r="O109" s="7"/>
      <c r="P109" s="7"/>
      <c r="Q109" s="7"/>
      <c r="R109" s="7"/>
      <c r="S109" s="7"/>
      <c r="T109" s="7"/>
      <c r="U109" s="7"/>
      <c r="V109" s="7"/>
      <c r="W109" s="7"/>
      <c r="X109" s="7"/>
      <c r="Y109" s="7"/>
      <c r="Z109" s="7"/>
      <c r="AA109" s="7"/>
      <c r="AB109" s="7"/>
      <c r="AC109" s="7"/>
      <c r="AD109" s="7"/>
      <c r="AE109" s="7"/>
      <c r="AF109" s="7"/>
    </row>
    <row r="110" spans="1:32" s="346" customFormat="1" ht="172" customHeight="1" thickBot="1" x14ac:dyDescent="0.3">
      <c r="A110" s="530"/>
      <c r="B110" s="536"/>
      <c r="C110" s="359"/>
      <c r="D110" s="359"/>
      <c r="E110" s="361"/>
      <c r="F110" s="359"/>
      <c r="G110" s="362" t="s">
        <v>443</v>
      </c>
      <c r="H110" s="353" t="s">
        <v>444</v>
      </c>
      <c r="I110" s="437" t="s">
        <v>445</v>
      </c>
      <c r="J110" s="13"/>
      <c r="K110" s="533"/>
      <c r="L110" s="68"/>
      <c r="M110" s="74"/>
      <c r="N110" s="7"/>
      <c r="O110" s="7"/>
      <c r="P110" s="7"/>
      <c r="Q110" s="7"/>
      <c r="R110" s="7"/>
      <c r="S110" s="7"/>
      <c r="T110" s="7"/>
      <c r="U110" s="7"/>
      <c r="V110" s="7"/>
      <c r="W110" s="7"/>
      <c r="X110" s="7"/>
      <c r="Y110" s="7"/>
      <c r="Z110" s="7"/>
      <c r="AA110" s="7"/>
      <c r="AB110" s="7"/>
      <c r="AC110" s="7"/>
      <c r="AD110" s="7"/>
      <c r="AE110" s="7"/>
      <c r="AF110" s="7"/>
    </row>
    <row r="111" spans="1:32" s="346" customFormat="1" ht="12" thickBot="1" x14ac:dyDescent="0.3">
      <c r="A111" s="530"/>
      <c r="B111" s="536"/>
      <c r="C111" s="537"/>
      <c r="D111" s="537"/>
      <c r="E111" s="537"/>
      <c r="F111" s="537"/>
      <c r="G111" s="537"/>
      <c r="H111" s="537"/>
      <c r="I111" s="538"/>
      <c r="J111" s="414"/>
      <c r="K111" s="440" t="s">
        <v>417</v>
      </c>
      <c r="L111" s="68"/>
      <c r="M111" s="74"/>
      <c r="N111" s="7"/>
      <c r="O111" s="7"/>
      <c r="P111" s="7"/>
      <c r="Q111" s="7"/>
      <c r="R111" s="7"/>
      <c r="S111" s="7"/>
      <c r="T111" s="7"/>
      <c r="U111" s="7"/>
      <c r="V111" s="7"/>
      <c r="W111" s="7"/>
      <c r="X111" s="7"/>
      <c r="Y111" s="7"/>
      <c r="Z111" s="7"/>
      <c r="AA111" s="7"/>
      <c r="AB111" s="7"/>
      <c r="AC111" s="7"/>
      <c r="AD111" s="7"/>
      <c r="AE111" s="7"/>
      <c r="AF111" s="7"/>
    </row>
    <row r="112" spans="1:32" s="346" customFormat="1" ht="41.5" customHeight="1" x14ac:dyDescent="0.25">
      <c r="A112" s="530"/>
      <c r="B112" s="536"/>
      <c r="C112" s="539" t="s">
        <v>689</v>
      </c>
      <c r="D112" s="540"/>
      <c r="E112" s="540"/>
      <c r="F112" s="540"/>
      <c r="G112" s="540"/>
      <c r="H112" s="540"/>
      <c r="I112" s="540"/>
      <c r="J112" s="541"/>
      <c r="K112" s="441" t="s">
        <v>418</v>
      </c>
      <c r="L112" s="68"/>
      <c r="M112" s="74"/>
      <c r="N112" s="7"/>
      <c r="O112" s="7"/>
      <c r="P112" s="7"/>
      <c r="Q112" s="7"/>
      <c r="R112" s="7"/>
      <c r="S112" s="7"/>
      <c r="T112" s="7"/>
      <c r="U112" s="7"/>
      <c r="V112" s="7"/>
      <c r="W112" s="7"/>
      <c r="X112" s="7"/>
      <c r="Y112" s="7"/>
      <c r="Z112" s="7"/>
      <c r="AA112" s="7"/>
      <c r="AB112" s="7"/>
      <c r="AC112" s="7"/>
      <c r="AD112" s="7"/>
      <c r="AE112" s="7"/>
      <c r="AF112" s="7"/>
    </row>
    <row r="113" spans="1:13" s="7" customFormat="1" ht="13" thickBot="1" x14ac:dyDescent="0.3">
      <c r="A113" s="480" t="s">
        <v>311</v>
      </c>
      <c r="B113" s="26" t="s">
        <v>312</v>
      </c>
      <c r="C113" s="26" t="s">
        <v>313</v>
      </c>
      <c r="D113" s="26" t="s">
        <v>314</v>
      </c>
      <c r="E113" s="26" t="s">
        <v>315</v>
      </c>
      <c r="F113" s="27"/>
      <c r="G113" s="27"/>
      <c r="H113" s="27"/>
      <c r="I113" s="287" t="s">
        <v>367</v>
      </c>
      <c r="J113" s="33"/>
      <c r="K113" s="427"/>
      <c r="L113" s="68"/>
      <c r="M113" s="74"/>
    </row>
    <row r="114" spans="1:13" s="7" customFormat="1" ht="39.65" customHeight="1" thickBot="1" x14ac:dyDescent="0.3">
      <c r="A114" s="481"/>
      <c r="B114" s="254"/>
      <c r="C114" s="10" t="s">
        <v>446</v>
      </c>
      <c r="D114" s="29"/>
      <c r="E114" s="371">
        <v>123654634</v>
      </c>
      <c r="F114" s="35"/>
      <c r="G114" s="35"/>
      <c r="H114" s="35"/>
      <c r="I114" s="294">
        <v>0.3</v>
      </c>
      <c r="J114" s="435"/>
      <c r="K114" s="427"/>
      <c r="L114" s="68"/>
      <c r="M114" s="74"/>
    </row>
    <row r="115" spans="1:13" s="7" customFormat="1" ht="23.5" customHeight="1" thickBot="1" x14ac:dyDescent="0.3">
      <c r="A115" s="480" t="s">
        <v>318</v>
      </c>
      <c r="B115" s="26" t="s">
        <v>319</v>
      </c>
      <c r="C115" s="288"/>
      <c r="D115" s="289"/>
      <c r="E115" s="289"/>
      <c r="F115" s="289"/>
      <c r="G115" s="289"/>
      <c r="H115" s="289"/>
      <c r="I115" s="289"/>
      <c r="J115" s="518"/>
      <c r="K115" s="519"/>
      <c r="L115" s="68"/>
      <c r="M115" s="74"/>
    </row>
    <row r="116" spans="1:13" s="7" customFormat="1" ht="12" thickBot="1" x14ac:dyDescent="0.3">
      <c r="A116" s="481"/>
      <c r="B116" s="10" t="s">
        <v>447</v>
      </c>
      <c r="C116" s="291"/>
      <c r="D116" s="292"/>
      <c r="E116" s="292"/>
      <c r="F116" s="292"/>
      <c r="G116" s="292"/>
      <c r="H116" s="292"/>
      <c r="I116" s="292"/>
      <c r="J116" s="518"/>
      <c r="K116" s="519"/>
      <c r="L116" s="68"/>
      <c r="M116" s="74"/>
    </row>
    <row r="117" spans="1:13" s="7" customFormat="1" ht="23.5" thickBot="1" x14ac:dyDescent="0.3">
      <c r="A117" s="349" t="s">
        <v>448</v>
      </c>
      <c r="B117" s="14" t="s">
        <v>218</v>
      </c>
      <c r="C117" s="212" t="s">
        <v>264</v>
      </c>
      <c r="D117" s="212" t="s">
        <v>226</v>
      </c>
      <c r="E117" s="212" t="s">
        <v>227</v>
      </c>
      <c r="F117" s="212" t="s">
        <v>228</v>
      </c>
      <c r="G117" s="212" t="s">
        <v>265</v>
      </c>
      <c r="H117" s="212" t="s">
        <v>230</v>
      </c>
      <c r="I117" s="405" t="s">
        <v>231</v>
      </c>
      <c r="J117" s="442" t="s">
        <v>701</v>
      </c>
      <c r="K117" s="348" t="s">
        <v>249</v>
      </c>
      <c r="L117" s="73"/>
      <c r="M117" s="74"/>
    </row>
    <row r="118" spans="1:13" s="7" customFormat="1" ht="101.5" customHeight="1" thickBot="1" x14ac:dyDescent="0.3">
      <c r="A118" s="235" t="s">
        <v>449</v>
      </c>
      <c r="B118" s="520" t="s">
        <v>450</v>
      </c>
      <c r="C118" s="244"/>
      <c r="D118" s="243"/>
      <c r="E118" s="243">
        <v>0</v>
      </c>
      <c r="F118" s="243">
        <v>0</v>
      </c>
      <c r="G118" s="246" t="s">
        <v>451</v>
      </c>
      <c r="H118" s="246" t="s">
        <v>452</v>
      </c>
      <c r="I118" s="394" t="s">
        <v>453</v>
      </c>
      <c r="J118" s="476" t="s">
        <v>688</v>
      </c>
      <c r="K118" s="522" t="s">
        <v>684</v>
      </c>
      <c r="L118" s="73"/>
      <c r="M118" s="74"/>
    </row>
    <row r="119" spans="1:13" s="7" customFormat="1" ht="380.5" customHeight="1" thickBot="1" x14ac:dyDescent="0.3">
      <c r="A119" s="235"/>
      <c r="B119" s="521"/>
      <c r="C119" s="244"/>
      <c r="D119" s="244"/>
      <c r="E119" s="244"/>
      <c r="F119" s="244"/>
      <c r="G119" s="236" t="s">
        <v>455</v>
      </c>
      <c r="H119" s="236" t="s">
        <v>456</v>
      </c>
      <c r="I119" s="236"/>
      <c r="J119" s="415"/>
      <c r="K119" s="523"/>
      <c r="L119" s="68"/>
      <c r="M119" s="74"/>
    </row>
    <row r="120" spans="1:13" s="7" customFormat="1" ht="13" thickBot="1" x14ac:dyDescent="0.3">
      <c r="A120" s="235"/>
      <c r="B120" s="364"/>
      <c r="C120" s="487"/>
      <c r="D120" s="487"/>
      <c r="E120" s="487"/>
      <c r="F120" s="487"/>
      <c r="G120" s="482"/>
      <c r="H120" s="482"/>
      <c r="I120" s="482"/>
      <c r="J120" s="414"/>
      <c r="K120" s="10" t="s">
        <v>418</v>
      </c>
      <c r="L120" s="68"/>
      <c r="M120" s="74"/>
    </row>
    <row r="121" spans="1:13" s="7" customFormat="1" ht="24" customHeight="1" x14ac:dyDescent="0.25">
      <c r="A121" s="235"/>
      <c r="B121" s="365"/>
      <c r="C121" s="512" t="s">
        <v>683</v>
      </c>
      <c r="D121" s="512"/>
      <c r="E121" s="512"/>
      <c r="F121" s="512"/>
      <c r="G121" s="512"/>
      <c r="H121" s="512"/>
      <c r="I121" s="513"/>
      <c r="J121" s="404"/>
      <c r="K121" s="53" t="s">
        <v>417</v>
      </c>
      <c r="L121" s="68"/>
      <c r="M121" s="74"/>
    </row>
    <row r="122" spans="1:13" s="7" customFormat="1" ht="13" thickBot="1" x14ac:dyDescent="0.3">
      <c r="A122" s="480" t="s">
        <v>311</v>
      </c>
      <c r="B122" s="26" t="s">
        <v>312</v>
      </c>
      <c r="C122" s="26" t="s">
        <v>313</v>
      </c>
      <c r="D122" s="26" t="s">
        <v>314</v>
      </c>
      <c r="E122" s="26" t="s">
        <v>315</v>
      </c>
      <c r="F122" s="27"/>
      <c r="G122" s="27"/>
      <c r="H122" s="27"/>
      <c r="I122" s="287" t="s">
        <v>367</v>
      </c>
      <c r="J122" s="33"/>
      <c r="K122" s="427"/>
      <c r="L122" s="73"/>
      <c r="M122" s="74"/>
    </row>
    <row r="123" spans="1:13" s="7" customFormat="1" ht="46" customHeight="1" thickBot="1" x14ac:dyDescent="0.3">
      <c r="A123" s="481"/>
      <c r="B123" s="254"/>
      <c r="C123" s="10" t="s">
        <v>457</v>
      </c>
      <c r="D123" s="29"/>
      <c r="E123" s="371">
        <v>118372018</v>
      </c>
      <c r="F123" s="35"/>
      <c r="G123" s="35"/>
      <c r="H123" s="35"/>
      <c r="I123" s="294">
        <v>1</v>
      </c>
      <c r="J123" s="435"/>
      <c r="K123" s="427"/>
      <c r="L123" s="73"/>
      <c r="M123" s="74"/>
    </row>
    <row r="124" spans="1:13" s="7" customFormat="1" ht="35.15" customHeight="1" thickBot="1" x14ac:dyDescent="0.3">
      <c r="A124" s="480" t="s">
        <v>318</v>
      </c>
      <c r="B124" s="26" t="s">
        <v>319</v>
      </c>
      <c r="C124" s="288"/>
      <c r="D124" s="289"/>
      <c r="E124" s="289"/>
      <c r="F124" s="289"/>
      <c r="G124" s="289"/>
      <c r="H124" s="289"/>
      <c r="I124" s="289"/>
      <c r="J124" s="289"/>
      <c r="K124" s="443"/>
      <c r="L124" s="68"/>
      <c r="M124" s="74"/>
    </row>
    <row r="125" spans="1:13" s="7" customFormat="1" ht="12" customHeight="1" thickBot="1" x14ac:dyDescent="0.3">
      <c r="A125" s="481"/>
      <c r="B125" s="10" t="s">
        <v>447</v>
      </c>
      <c r="C125" s="291"/>
      <c r="D125" s="292"/>
      <c r="E125" s="292"/>
      <c r="F125" s="292"/>
      <c r="G125" s="292"/>
      <c r="H125" s="292"/>
      <c r="I125" s="292"/>
      <c r="J125" s="292"/>
      <c r="K125" s="443"/>
      <c r="L125" s="68"/>
      <c r="M125" s="74"/>
    </row>
    <row r="126" spans="1:13" s="7" customFormat="1" ht="23.5" customHeight="1" thickBot="1" x14ac:dyDescent="0.3">
      <c r="A126" s="363" t="s">
        <v>458</v>
      </c>
      <c r="B126" s="18" t="s">
        <v>220</v>
      </c>
      <c r="C126" s="212" t="s">
        <v>264</v>
      </c>
      <c r="D126" s="212" t="s">
        <v>226</v>
      </c>
      <c r="E126" s="212" t="s">
        <v>227</v>
      </c>
      <c r="F126" s="212" t="s">
        <v>228</v>
      </c>
      <c r="G126" s="212" t="s">
        <v>229</v>
      </c>
      <c r="H126" s="212" t="s">
        <v>230</v>
      </c>
      <c r="I126" s="405" t="s">
        <v>231</v>
      </c>
      <c r="J126" s="442" t="s">
        <v>701</v>
      </c>
      <c r="K126" s="446" t="s">
        <v>249</v>
      </c>
      <c r="L126" s="68"/>
      <c r="M126" s="74"/>
    </row>
    <row r="127" spans="1:13" s="7" customFormat="1" ht="171.5" customHeight="1" thickBot="1" x14ac:dyDescent="0.3">
      <c r="A127" s="296" t="s">
        <v>459</v>
      </c>
      <c r="B127" s="336" t="s">
        <v>460</v>
      </c>
      <c r="C127" s="300"/>
      <c r="D127" s="300"/>
      <c r="E127" s="301">
        <v>0</v>
      </c>
      <c r="F127" s="302">
        <v>0</v>
      </c>
      <c r="G127" s="387"/>
      <c r="H127" s="385" t="s">
        <v>461</v>
      </c>
      <c r="I127" s="437" t="s">
        <v>462</v>
      </c>
      <c r="J127" s="145" t="s">
        <v>540</v>
      </c>
      <c r="K127" s="514"/>
      <c r="L127" s="73"/>
      <c r="M127" s="74"/>
    </row>
    <row r="128" spans="1:13" s="7" customFormat="1" ht="409.5" customHeight="1" thickBot="1" x14ac:dyDescent="0.3">
      <c r="A128" s="235"/>
      <c r="B128" s="303" t="s">
        <v>463</v>
      </c>
      <c r="C128" s="304"/>
      <c r="D128" s="304"/>
      <c r="E128" s="305"/>
      <c r="F128" s="302">
        <v>0</v>
      </c>
      <c r="G128" s="388"/>
      <c r="H128" s="353" t="s">
        <v>464</v>
      </c>
      <c r="I128" s="345" t="s">
        <v>465</v>
      </c>
      <c r="J128" s="436"/>
      <c r="K128" s="515"/>
      <c r="L128" s="73"/>
      <c r="M128" s="74"/>
    </row>
    <row r="129" spans="1:13" s="7" customFormat="1" ht="24.65" customHeight="1" thickBot="1" x14ac:dyDescent="0.3">
      <c r="A129" s="235"/>
      <c r="B129" s="502"/>
      <c r="C129" s="482"/>
      <c r="D129" s="482"/>
      <c r="E129" s="482"/>
      <c r="F129" s="482"/>
      <c r="G129" s="482"/>
      <c r="H129" s="482"/>
      <c r="I129" s="482"/>
      <c r="J129" s="414"/>
      <c r="K129" s="515"/>
      <c r="L129" s="68"/>
      <c r="M129" s="74"/>
    </row>
    <row r="130" spans="1:13" s="7" customFormat="1" ht="13" customHeight="1" thickBot="1" x14ac:dyDescent="0.3">
      <c r="A130" s="235"/>
      <c r="B130" s="503"/>
      <c r="C130" s="504" t="s">
        <v>680</v>
      </c>
      <c r="D130" s="504"/>
      <c r="E130" s="504"/>
      <c r="F130" s="504"/>
      <c r="G130" s="504"/>
      <c r="H130" s="504"/>
      <c r="I130" s="504"/>
      <c r="J130" s="415"/>
      <c r="K130" s="515"/>
      <c r="L130" s="68"/>
      <c r="M130" s="74"/>
    </row>
    <row r="131" spans="1:13" s="7" customFormat="1" ht="23.5" thickBot="1" x14ac:dyDescent="0.3">
      <c r="A131" s="342"/>
      <c r="B131" s="18" t="s">
        <v>466</v>
      </c>
      <c r="C131" s="212" t="s">
        <v>264</v>
      </c>
      <c r="D131" s="212" t="s">
        <v>226</v>
      </c>
      <c r="E131" s="212" t="s">
        <v>227</v>
      </c>
      <c r="F131" s="212" t="s">
        <v>228</v>
      </c>
      <c r="G131" s="212" t="s">
        <v>229</v>
      </c>
      <c r="H131" s="212" t="s">
        <v>230</v>
      </c>
      <c r="I131" s="405" t="s">
        <v>231</v>
      </c>
      <c r="J131" s="442" t="s">
        <v>701</v>
      </c>
      <c r="K131" s="515"/>
      <c r="L131" s="68"/>
      <c r="M131" s="74"/>
    </row>
    <row r="132" spans="1:13" s="7" customFormat="1" ht="84" customHeight="1" thickBot="1" x14ac:dyDescent="0.3">
      <c r="A132" s="343"/>
      <c r="B132" s="516" t="s">
        <v>467</v>
      </c>
      <c r="C132" s="244"/>
      <c r="D132" s="244"/>
      <c r="E132" s="244"/>
      <c r="F132" s="244"/>
      <c r="G132" s="319"/>
      <c r="H132" s="394" t="s">
        <v>468</v>
      </c>
      <c r="I132" s="198" t="s">
        <v>469</v>
      </c>
      <c r="J132" s="476" t="s">
        <v>700</v>
      </c>
      <c r="K132" s="515"/>
      <c r="L132" s="68"/>
      <c r="M132" s="74"/>
    </row>
    <row r="133" spans="1:13" s="7" customFormat="1" ht="89.5" customHeight="1" thickBot="1" x14ac:dyDescent="0.3">
      <c r="A133" s="235"/>
      <c r="B133" s="517"/>
      <c r="C133" s="245"/>
      <c r="D133" s="245"/>
      <c r="E133" s="245"/>
      <c r="F133" s="245"/>
      <c r="G133" s="245"/>
      <c r="H133" s="394" t="s">
        <v>470</v>
      </c>
      <c r="I133" s="394" t="s">
        <v>469</v>
      </c>
      <c r="J133" s="415"/>
      <c r="K133" s="515"/>
      <c r="L133" s="68"/>
      <c r="M133" s="74"/>
    </row>
    <row r="134" spans="1:13" s="7" customFormat="1" ht="12" thickBot="1" x14ac:dyDescent="0.3">
      <c r="A134" s="235"/>
      <c r="B134" s="502"/>
      <c r="C134" s="482"/>
      <c r="D134" s="482"/>
      <c r="E134" s="482"/>
      <c r="F134" s="482"/>
      <c r="G134" s="482"/>
      <c r="H134" s="482"/>
      <c r="I134" s="482"/>
      <c r="J134" s="414"/>
      <c r="K134" s="53" t="s">
        <v>417</v>
      </c>
      <c r="L134" s="68"/>
      <c r="M134" s="74"/>
    </row>
    <row r="135" spans="1:13" s="7" customFormat="1" ht="14.5" thickBot="1" x14ac:dyDescent="0.35">
      <c r="A135" s="341"/>
      <c r="B135" s="503"/>
      <c r="C135" s="504" t="s">
        <v>680</v>
      </c>
      <c r="D135" s="504"/>
      <c r="E135" s="504"/>
      <c r="F135" s="504"/>
      <c r="G135" s="504"/>
      <c r="H135" s="504"/>
      <c r="I135" s="505"/>
      <c r="J135" s="332"/>
      <c r="K135" s="10" t="s">
        <v>418</v>
      </c>
      <c r="L135" s="68"/>
      <c r="M135" s="74"/>
    </row>
    <row r="136" spans="1:13" s="7" customFormat="1" ht="12" thickBot="1" x14ac:dyDescent="0.3">
      <c r="A136" s="480" t="s">
        <v>311</v>
      </c>
      <c r="B136" s="26" t="s">
        <v>312</v>
      </c>
      <c r="C136" s="26" t="s">
        <v>313</v>
      </c>
      <c r="D136" s="26" t="s">
        <v>314</v>
      </c>
      <c r="E136" s="26" t="s">
        <v>315</v>
      </c>
      <c r="F136" s="27"/>
      <c r="G136" s="27"/>
      <c r="H136" s="27"/>
      <c r="I136" s="506" t="s">
        <v>367</v>
      </c>
      <c r="J136" s="507"/>
      <c r="K136" s="508"/>
      <c r="L136" s="68"/>
      <c r="M136" s="74"/>
    </row>
    <row r="137" spans="1:13" s="7" customFormat="1" ht="46.5" thickBot="1" x14ac:dyDescent="0.3">
      <c r="A137" s="481"/>
      <c r="B137" s="379">
        <v>4105979</v>
      </c>
      <c r="C137" s="10" t="s">
        <v>457</v>
      </c>
      <c r="D137" s="29"/>
      <c r="E137" s="371">
        <v>119041102</v>
      </c>
      <c r="F137" s="35"/>
      <c r="G137" s="35"/>
      <c r="H137" s="35"/>
      <c r="I137" s="509">
        <f>B137/E137</f>
        <v>3.4492111808575157E-2</v>
      </c>
      <c r="J137" s="510"/>
      <c r="K137" s="511"/>
      <c r="L137" s="68"/>
      <c r="M137" s="74"/>
    </row>
    <row r="138" spans="1:13" s="7" customFormat="1" ht="12" customHeight="1" thickBot="1" x14ac:dyDescent="0.3">
      <c r="A138" s="480" t="s">
        <v>318</v>
      </c>
      <c r="B138" s="26" t="s">
        <v>319</v>
      </c>
      <c r="C138" s="488"/>
      <c r="D138" s="489"/>
      <c r="E138" s="489"/>
      <c r="F138" s="489"/>
      <c r="G138" s="489"/>
      <c r="H138" s="489"/>
      <c r="I138" s="489"/>
      <c r="J138" s="489"/>
      <c r="K138" s="490"/>
      <c r="L138" s="68"/>
      <c r="M138" s="74"/>
    </row>
    <row r="139" spans="1:13" s="7" customFormat="1" ht="12" thickBot="1" x14ac:dyDescent="0.3">
      <c r="A139" s="481"/>
      <c r="B139" s="29" t="s">
        <v>471</v>
      </c>
      <c r="C139" s="491"/>
      <c r="D139" s="492"/>
      <c r="E139" s="492"/>
      <c r="F139" s="492"/>
      <c r="G139" s="492"/>
      <c r="H139" s="492"/>
      <c r="I139" s="492"/>
      <c r="J139" s="492"/>
      <c r="K139" s="493"/>
      <c r="L139" s="68"/>
      <c r="M139" s="74"/>
    </row>
    <row r="140" spans="1:13" ht="26.5" customHeight="1" thickBot="1" x14ac:dyDescent="0.3">
      <c r="A140" s="17" t="s">
        <v>472</v>
      </c>
      <c r="B140" s="19" t="s">
        <v>473</v>
      </c>
      <c r="C140" s="1" t="s">
        <v>264</v>
      </c>
      <c r="D140" s="1" t="s">
        <v>226</v>
      </c>
      <c r="E140" s="1" t="s">
        <v>227</v>
      </c>
      <c r="F140" s="1" t="s">
        <v>228</v>
      </c>
      <c r="G140" s="1" t="s">
        <v>265</v>
      </c>
      <c r="H140" s="1" t="s">
        <v>230</v>
      </c>
      <c r="I140" s="313" t="s">
        <v>303</v>
      </c>
      <c r="J140" s="313" t="s">
        <v>303</v>
      </c>
      <c r="K140" s="10" t="s">
        <v>474</v>
      </c>
    </row>
    <row r="141" spans="1:13" ht="26.5" customHeight="1" thickBot="1" x14ac:dyDescent="0.3">
      <c r="A141" s="494" t="s">
        <v>475</v>
      </c>
      <c r="B141" s="497" t="s">
        <v>476</v>
      </c>
      <c r="C141" s="10" t="e">
        <f>SUM(#REF!)</f>
        <v>#REF!</v>
      </c>
      <c r="D141" s="10" t="s">
        <v>477</v>
      </c>
      <c r="E141" s="10" t="s">
        <v>478</v>
      </c>
      <c r="F141" s="141" t="s">
        <v>479</v>
      </c>
      <c r="G141" s="229" t="s">
        <v>480</v>
      </c>
      <c r="H141" s="218" t="s">
        <v>328</v>
      </c>
      <c r="I141" s="425" t="s">
        <v>328</v>
      </c>
      <c r="J141" s="430"/>
      <c r="K141" s="318" t="s">
        <v>481</v>
      </c>
    </row>
    <row r="142" spans="1:13" ht="26.5" customHeight="1" thickBot="1" x14ac:dyDescent="0.3">
      <c r="A142" s="495"/>
      <c r="B142" s="498"/>
      <c r="C142" s="12"/>
      <c r="D142" s="13" t="s">
        <v>482</v>
      </c>
      <c r="E142" s="145" t="s">
        <v>483</v>
      </c>
      <c r="F142" s="202" t="s">
        <v>484</v>
      </c>
      <c r="G142" s="269" t="s">
        <v>485</v>
      </c>
      <c r="H142" s="444"/>
      <c r="I142" s="426"/>
      <c r="J142" s="13"/>
      <c r="K142" s="295"/>
    </row>
    <row r="143" spans="1:13" ht="18" customHeight="1" thickBot="1" x14ac:dyDescent="0.3">
      <c r="A143" s="495"/>
      <c r="B143" s="498"/>
      <c r="C143" s="482"/>
      <c r="D143" s="482"/>
      <c r="E143" s="482"/>
      <c r="F143" s="482"/>
      <c r="G143" s="487"/>
      <c r="H143" s="487"/>
      <c r="I143" s="482"/>
      <c r="J143" s="414"/>
      <c r="K143" s="290"/>
    </row>
    <row r="144" spans="1:13" ht="13" thickBot="1" x14ac:dyDescent="0.3">
      <c r="A144" s="495"/>
      <c r="B144" s="499"/>
      <c r="C144" s="483"/>
      <c r="D144" s="483"/>
      <c r="E144" s="483"/>
      <c r="F144" s="483"/>
      <c r="G144" s="483"/>
      <c r="H144" s="483"/>
      <c r="I144" s="483"/>
      <c r="J144" s="415"/>
      <c r="K144" s="316"/>
    </row>
    <row r="145" spans="1:11" ht="29.5" customHeight="1" thickBot="1" x14ac:dyDescent="0.3">
      <c r="A145" s="495"/>
      <c r="B145" s="18" t="s">
        <v>486</v>
      </c>
      <c r="C145" s="1" t="s">
        <v>264</v>
      </c>
      <c r="D145" s="1" t="s">
        <v>226</v>
      </c>
      <c r="E145" s="1" t="s">
        <v>227</v>
      </c>
      <c r="F145" s="1" t="s">
        <v>228</v>
      </c>
      <c r="G145" s="1" t="s">
        <v>229</v>
      </c>
      <c r="H145" s="1" t="s">
        <v>487</v>
      </c>
      <c r="I145" s="310" t="s">
        <v>303</v>
      </c>
      <c r="J145" s="313" t="s">
        <v>303</v>
      </c>
      <c r="K145" s="427" t="s">
        <v>488</v>
      </c>
    </row>
    <row r="146" spans="1:11" ht="58" thickBot="1" x14ac:dyDescent="0.3">
      <c r="A146" s="495"/>
      <c r="B146" s="497" t="s">
        <v>489</v>
      </c>
      <c r="C146" s="10">
        <v>0</v>
      </c>
      <c r="D146" s="10" t="s">
        <v>490</v>
      </c>
      <c r="E146" s="141" t="s">
        <v>491</v>
      </c>
      <c r="F146" s="141" t="s">
        <v>492</v>
      </c>
      <c r="G146" s="141" t="s">
        <v>493</v>
      </c>
      <c r="H146" s="308" t="s">
        <v>328</v>
      </c>
      <c r="I146" s="311" t="s">
        <v>494</v>
      </c>
      <c r="J146" s="146"/>
      <c r="K146" s="427"/>
    </row>
    <row r="147" spans="1:11" ht="119.5" customHeight="1" thickBot="1" x14ac:dyDescent="0.3">
      <c r="A147" s="495"/>
      <c r="B147" s="498"/>
      <c r="C147" s="43"/>
      <c r="D147" s="13" t="s">
        <v>495</v>
      </c>
      <c r="E147" s="145" t="s">
        <v>496</v>
      </c>
      <c r="F147" s="198" t="s">
        <v>497</v>
      </c>
      <c r="G147" s="198" t="s">
        <v>498</v>
      </c>
      <c r="H147" s="77"/>
      <c r="I147" s="312"/>
      <c r="J147" s="224"/>
      <c r="K147" s="428"/>
    </row>
    <row r="148" spans="1:11" ht="18.649999999999999" customHeight="1" thickBot="1" x14ac:dyDescent="0.3">
      <c r="A148" s="495"/>
      <c r="B148" s="498"/>
      <c r="C148" s="482"/>
      <c r="D148" s="482"/>
      <c r="E148" s="482"/>
      <c r="F148" s="482"/>
      <c r="G148" s="482"/>
      <c r="H148" s="482"/>
      <c r="I148" s="482"/>
      <c r="J148" s="414"/>
      <c r="K148" s="427"/>
    </row>
    <row r="149" spans="1:11" ht="13" thickBot="1" x14ac:dyDescent="0.3">
      <c r="A149" s="495"/>
      <c r="B149" s="499"/>
      <c r="C149" s="483"/>
      <c r="D149" s="483"/>
      <c r="E149" s="483"/>
      <c r="F149" s="483"/>
      <c r="G149" s="483"/>
      <c r="H149" s="483"/>
      <c r="I149" s="483"/>
      <c r="J149" s="415"/>
      <c r="K149" s="427"/>
    </row>
    <row r="150" spans="1:11" ht="33" customHeight="1" thickBot="1" x14ac:dyDescent="0.3">
      <c r="A150" s="495"/>
      <c r="B150" s="18" t="s">
        <v>499</v>
      </c>
      <c r="C150" s="151" t="s">
        <v>500</v>
      </c>
      <c r="D150" s="151" t="s">
        <v>226</v>
      </c>
      <c r="E150" s="151" t="s">
        <v>227</v>
      </c>
      <c r="F150" s="151" t="s">
        <v>228</v>
      </c>
      <c r="G150" s="151" t="s">
        <v>501</v>
      </c>
      <c r="H150" s="1" t="s">
        <v>487</v>
      </c>
      <c r="I150" s="313" t="s">
        <v>303</v>
      </c>
      <c r="J150" s="313" t="s">
        <v>303</v>
      </c>
      <c r="K150" s="427"/>
    </row>
    <row r="151" spans="1:11" ht="35" thickBot="1" x14ac:dyDescent="0.3">
      <c r="A151" s="495"/>
      <c r="B151" s="484" t="s">
        <v>502</v>
      </c>
      <c r="C151" s="156">
        <v>0</v>
      </c>
      <c r="D151" s="157" t="s">
        <v>503</v>
      </c>
      <c r="E151" s="158" t="s">
        <v>504</v>
      </c>
      <c r="F151" s="159" t="s">
        <v>505</v>
      </c>
      <c r="G151" s="159">
        <v>14856</v>
      </c>
      <c r="H151" s="220" t="s">
        <v>303</v>
      </c>
      <c r="I151" s="314" t="s">
        <v>303</v>
      </c>
      <c r="J151" s="431"/>
      <c r="K151" s="427"/>
    </row>
    <row r="152" spans="1:11" ht="92.5" customHeight="1" thickBot="1" x14ac:dyDescent="0.3">
      <c r="A152" s="495"/>
      <c r="B152" s="500"/>
      <c r="C152" s="12"/>
      <c r="D152" s="13" t="s">
        <v>431</v>
      </c>
      <c r="E152" s="140" t="s">
        <v>506</v>
      </c>
      <c r="F152" s="13" t="s">
        <v>507</v>
      </c>
      <c r="G152" s="13" t="s">
        <v>508</v>
      </c>
      <c r="H152" s="13"/>
      <c r="I152" s="315"/>
      <c r="J152" s="13"/>
      <c r="K152" s="427"/>
    </row>
    <row r="153" spans="1:11" ht="19.5" customHeight="1" thickBot="1" x14ac:dyDescent="0.3">
      <c r="A153" s="495"/>
      <c r="B153" s="500"/>
      <c r="C153" s="482"/>
      <c r="D153" s="482"/>
      <c r="E153" s="482"/>
      <c r="F153" s="482"/>
      <c r="G153" s="482"/>
      <c r="H153" s="482"/>
      <c r="I153" s="482"/>
      <c r="J153" s="414"/>
      <c r="K153" s="427"/>
    </row>
    <row r="154" spans="1:11" ht="25.5" customHeight="1" thickBot="1" x14ac:dyDescent="0.3">
      <c r="A154" s="496"/>
      <c r="B154" s="501"/>
      <c r="C154" s="483"/>
      <c r="D154" s="483"/>
      <c r="E154" s="483"/>
      <c r="F154" s="483"/>
      <c r="G154" s="483"/>
      <c r="H154" s="483"/>
      <c r="I154" s="483"/>
      <c r="J154" s="415"/>
      <c r="K154" s="427"/>
    </row>
    <row r="155" spans="1:11" ht="28" customHeight="1" thickBot="1" x14ac:dyDescent="0.3">
      <c r="A155" s="335"/>
      <c r="B155" s="18" t="s">
        <v>509</v>
      </c>
      <c r="C155" s="216" t="s">
        <v>500</v>
      </c>
      <c r="D155" s="216" t="s">
        <v>226</v>
      </c>
      <c r="E155" s="216" t="s">
        <v>227</v>
      </c>
      <c r="F155" s="216" t="s">
        <v>281</v>
      </c>
      <c r="G155" s="216" t="s">
        <v>229</v>
      </c>
      <c r="H155" s="151" t="s">
        <v>487</v>
      </c>
      <c r="I155" s="313" t="s">
        <v>303</v>
      </c>
      <c r="J155" s="313" t="s">
        <v>303</v>
      </c>
      <c r="K155" s="427"/>
    </row>
    <row r="156" spans="1:11" ht="46.5" thickBot="1" x14ac:dyDescent="0.3">
      <c r="A156" s="335"/>
      <c r="B156" s="484" t="s">
        <v>510</v>
      </c>
      <c r="C156" s="239"/>
      <c r="D156" s="239"/>
      <c r="E156" s="239"/>
      <c r="F156" s="239"/>
      <c r="G156" s="306" t="s">
        <v>511</v>
      </c>
      <c r="H156" s="307" t="s">
        <v>512</v>
      </c>
      <c r="I156" s="240" t="s">
        <v>513</v>
      </c>
      <c r="J156" s="432"/>
      <c r="K156" s="427"/>
    </row>
    <row r="157" spans="1:11" ht="35" thickBot="1" x14ac:dyDescent="0.3">
      <c r="A157" s="335"/>
      <c r="B157" s="485"/>
      <c r="C157" s="239"/>
      <c r="D157" s="239"/>
      <c r="E157" s="239"/>
      <c r="F157" s="239"/>
      <c r="G157" s="243" t="s">
        <v>514</v>
      </c>
      <c r="H157" s="236"/>
      <c r="I157" s="234"/>
      <c r="J157" s="415"/>
      <c r="K157" s="427"/>
    </row>
    <row r="158" spans="1:11" ht="13" thickBot="1" x14ac:dyDescent="0.3">
      <c r="A158" s="335"/>
      <c r="B158" s="485"/>
      <c r="C158" s="482"/>
      <c r="D158" s="482"/>
      <c r="E158" s="482"/>
      <c r="F158" s="482"/>
      <c r="G158" s="487"/>
      <c r="H158" s="482"/>
      <c r="I158" s="482"/>
      <c r="J158" s="414"/>
      <c r="K158" s="427"/>
    </row>
    <row r="159" spans="1:11" ht="13" thickBot="1" x14ac:dyDescent="0.3">
      <c r="A159" s="335"/>
      <c r="B159" s="486"/>
      <c r="C159" s="483"/>
      <c r="D159" s="483"/>
      <c r="E159" s="483"/>
      <c r="F159" s="483"/>
      <c r="G159" s="483"/>
      <c r="H159" s="483"/>
      <c r="I159" s="483"/>
      <c r="J159" s="415"/>
      <c r="K159" s="427"/>
    </row>
    <row r="160" spans="1:11" ht="13" thickBot="1" x14ac:dyDescent="0.3">
      <c r="A160" s="480" t="s">
        <v>311</v>
      </c>
      <c r="B160" s="26" t="s">
        <v>312</v>
      </c>
      <c r="C160" s="26" t="s">
        <v>313</v>
      </c>
      <c r="D160" s="26" t="s">
        <v>314</v>
      </c>
      <c r="E160" s="26" t="s">
        <v>315</v>
      </c>
      <c r="F160" s="27"/>
      <c r="G160" s="27"/>
      <c r="H160" s="27"/>
      <c r="I160" s="287" t="s">
        <v>367</v>
      </c>
      <c r="J160" s="33"/>
      <c r="K160" s="427"/>
    </row>
    <row r="161" spans="1:11" ht="58" thickBot="1" x14ac:dyDescent="0.3">
      <c r="A161" s="481"/>
      <c r="B161" s="379">
        <v>39262486</v>
      </c>
      <c r="C161" s="141" t="s">
        <v>515</v>
      </c>
      <c r="D161" s="380"/>
      <c r="E161" s="381">
        <v>348732628</v>
      </c>
      <c r="F161" s="382"/>
      <c r="G161" s="382"/>
      <c r="H161" s="382"/>
      <c r="I161" s="383">
        <v>1</v>
      </c>
      <c r="J161" s="433"/>
      <c r="K161" s="429"/>
    </row>
    <row r="162" spans="1:11" ht="13" thickBot="1" x14ac:dyDescent="0.3">
      <c r="A162" s="480" t="s">
        <v>318</v>
      </c>
      <c r="B162" s="26" t="s">
        <v>319</v>
      </c>
      <c r="C162" s="288"/>
      <c r="D162" s="289"/>
      <c r="E162" s="289"/>
      <c r="F162" s="289"/>
      <c r="G162" s="289"/>
      <c r="H162" s="289"/>
      <c r="I162" s="289"/>
      <c r="J162" s="403"/>
      <c r="K162" s="317"/>
    </row>
    <row r="163" spans="1:11" ht="13" thickBot="1" x14ac:dyDescent="0.3">
      <c r="A163" s="481"/>
      <c r="B163" s="10" t="s">
        <v>447</v>
      </c>
      <c r="C163" s="291"/>
      <c r="D163" s="292"/>
      <c r="E163" s="292"/>
      <c r="F163" s="292"/>
      <c r="G163" s="292"/>
      <c r="H163" s="292"/>
      <c r="I163" s="292"/>
      <c r="J163" s="403"/>
      <c r="K163" s="317"/>
    </row>
    <row r="166" spans="1:11" x14ac:dyDescent="0.25">
      <c r="A166" s="15"/>
      <c r="B166" s="15"/>
      <c r="C166" s="15"/>
      <c r="D166" s="15"/>
      <c r="E166" s="15"/>
      <c r="F166" s="15"/>
      <c r="G166" s="15"/>
      <c r="H166" s="15"/>
      <c r="I166" s="15"/>
      <c r="J166" s="15"/>
    </row>
    <row r="170" spans="1:11" ht="13" x14ac:dyDescent="0.3">
      <c r="C170" s="57"/>
    </row>
    <row r="172" spans="1:11" ht="13" x14ac:dyDescent="0.3">
      <c r="C172" s="57"/>
    </row>
    <row r="173" spans="1:11" ht="13" x14ac:dyDescent="0.3">
      <c r="C173" s="57"/>
    </row>
    <row r="186" spans="3:3" ht="13" x14ac:dyDescent="0.3">
      <c r="C186" s="57"/>
    </row>
  </sheetData>
  <mergeCells count="121">
    <mergeCell ref="B1:K1"/>
    <mergeCell ref="C26:I26"/>
    <mergeCell ref="C27:I27"/>
    <mergeCell ref="A3:A11"/>
    <mergeCell ref="B3:B6"/>
    <mergeCell ref="C5:I5"/>
    <mergeCell ref="C6:I6"/>
    <mergeCell ref="B8:B11"/>
    <mergeCell ref="C10:I10"/>
    <mergeCell ref="C11:I11"/>
    <mergeCell ref="K14:K15"/>
    <mergeCell ref="C16:I16"/>
    <mergeCell ref="B30:B32"/>
    <mergeCell ref="C31:I31"/>
    <mergeCell ref="C32:I32"/>
    <mergeCell ref="B35:B37"/>
    <mergeCell ref="C36:I36"/>
    <mergeCell ref="C37:I37"/>
    <mergeCell ref="A14:A37"/>
    <mergeCell ref="B14:B17"/>
    <mergeCell ref="L52:L56"/>
    <mergeCell ref="C53:J53"/>
    <mergeCell ref="B55:B58"/>
    <mergeCell ref="C58:J58"/>
    <mergeCell ref="C17:I17"/>
    <mergeCell ref="L17:L23"/>
    <mergeCell ref="B19:B22"/>
    <mergeCell ref="C21:I21"/>
    <mergeCell ref="C22:I22"/>
    <mergeCell ref="B24:B27"/>
    <mergeCell ref="B60:B63"/>
    <mergeCell ref="C63:I63"/>
    <mergeCell ref="A38:A39"/>
    <mergeCell ref="I38:K38"/>
    <mergeCell ref="I39:K39"/>
    <mergeCell ref="A40:A41"/>
    <mergeCell ref="C40:K41"/>
    <mergeCell ref="A45:A53"/>
    <mergeCell ref="B45:B48"/>
    <mergeCell ref="K45:K58"/>
    <mergeCell ref="C48:J48"/>
    <mergeCell ref="B50:B53"/>
    <mergeCell ref="A75:A83"/>
    <mergeCell ref="B75:B78"/>
    <mergeCell ref="K75:K83"/>
    <mergeCell ref="C77:I77"/>
    <mergeCell ref="C78:J78"/>
    <mergeCell ref="B80:B83"/>
    <mergeCell ref="C82:I82"/>
    <mergeCell ref="C83:I83"/>
    <mergeCell ref="B65:B68"/>
    <mergeCell ref="C68:I68"/>
    <mergeCell ref="A69:A70"/>
    <mergeCell ref="I69:K69"/>
    <mergeCell ref="I70:K70"/>
    <mergeCell ref="A71:A72"/>
    <mergeCell ref="C71:K72"/>
    <mergeCell ref="B95:B96"/>
    <mergeCell ref="B97:B98"/>
    <mergeCell ref="C97:I97"/>
    <mergeCell ref="C98:I98"/>
    <mergeCell ref="A99:A100"/>
    <mergeCell ref="I99:K99"/>
    <mergeCell ref="I100:K100"/>
    <mergeCell ref="A84:A85"/>
    <mergeCell ref="I84:K84"/>
    <mergeCell ref="I85:K85"/>
    <mergeCell ref="A86:A87"/>
    <mergeCell ref="C86:K87"/>
    <mergeCell ref="A90:A98"/>
    <mergeCell ref="B90:B93"/>
    <mergeCell ref="K90:K96"/>
    <mergeCell ref="C92:I92"/>
    <mergeCell ref="C93:J93"/>
    <mergeCell ref="A113:A114"/>
    <mergeCell ref="A115:A116"/>
    <mergeCell ref="J115:K116"/>
    <mergeCell ref="B118:B119"/>
    <mergeCell ref="K118:K119"/>
    <mergeCell ref="C120:I120"/>
    <mergeCell ref="A101:A102"/>
    <mergeCell ref="C101:K102"/>
    <mergeCell ref="A104:A112"/>
    <mergeCell ref="B104:B105"/>
    <mergeCell ref="K104:K110"/>
    <mergeCell ref="C107:I107"/>
    <mergeCell ref="B109:B110"/>
    <mergeCell ref="B111:B112"/>
    <mergeCell ref="C111:I111"/>
    <mergeCell ref="C112:J112"/>
    <mergeCell ref="B134:B135"/>
    <mergeCell ref="C134:I134"/>
    <mergeCell ref="C135:I135"/>
    <mergeCell ref="A136:A137"/>
    <mergeCell ref="I136:K136"/>
    <mergeCell ref="I137:K137"/>
    <mergeCell ref="C121:I121"/>
    <mergeCell ref="A122:A123"/>
    <mergeCell ref="A124:A125"/>
    <mergeCell ref="K127:K133"/>
    <mergeCell ref="B129:B130"/>
    <mergeCell ref="C129:I129"/>
    <mergeCell ref="C130:I130"/>
    <mergeCell ref="B132:B133"/>
    <mergeCell ref="A162:A163"/>
    <mergeCell ref="C153:I153"/>
    <mergeCell ref="C154:I154"/>
    <mergeCell ref="B156:B159"/>
    <mergeCell ref="C158:I158"/>
    <mergeCell ref="C159:I159"/>
    <mergeCell ref="A160:A161"/>
    <mergeCell ref="A138:A139"/>
    <mergeCell ref="C138:K139"/>
    <mergeCell ref="A141:A154"/>
    <mergeCell ref="B141:B144"/>
    <mergeCell ref="C143:I143"/>
    <mergeCell ref="C144:I144"/>
    <mergeCell ref="B146:B149"/>
    <mergeCell ref="C148:I148"/>
    <mergeCell ref="C149:I149"/>
    <mergeCell ref="B151:B154"/>
  </mergeCells>
  <pageMargins left="0.7" right="0.7" top="0.75" bottom="0.75" header="0.3" footer="0.3"/>
  <pageSetup paperSize="8" scale="50" fitToHeight="0" orientation="landscape" r:id="rId1"/>
  <rowBreaks count="3" manualBreakCount="3">
    <brk id="109" max="11" man="1"/>
    <brk id="132" max="16383" man="1"/>
    <brk id="1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E54C-50F2-47CF-BE6D-340C7BD24853}">
  <sheetPr codeName="Sheet3">
    <pageSetUpPr fitToPage="1"/>
  </sheetPr>
  <dimension ref="A1:AF186"/>
  <sheetViews>
    <sheetView zoomScale="60" zoomScaleNormal="60" workbookViewId="0">
      <selection activeCell="J127" sqref="J127"/>
    </sheetView>
  </sheetViews>
  <sheetFormatPr defaultColWidth="8.81640625" defaultRowHeight="12.5" x14ac:dyDescent="0.25"/>
  <cols>
    <col min="1" max="1" width="25.81640625" style="56" customWidth="1"/>
    <col min="2" max="2" width="54.81640625" style="56" customWidth="1"/>
    <col min="3" max="3" width="21.81640625" style="56" customWidth="1"/>
    <col min="4" max="4" width="20.54296875" style="56" customWidth="1"/>
    <col min="5" max="5" width="29.81640625" style="56" customWidth="1"/>
    <col min="6" max="6" width="28.54296875" style="56" customWidth="1"/>
    <col min="7" max="7" width="32.1796875" style="56" customWidth="1"/>
    <col min="8" max="8" width="45.453125" style="56" customWidth="1"/>
    <col min="9" max="10" width="27.54296875" style="56" customWidth="1"/>
    <col min="11" max="11" width="30.54296875" style="56" customWidth="1"/>
    <col min="12" max="12" width="34.81640625" style="71" customWidth="1"/>
    <col min="13" max="13" width="51.453125" style="76" customWidth="1"/>
    <col min="14" max="14" width="18.453125" style="56" bestFit="1" customWidth="1"/>
    <col min="15" max="16384" width="8.81640625" style="56"/>
  </cols>
  <sheetData>
    <row r="1" spans="1:13" s="7" customFormat="1" ht="18.5" thickBot="1" x14ac:dyDescent="0.35">
      <c r="A1" s="6" t="s">
        <v>221</v>
      </c>
      <c r="B1" s="578" t="s">
        <v>222</v>
      </c>
      <c r="C1" s="579"/>
      <c r="D1" s="579"/>
      <c r="E1" s="579"/>
      <c r="F1" s="579"/>
      <c r="G1" s="579"/>
      <c r="H1" s="579"/>
      <c r="I1" s="579"/>
      <c r="J1" s="579"/>
      <c r="K1" s="580"/>
      <c r="L1" s="67"/>
      <c r="M1" s="74"/>
    </row>
    <row r="2" spans="1:13" s="7" customFormat="1" ht="23.5" thickBot="1" x14ac:dyDescent="0.4">
      <c r="A2" s="186" t="s">
        <v>223</v>
      </c>
      <c r="B2" s="8" t="s">
        <v>224</v>
      </c>
      <c r="C2" s="1" t="s">
        <v>225</v>
      </c>
      <c r="D2" s="1" t="s">
        <v>226</v>
      </c>
      <c r="E2" s="1" t="s">
        <v>227</v>
      </c>
      <c r="F2" s="1" t="s">
        <v>228</v>
      </c>
      <c r="G2" s="1" t="s">
        <v>229</v>
      </c>
      <c r="H2" s="1" t="s">
        <v>230</v>
      </c>
      <c r="I2" s="310" t="s">
        <v>231</v>
      </c>
      <c r="J2" s="442" t="s">
        <v>232</v>
      </c>
      <c r="K2" s="322"/>
      <c r="L2" s="70"/>
      <c r="M2" s="74"/>
    </row>
    <row r="3" spans="1:13" s="7" customFormat="1" ht="136" customHeight="1" thickBot="1" x14ac:dyDescent="0.4">
      <c r="A3" s="568" t="s">
        <v>233</v>
      </c>
      <c r="B3" s="586" t="s">
        <v>516</v>
      </c>
      <c r="C3" s="141" t="s">
        <v>517</v>
      </c>
      <c r="D3" s="141" t="s">
        <v>518</v>
      </c>
      <c r="E3" s="141" t="s">
        <v>519</v>
      </c>
      <c r="F3" s="141" t="s">
        <v>520</v>
      </c>
      <c r="G3" s="326" t="s">
        <v>521</v>
      </c>
      <c r="H3" s="398" t="s">
        <v>522</v>
      </c>
      <c r="I3" s="447" t="s">
        <v>239</v>
      </c>
      <c r="J3" s="199" t="s">
        <v>240</v>
      </c>
      <c r="K3" s="323"/>
      <c r="L3" s="69"/>
      <c r="M3" s="74"/>
    </row>
    <row r="4" spans="1:13" s="7" customFormat="1" ht="187.5" customHeight="1" thickBot="1" x14ac:dyDescent="0.3">
      <c r="A4" s="569"/>
      <c r="B4" s="583"/>
      <c r="C4" s="223" t="s">
        <v>523</v>
      </c>
      <c r="D4" s="145" t="s">
        <v>242</v>
      </c>
      <c r="E4" s="145" t="s">
        <v>243</v>
      </c>
      <c r="F4" s="223" t="s">
        <v>524</v>
      </c>
      <c r="G4" s="223" t="s">
        <v>525</v>
      </c>
      <c r="H4" s="223" t="s">
        <v>526</v>
      </c>
      <c r="I4" s="407"/>
      <c r="J4" s="309"/>
      <c r="K4" s="323"/>
      <c r="L4" s="68"/>
      <c r="M4" s="74"/>
    </row>
    <row r="5" spans="1:13" s="7" customFormat="1" ht="14.5" customHeight="1" thickBot="1" x14ac:dyDescent="0.3">
      <c r="A5" s="569"/>
      <c r="B5" s="583"/>
      <c r="C5" s="581" t="s">
        <v>245</v>
      </c>
      <c r="D5" s="482"/>
      <c r="E5" s="482"/>
      <c r="F5" s="482"/>
      <c r="G5" s="482"/>
      <c r="H5" s="482"/>
      <c r="I5" s="482"/>
      <c r="J5" s="414"/>
      <c r="K5" s="323"/>
      <c r="L5" s="68"/>
      <c r="M5" s="74"/>
    </row>
    <row r="6" spans="1:13" s="7" customFormat="1" ht="62.15" customHeight="1" thickBot="1" x14ac:dyDescent="0.3">
      <c r="A6" s="569"/>
      <c r="B6" s="584"/>
      <c r="C6" s="548" t="s">
        <v>246</v>
      </c>
      <c r="D6" s="483"/>
      <c r="E6" s="483"/>
      <c r="F6" s="483"/>
      <c r="G6" s="483"/>
      <c r="H6" s="483"/>
      <c r="I6" s="483"/>
      <c r="J6" s="415"/>
      <c r="K6" s="323"/>
      <c r="L6" s="68"/>
      <c r="M6" s="74"/>
    </row>
    <row r="7" spans="1:13" s="7" customFormat="1" ht="29.15" customHeight="1" thickBot="1" x14ac:dyDescent="0.3">
      <c r="A7" s="569"/>
      <c r="B7" s="14" t="s">
        <v>247</v>
      </c>
      <c r="C7" s="1" t="s">
        <v>248</v>
      </c>
      <c r="D7" s="1" t="s">
        <v>226</v>
      </c>
      <c r="E7" s="1" t="s">
        <v>227</v>
      </c>
      <c r="F7" s="1" t="s">
        <v>228</v>
      </c>
      <c r="G7" s="1" t="s">
        <v>229</v>
      </c>
      <c r="H7" s="1" t="s">
        <v>230</v>
      </c>
      <c r="I7" s="310" t="s">
        <v>231</v>
      </c>
      <c r="J7" s="442" t="s">
        <v>232</v>
      </c>
      <c r="K7" s="334" t="s">
        <v>249</v>
      </c>
      <c r="L7" s="389"/>
      <c r="M7" s="74"/>
    </row>
    <row r="8" spans="1:13" s="7" customFormat="1" ht="41.15" customHeight="1" thickBot="1" x14ac:dyDescent="0.4">
      <c r="A8" s="569"/>
      <c r="B8" s="586" t="s">
        <v>250</v>
      </c>
      <c r="C8" s="142" t="s">
        <v>251</v>
      </c>
      <c r="D8" s="142" t="s">
        <v>252</v>
      </c>
      <c r="E8" s="143" t="s">
        <v>253</v>
      </c>
      <c r="F8" s="143" t="s">
        <v>253</v>
      </c>
      <c r="G8" s="143" t="s">
        <v>254</v>
      </c>
      <c r="H8" s="143" t="s">
        <v>255</v>
      </c>
      <c r="I8" s="458" t="s">
        <v>256</v>
      </c>
      <c r="J8" s="416"/>
      <c r="K8" s="65"/>
      <c r="L8" s="390"/>
      <c r="M8" s="74"/>
    </row>
    <row r="9" spans="1:13" s="7" customFormat="1" ht="40" customHeight="1" thickBot="1" x14ac:dyDescent="0.3">
      <c r="A9" s="569"/>
      <c r="B9" s="583"/>
      <c r="C9" s="12"/>
      <c r="D9" s="65" t="s">
        <v>252</v>
      </c>
      <c r="E9" s="140" t="s">
        <v>257</v>
      </c>
      <c r="F9" s="201" t="s">
        <v>258</v>
      </c>
      <c r="G9" s="252" t="s">
        <v>259</v>
      </c>
      <c r="H9" s="252" t="s">
        <v>260</v>
      </c>
      <c r="I9" s="409"/>
      <c r="J9" s="201"/>
      <c r="K9" s="201"/>
      <c r="L9" s="391"/>
      <c r="M9" s="74"/>
    </row>
    <row r="10" spans="1:13" s="7" customFormat="1" ht="12.75" customHeight="1" thickBot="1" x14ac:dyDescent="0.3">
      <c r="A10" s="569"/>
      <c r="B10" s="583"/>
      <c r="C10" s="581" t="s">
        <v>245</v>
      </c>
      <c r="D10" s="482"/>
      <c r="E10" s="482"/>
      <c r="F10" s="482"/>
      <c r="G10" s="482"/>
      <c r="H10" s="482"/>
      <c r="I10" s="482"/>
      <c r="J10" s="414"/>
      <c r="K10" s="323"/>
      <c r="L10" s="389"/>
      <c r="M10" s="74"/>
    </row>
    <row r="11" spans="1:13" s="7" customFormat="1" ht="39" customHeight="1" thickBot="1" x14ac:dyDescent="0.3">
      <c r="A11" s="569"/>
      <c r="B11" s="584"/>
      <c r="C11" s="548" t="s">
        <v>261</v>
      </c>
      <c r="D11" s="483"/>
      <c r="E11" s="483"/>
      <c r="F11" s="483"/>
      <c r="G11" s="483"/>
      <c r="H11" s="483"/>
      <c r="I11" s="483"/>
      <c r="J11" s="415"/>
      <c r="K11" s="324"/>
      <c r="L11" s="389"/>
      <c r="M11" s="74"/>
    </row>
    <row r="12" spans="1:13" s="7" customFormat="1" ht="12.75" customHeight="1" thickBot="1" x14ac:dyDescent="0.3">
      <c r="A12" s="15"/>
      <c r="B12" s="331"/>
      <c r="C12" s="321"/>
      <c r="D12" s="234"/>
      <c r="E12" s="236"/>
      <c r="F12" s="236"/>
      <c r="G12" s="236"/>
      <c r="H12" s="236"/>
      <c r="I12" s="236"/>
      <c r="J12" s="415"/>
      <c r="K12" s="293"/>
      <c r="L12" s="389"/>
      <c r="M12" s="74"/>
    </row>
    <row r="13" spans="1:13" s="7" customFormat="1" ht="23.5" thickBot="1" x14ac:dyDescent="0.3">
      <c r="A13" s="17" t="s">
        <v>262</v>
      </c>
      <c r="B13" s="18" t="s">
        <v>263</v>
      </c>
      <c r="C13" s="64" t="s">
        <v>264</v>
      </c>
      <c r="D13" s="64" t="s">
        <v>226</v>
      </c>
      <c r="E13" s="1" t="s">
        <v>227</v>
      </c>
      <c r="F13" s="1" t="s">
        <v>228</v>
      </c>
      <c r="G13" s="1" t="s">
        <v>265</v>
      </c>
      <c r="H13" s="1" t="s">
        <v>230</v>
      </c>
      <c r="I13" s="310" t="s">
        <v>231</v>
      </c>
      <c r="J13" s="442" t="s">
        <v>232</v>
      </c>
      <c r="K13" s="20" t="s">
        <v>249</v>
      </c>
      <c r="L13" s="389"/>
      <c r="M13" s="74"/>
    </row>
    <row r="14" spans="1:13" s="7" customFormat="1" ht="130" customHeight="1" thickBot="1" x14ac:dyDescent="0.4">
      <c r="A14" s="568" t="s">
        <v>266</v>
      </c>
      <c r="B14" s="570" t="s">
        <v>267</v>
      </c>
      <c r="C14" s="141" t="s">
        <v>268</v>
      </c>
      <c r="D14" s="141" t="s">
        <v>269</v>
      </c>
      <c r="E14" s="141" t="s">
        <v>269</v>
      </c>
      <c r="F14" s="141"/>
      <c r="G14" s="141" t="s">
        <v>270</v>
      </c>
      <c r="H14" s="399" t="s">
        <v>271</v>
      </c>
      <c r="I14" s="448" t="s">
        <v>272</v>
      </c>
      <c r="J14" s="449" t="s">
        <v>273</v>
      </c>
      <c r="K14" s="593" t="s">
        <v>274</v>
      </c>
      <c r="L14" s="390"/>
      <c r="M14" s="74"/>
    </row>
    <row r="15" spans="1:13" s="7" customFormat="1" ht="178" customHeight="1" thickBot="1" x14ac:dyDescent="0.4">
      <c r="A15" s="569"/>
      <c r="B15" s="566"/>
      <c r="C15" s="144"/>
      <c r="D15" s="145" t="s">
        <v>275</v>
      </c>
      <c r="E15" s="145" t="s">
        <v>269</v>
      </c>
      <c r="F15" s="211" t="s">
        <v>276</v>
      </c>
      <c r="G15" s="328" t="s">
        <v>277</v>
      </c>
      <c r="H15" s="206" t="s">
        <v>278</v>
      </c>
      <c r="I15" s="396"/>
      <c r="J15" s="449"/>
      <c r="K15" s="594"/>
      <c r="L15" s="392"/>
      <c r="M15" s="74"/>
    </row>
    <row r="16" spans="1:13" s="7" customFormat="1" ht="12" thickBot="1" x14ac:dyDescent="0.3">
      <c r="A16" s="569"/>
      <c r="B16" s="566"/>
      <c r="C16" s="564" t="s">
        <v>245</v>
      </c>
      <c r="D16" s="552"/>
      <c r="E16" s="552"/>
      <c r="F16" s="552"/>
      <c r="G16" s="552"/>
      <c r="H16" s="552"/>
      <c r="I16" s="552"/>
      <c r="J16" s="417"/>
      <c r="K16" s="417"/>
      <c r="L16" s="389"/>
      <c r="M16" s="74"/>
    </row>
    <row r="17" spans="1:13" s="7" customFormat="1" ht="24.65" customHeight="1" thickBot="1" x14ac:dyDescent="0.3">
      <c r="A17" s="569"/>
      <c r="B17" s="567"/>
      <c r="C17" s="572" t="s">
        <v>279</v>
      </c>
      <c r="D17" s="573"/>
      <c r="E17" s="573"/>
      <c r="F17" s="573"/>
      <c r="G17" s="573"/>
      <c r="H17" s="573"/>
      <c r="I17" s="573"/>
      <c r="J17" s="445"/>
      <c r="K17" s="402"/>
      <c r="L17" s="574"/>
      <c r="M17" s="74"/>
    </row>
    <row r="18" spans="1:13" s="7" customFormat="1" ht="24.75" customHeight="1" thickBot="1" x14ac:dyDescent="0.3">
      <c r="A18" s="569"/>
      <c r="B18" s="329" t="s">
        <v>280</v>
      </c>
      <c r="C18" s="1" t="s">
        <v>264</v>
      </c>
      <c r="D18" s="1" t="s">
        <v>226</v>
      </c>
      <c r="E18" s="1" t="s">
        <v>227</v>
      </c>
      <c r="F18" s="1" t="s">
        <v>281</v>
      </c>
      <c r="G18" s="1" t="s">
        <v>229</v>
      </c>
      <c r="H18" s="1" t="s">
        <v>230</v>
      </c>
      <c r="I18" s="310" t="s">
        <v>231</v>
      </c>
      <c r="J18" s="442" t="s">
        <v>232</v>
      </c>
      <c r="K18" s="442"/>
      <c r="L18" s="574"/>
      <c r="M18" s="74"/>
    </row>
    <row r="19" spans="1:13" s="7" customFormat="1" ht="21" customHeight="1" thickBot="1" x14ac:dyDescent="0.3">
      <c r="A19" s="569"/>
      <c r="B19" s="484" t="s">
        <v>282</v>
      </c>
      <c r="C19" s="219"/>
      <c r="D19" s="203">
        <v>0.71099999999999997</v>
      </c>
      <c r="E19" s="204">
        <v>0.73</v>
      </c>
      <c r="F19" s="204">
        <v>0.76</v>
      </c>
      <c r="G19" s="204">
        <v>0.78</v>
      </c>
      <c r="H19" s="298" t="s">
        <v>283</v>
      </c>
      <c r="I19" s="221"/>
      <c r="J19" s="424"/>
      <c r="K19" s="327"/>
      <c r="L19" s="574"/>
      <c r="M19" s="74"/>
    </row>
    <row r="20" spans="1:13" s="7" customFormat="1" ht="184.5" customHeight="1" thickBot="1" x14ac:dyDescent="0.3">
      <c r="A20" s="569"/>
      <c r="B20" s="500"/>
      <c r="C20" s="144"/>
      <c r="D20" s="146"/>
      <c r="E20" s="276">
        <v>0.72599999999999998</v>
      </c>
      <c r="F20" s="223" t="s">
        <v>284</v>
      </c>
      <c r="G20" s="211" t="s">
        <v>285</v>
      </c>
      <c r="H20" s="146"/>
      <c r="I20" s="411"/>
      <c r="J20" s="146"/>
      <c r="K20" s="330" t="s">
        <v>286</v>
      </c>
      <c r="L20" s="574"/>
      <c r="M20" s="74"/>
    </row>
    <row r="21" spans="1:13" s="7" customFormat="1" ht="12.75" customHeight="1" thickBot="1" x14ac:dyDescent="0.3">
      <c r="A21" s="569"/>
      <c r="B21" s="500"/>
      <c r="C21" s="564" t="s">
        <v>245</v>
      </c>
      <c r="D21" s="552"/>
      <c r="E21" s="552"/>
      <c r="F21" s="552"/>
      <c r="G21" s="552"/>
      <c r="H21" s="552"/>
      <c r="I21" s="552"/>
      <c r="J21" s="417"/>
      <c r="K21" s="327"/>
      <c r="L21" s="574"/>
      <c r="M21" s="74"/>
    </row>
    <row r="22" spans="1:13" s="7" customFormat="1" ht="12.65" customHeight="1" thickBot="1" x14ac:dyDescent="0.3">
      <c r="A22" s="569"/>
      <c r="B22" s="501"/>
      <c r="C22" s="565" t="s">
        <v>287</v>
      </c>
      <c r="D22" s="554"/>
      <c r="E22" s="554"/>
      <c r="F22" s="554"/>
      <c r="G22" s="554"/>
      <c r="H22" s="554"/>
      <c r="I22" s="554"/>
      <c r="J22" s="418"/>
      <c r="K22" s="327"/>
      <c r="L22" s="574"/>
      <c r="M22" s="74"/>
    </row>
    <row r="23" spans="1:13" s="7" customFormat="1" ht="23.5" thickBot="1" x14ac:dyDescent="0.3">
      <c r="A23" s="569"/>
      <c r="B23" s="14" t="s">
        <v>288</v>
      </c>
      <c r="C23" s="1" t="s">
        <v>289</v>
      </c>
      <c r="D23" s="1" t="s">
        <v>226</v>
      </c>
      <c r="E23" s="1" t="s">
        <v>227</v>
      </c>
      <c r="F23" s="1" t="s">
        <v>228</v>
      </c>
      <c r="G23" s="1" t="s">
        <v>265</v>
      </c>
      <c r="H23" s="1" t="s">
        <v>230</v>
      </c>
      <c r="I23" s="310" t="s">
        <v>290</v>
      </c>
      <c r="J23" s="442" t="s">
        <v>232</v>
      </c>
      <c r="K23" s="327"/>
      <c r="L23" s="574"/>
      <c r="M23" s="74"/>
    </row>
    <row r="24" spans="1:13" s="7" customFormat="1" ht="72.650000000000006" customHeight="1" thickBot="1" x14ac:dyDescent="0.3">
      <c r="A24" s="569"/>
      <c r="B24" s="522" t="s">
        <v>527</v>
      </c>
      <c r="C24" s="145" t="s">
        <v>528</v>
      </c>
      <c r="D24" s="145"/>
      <c r="E24" s="223" t="s">
        <v>292</v>
      </c>
      <c r="F24" s="145" t="s">
        <v>529</v>
      </c>
      <c r="G24" s="145" t="s">
        <v>529</v>
      </c>
      <c r="H24" s="145"/>
      <c r="I24" s="448" t="s">
        <v>294</v>
      </c>
      <c r="J24" s="449" t="s">
        <v>295</v>
      </c>
      <c r="K24" s="327"/>
      <c r="L24" s="393"/>
      <c r="M24" s="74"/>
    </row>
    <row r="25" spans="1:13" s="7" customFormat="1" ht="91" customHeight="1" thickBot="1" x14ac:dyDescent="0.3">
      <c r="A25" s="569"/>
      <c r="B25" s="549"/>
      <c r="C25" s="144"/>
      <c r="D25" s="146"/>
      <c r="E25" s="223"/>
      <c r="F25" s="211" t="s">
        <v>530</v>
      </c>
      <c r="G25" s="223" t="s">
        <v>531</v>
      </c>
      <c r="H25" s="223" t="s">
        <v>296</v>
      </c>
      <c r="I25" s="396"/>
      <c r="J25" s="145"/>
      <c r="K25" s="327"/>
      <c r="L25" s="68"/>
      <c r="M25" s="74"/>
    </row>
    <row r="26" spans="1:13" s="7" customFormat="1" ht="12" thickBot="1" x14ac:dyDescent="0.3">
      <c r="A26" s="569"/>
      <c r="B26" s="549"/>
      <c r="C26" s="581" t="s">
        <v>245</v>
      </c>
      <c r="D26" s="482"/>
      <c r="E26" s="482"/>
      <c r="F26" s="482"/>
      <c r="G26" s="482"/>
      <c r="H26" s="482"/>
      <c r="I26" s="482"/>
      <c r="J26" s="414"/>
      <c r="K26" s="327"/>
      <c r="L26" s="68"/>
      <c r="M26" s="74"/>
    </row>
    <row r="27" spans="1:13" s="7" customFormat="1" ht="72" customHeight="1" thickBot="1" x14ac:dyDescent="0.3">
      <c r="A27" s="569"/>
      <c r="B27" s="523"/>
      <c r="C27" s="565" t="s">
        <v>297</v>
      </c>
      <c r="D27" s="554"/>
      <c r="E27" s="554"/>
      <c r="F27" s="554"/>
      <c r="G27" s="554"/>
      <c r="H27" s="554"/>
      <c r="I27" s="554"/>
      <c r="J27" s="418"/>
      <c r="K27" s="327"/>
      <c r="L27" s="68"/>
      <c r="M27" s="74"/>
    </row>
    <row r="28" spans="1:13" s="7" customFormat="1" ht="27.65" customHeight="1" thickBot="1" x14ac:dyDescent="0.3">
      <c r="A28" s="569"/>
      <c r="B28" s="14" t="s">
        <v>298</v>
      </c>
      <c r="C28" s="1" t="s">
        <v>299</v>
      </c>
      <c r="D28" s="1" t="s">
        <v>226</v>
      </c>
      <c r="E28" s="1" t="s">
        <v>227</v>
      </c>
      <c r="F28" s="1" t="s">
        <v>228</v>
      </c>
      <c r="G28" s="1" t="s">
        <v>265</v>
      </c>
      <c r="H28" s="1" t="s">
        <v>230</v>
      </c>
      <c r="I28" s="310" t="s">
        <v>231</v>
      </c>
      <c r="J28" s="442" t="s">
        <v>232</v>
      </c>
      <c r="K28" s="327"/>
      <c r="L28" s="68"/>
      <c r="M28" s="74"/>
    </row>
    <row r="29" spans="1:13" s="7" customFormat="1" ht="49.5" customHeight="1" thickBot="1" x14ac:dyDescent="0.4">
      <c r="A29" s="569"/>
      <c r="B29" s="333" t="s">
        <v>300</v>
      </c>
      <c r="C29" s="141" t="s">
        <v>301</v>
      </c>
      <c r="D29" s="141" t="s">
        <v>302</v>
      </c>
      <c r="E29" s="10">
        <v>140</v>
      </c>
      <c r="F29" s="10">
        <v>147</v>
      </c>
      <c r="G29" s="77" t="s">
        <v>303</v>
      </c>
      <c r="H29" s="77"/>
      <c r="I29" s="412" t="s">
        <v>304</v>
      </c>
      <c r="J29" s="224"/>
      <c r="K29" s="327"/>
      <c r="L29" s="69"/>
      <c r="M29" s="74"/>
    </row>
    <row r="30" spans="1:13" s="7" customFormat="1" ht="57" customHeight="1" thickBot="1" x14ac:dyDescent="0.3">
      <c r="A30" s="569"/>
      <c r="B30" s="562"/>
      <c r="C30" s="66"/>
      <c r="D30" s="66"/>
      <c r="E30" s="201" t="s">
        <v>305</v>
      </c>
      <c r="F30" s="201" t="s">
        <v>306</v>
      </c>
      <c r="G30" s="297"/>
      <c r="H30" s="297"/>
      <c r="I30" s="413"/>
      <c r="J30" s="299"/>
      <c r="K30" s="327"/>
      <c r="L30" s="68"/>
      <c r="M30" s="74"/>
    </row>
    <row r="31" spans="1:13" s="7" customFormat="1" ht="25.5" customHeight="1" thickBot="1" x14ac:dyDescent="0.3">
      <c r="A31" s="569"/>
      <c r="B31" s="562"/>
      <c r="C31" s="564" t="s">
        <v>245</v>
      </c>
      <c r="D31" s="552"/>
      <c r="E31" s="552"/>
      <c r="F31" s="552"/>
      <c r="G31" s="552"/>
      <c r="H31" s="552"/>
      <c r="I31" s="552"/>
      <c r="J31" s="417"/>
      <c r="K31" s="327"/>
      <c r="L31" s="68"/>
      <c r="M31" s="74"/>
    </row>
    <row r="32" spans="1:13" s="7" customFormat="1" ht="27" customHeight="1" thickBot="1" x14ac:dyDescent="0.3">
      <c r="A32" s="569"/>
      <c r="B32" s="563"/>
      <c r="C32" s="565" t="s">
        <v>307</v>
      </c>
      <c r="D32" s="554"/>
      <c r="E32" s="554"/>
      <c r="F32" s="554"/>
      <c r="G32" s="554"/>
      <c r="H32" s="554"/>
      <c r="I32" s="554"/>
      <c r="J32" s="418"/>
      <c r="K32" s="327"/>
      <c r="L32" s="68"/>
      <c r="M32" s="74"/>
    </row>
    <row r="33" spans="1:14" s="7" customFormat="1" ht="32.15" customHeight="1" thickBot="1" x14ac:dyDescent="0.3">
      <c r="A33" s="569"/>
      <c r="B33" s="14" t="s">
        <v>308</v>
      </c>
      <c r="C33" s="1" t="s">
        <v>299</v>
      </c>
      <c r="D33" s="1" t="s">
        <v>226</v>
      </c>
      <c r="E33" s="1" t="s">
        <v>227</v>
      </c>
      <c r="F33" s="1" t="s">
        <v>228</v>
      </c>
      <c r="G33" s="1" t="s">
        <v>229</v>
      </c>
      <c r="H33" s="1" t="s">
        <v>230</v>
      </c>
      <c r="I33" s="310" t="s">
        <v>231</v>
      </c>
      <c r="J33" s="442" t="s">
        <v>232</v>
      </c>
      <c r="K33" s="327"/>
      <c r="L33" s="68"/>
      <c r="M33" s="74"/>
    </row>
    <row r="34" spans="1:14" s="7" customFormat="1" ht="33.65" customHeight="1" thickBot="1" x14ac:dyDescent="0.4">
      <c r="A34" s="569"/>
      <c r="B34" s="185" t="s">
        <v>309</v>
      </c>
      <c r="C34" s="337"/>
      <c r="D34" s="337"/>
      <c r="E34" s="338"/>
      <c r="F34" s="373"/>
      <c r="G34" s="373"/>
      <c r="H34" s="386">
        <v>0.41</v>
      </c>
      <c r="I34" s="450">
        <v>0.5</v>
      </c>
      <c r="J34" s="309"/>
      <c r="K34" s="327"/>
      <c r="L34" s="69"/>
      <c r="M34" s="74"/>
    </row>
    <row r="35" spans="1:14" s="7" customFormat="1" ht="36.65" customHeight="1" thickBot="1" x14ac:dyDescent="0.3">
      <c r="A35" s="569"/>
      <c r="B35" s="566"/>
      <c r="C35" s="339"/>
      <c r="D35" s="339"/>
      <c r="E35" s="340"/>
      <c r="F35" s="204">
        <v>0.31</v>
      </c>
      <c r="G35" s="372">
        <v>0.36</v>
      </c>
      <c r="H35" s="340"/>
      <c r="I35" s="410"/>
      <c r="J35" s="199"/>
      <c r="K35" s="327"/>
      <c r="L35" s="68"/>
      <c r="M35" s="74"/>
    </row>
    <row r="36" spans="1:14" s="7" customFormat="1" ht="33" customHeight="1" thickBot="1" x14ac:dyDescent="0.3">
      <c r="A36" s="569"/>
      <c r="B36" s="566"/>
      <c r="C36" s="564" t="s">
        <v>245</v>
      </c>
      <c r="D36" s="552"/>
      <c r="E36" s="552"/>
      <c r="F36" s="552"/>
      <c r="G36" s="552"/>
      <c r="H36" s="552"/>
      <c r="I36" s="552"/>
      <c r="J36" s="417"/>
      <c r="K36" s="327"/>
      <c r="L36" s="68"/>
      <c r="M36" s="74"/>
    </row>
    <row r="37" spans="1:14" s="7" customFormat="1" ht="27" customHeight="1" thickBot="1" x14ac:dyDescent="0.3">
      <c r="A37" s="569"/>
      <c r="B37" s="567"/>
      <c r="C37" s="565" t="s">
        <v>310</v>
      </c>
      <c r="D37" s="554"/>
      <c r="E37" s="554"/>
      <c r="F37" s="554"/>
      <c r="G37" s="554"/>
      <c r="H37" s="554"/>
      <c r="I37" s="554"/>
      <c r="J37" s="418"/>
      <c r="K37" s="327"/>
      <c r="L37" s="68"/>
      <c r="M37" s="74"/>
    </row>
    <row r="38" spans="1:14" s="7" customFormat="1" ht="16" thickBot="1" x14ac:dyDescent="0.4">
      <c r="A38" s="480" t="s">
        <v>311</v>
      </c>
      <c r="B38" s="25" t="s">
        <v>312</v>
      </c>
      <c r="C38" s="26" t="s">
        <v>313</v>
      </c>
      <c r="D38" s="26" t="s">
        <v>314</v>
      </c>
      <c r="E38" s="26" t="s">
        <v>315</v>
      </c>
      <c r="F38" s="27"/>
      <c r="G38" s="27"/>
      <c r="H38" s="27"/>
      <c r="I38" s="506"/>
      <c r="J38" s="507"/>
      <c r="K38" s="508"/>
      <c r="L38" s="70"/>
      <c r="M38" s="75"/>
      <c r="N38" s="22"/>
    </row>
    <row r="39" spans="1:14" s="7" customFormat="1" ht="96" customHeight="1" thickBot="1" x14ac:dyDescent="0.4">
      <c r="A39" s="481"/>
      <c r="B39" s="258">
        <v>39162486</v>
      </c>
      <c r="C39" s="10" t="s">
        <v>316</v>
      </c>
      <c r="D39" s="10" t="s">
        <v>317</v>
      </c>
      <c r="E39" s="257">
        <f>37500000+184000+1900000+34500000+213483382</f>
        <v>287567382</v>
      </c>
      <c r="F39" s="31"/>
      <c r="G39" s="31"/>
      <c r="H39" s="31"/>
      <c r="I39" s="556"/>
      <c r="J39" s="557"/>
      <c r="K39" s="558"/>
      <c r="L39" s="70"/>
      <c r="M39" s="75"/>
      <c r="N39" s="22"/>
    </row>
    <row r="40" spans="1:14" s="7" customFormat="1" ht="12" thickBot="1" x14ac:dyDescent="0.3">
      <c r="A40" s="480" t="s">
        <v>318</v>
      </c>
      <c r="B40" s="32" t="s">
        <v>319</v>
      </c>
      <c r="C40" s="488"/>
      <c r="D40" s="489"/>
      <c r="E40" s="489"/>
      <c r="F40" s="489"/>
      <c r="G40" s="489"/>
      <c r="H40" s="489"/>
      <c r="I40" s="489"/>
      <c r="J40" s="489"/>
      <c r="K40" s="490"/>
      <c r="L40" s="68"/>
      <c r="M40" s="74"/>
    </row>
    <row r="41" spans="1:14" s="7" customFormat="1" ht="23.5" thickBot="1" x14ac:dyDescent="0.3">
      <c r="A41" s="481"/>
      <c r="B41" s="34" t="s">
        <v>320</v>
      </c>
      <c r="C41" s="491"/>
      <c r="D41" s="492"/>
      <c r="E41" s="492"/>
      <c r="F41" s="492"/>
      <c r="G41" s="492"/>
      <c r="H41" s="492"/>
      <c r="I41" s="492"/>
      <c r="J41" s="492"/>
      <c r="K41" s="493"/>
      <c r="L41" s="68"/>
      <c r="M41" s="74"/>
    </row>
    <row r="42" spans="1:14" s="7" customFormat="1" ht="11.5" x14ac:dyDescent="0.25">
      <c r="A42" s="15"/>
      <c r="B42" s="16"/>
      <c r="C42" s="15"/>
      <c r="D42" s="36"/>
      <c r="E42" s="15"/>
      <c r="F42" s="15"/>
      <c r="G42" s="15"/>
      <c r="H42" s="15"/>
      <c r="I42" s="15"/>
      <c r="J42" s="15"/>
      <c r="K42" s="15"/>
      <c r="L42" s="68"/>
      <c r="M42" s="74"/>
    </row>
    <row r="43" spans="1:14" s="7" customFormat="1" ht="12" thickBot="1" x14ac:dyDescent="0.3">
      <c r="A43" s="35"/>
      <c r="B43" s="37"/>
      <c r="C43" s="35"/>
      <c r="D43" s="35"/>
      <c r="E43" s="35"/>
      <c r="F43" s="35"/>
      <c r="G43" s="35"/>
      <c r="H43" s="35"/>
      <c r="I43" s="35"/>
      <c r="J43" s="35"/>
      <c r="K43" s="35"/>
      <c r="L43" s="68"/>
      <c r="M43" s="74"/>
    </row>
    <row r="44" spans="1:14" s="7" customFormat="1" ht="23.5" thickBot="1" x14ac:dyDescent="0.3">
      <c r="A44" s="17" t="s">
        <v>321</v>
      </c>
      <c r="B44" s="18" t="s">
        <v>322</v>
      </c>
      <c r="C44" s="1" t="s">
        <v>264</v>
      </c>
      <c r="D44" s="1" t="s">
        <v>226</v>
      </c>
      <c r="E44" s="1" t="s">
        <v>227</v>
      </c>
      <c r="F44" s="1" t="s">
        <v>228</v>
      </c>
      <c r="G44" s="212" t="s">
        <v>229</v>
      </c>
      <c r="H44" s="1" t="s">
        <v>230</v>
      </c>
      <c r="I44" s="310" t="s">
        <v>230</v>
      </c>
      <c r="J44" s="442" t="s">
        <v>232</v>
      </c>
      <c r="K44" s="20" t="s">
        <v>323</v>
      </c>
      <c r="L44" s="68"/>
      <c r="M44" s="74"/>
    </row>
    <row r="45" spans="1:14" s="7" customFormat="1" ht="109.4" customHeight="1" thickBot="1" x14ac:dyDescent="0.4">
      <c r="A45" s="559" t="s">
        <v>324</v>
      </c>
      <c r="B45" s="484" t="s">
        <v>325</v>
      </c>
      <c r="C45" s="10">
        <v>8</v>
      </c>
      <c r="D45" s="10" t="s">
        <v>326</v>
      </c>
      <c r="E45" s="10">
        <v>23</v>
      </c>
      <c r="F45" s="209" t="s">
        <v>327</v>
      </c>
      <c r="G45" s="222" t="s">
        <v>328</v>
      </c>
      <c r="H45" s="222" t="s">
        <v>329</v>
      </c>
      <c r="I45" s="419" t="s">
        <v>329</v>
      </c>
      <c r="J45" s="146"/>
      <c r="K45" s="560" t="s">
        <v>330</v>
      </c>
      <c r="L45" s="69"/>
      <c r="M45" s="74"/>
    </row>
    <row r="46" spans="1:14" s="7" customFormat="1" ht="219" thickBot="1" x14ac:dyDescent="0.3">
      <c r="A46" s="542"/>
      <c r="B46" s="500"/>
      <c r="C46" s="12"/>
      <c r="D46" s="13" t="s">
        <v>331</v>
      </c>
      <c r="E46" s="145" t="s">
        <v>332</v>
      </c>
      <c r="F46" s="13" t="s">
        <v>333</v>
      </c>
      <c r="G46" s="213"/>
      <c r="H46" s="213"/>
      <c r="I46" s="312"/>
      <c r="J46" s="224"/>
      <c r="K46" s="561"/>
      <c r="L46" s="68"/>
      <c r="M46" s="74"/>
    </row>
    <row r="47" spans="1:14" s="7" customFormat="1" ht="12" thickBot="1" x14ac:dyDescent="0.3">
      <c r="A47" s="542"/>
      <c r="B47" s="500"/>
      <c r="C47" s="40"/>
      <c r="D47" s="40"/>
      <c r="E47" s="40"/>
      <c r="F47" s="40"/>
      <c r="G47" s="40"/>
      <c r="H47" s="40"/>
      <c r="I47" s="40"/>
      <c r="J47" s="64"/>
      <c r="K47" s="561"/>
      <c r="L47" s="68"/>
      <c r="M47" s="74"/>
    </row>
    <row r="48" spans="1:14" s="7" customFormat="1" ht="35.15" customHeight="1" thickBot="1" x14ac:dyDescent="0.3">
      <c r="A48" s="542"/>
      <c r="B48" s="501"/>
      <c r="C48" s="548"/>
      <c r="D48" s="483"/>
      <c r="E48" s="483"/>
      <c r="F48" s="483"/>
      <c r="G48" s="483"/>
      <c r="H48" s="483"/>
      <c r="I48" s="483"/>
      <c r="J48" s="545"/>
      <c r="K48" s="561"/>
      <c r="L48" s="68"/>
      <c r="M48" s="74"/>
    </row>
    <row r="49" spans="1:13" s="7" customFormat="1" ht="23.5" thickBot="1" x14ac:dyDescent="0.3">
      <c r="A49" s="542"/>
      <c r="B49" s="14" t="s">
        <v>50</v>
      </c>
      <c r="C49" s="1" t="s">
        <v>264</v>
      </c>
      <c r="D49" s="1" t="s">
        <v>226</v>
      </c>
      <c r="E49" s="1" t="s">
        <v>227</v>
      </c>
      <c r="F49" s="1" t="s">
        <v>228</v>
      </c>
      <c r="G49" s="1" t="s">
        <v>229</v>
      </c>
      <c r="H49" s="1" t="s">
        <v>230</v>
      </c>
      <c r="I49" s="310" t="s">
        <v>231</v>
      </c>
      <c r="J49" s="442" t="s">
        <v>232</v>
      </c>
      <c r="K49" s="561"/>
      <c r="L49" s="68"/>
      <c r="M49" s="74"/>
    </row>
    <row r="50" spans="1:13" s="7" customFormat="1" ht="161.5" customHeight="1" thickBot="1" x14ac:dyDescent="0.4">
      <c r="A50" s="542"/>
      <c r="B50" s="522" t="s">
        <v>334</v>
      </c>
      <c r="C50" s="10" t="s">
        <v>335</v>
      </c>
      <c r="D50" s="10" t="s">
        <v>336</v>
      </c>
      <c r="E50" s="141" t="s">
        <v>337</v>
      </c>
      <c r="F50" s="205" t="s">
        <v>338</v>
      </c>
      <c r="G50" s="205" t="s">
        <v>339</v>
      </c>
      <c r="H50" s="10" t="s">
        <v>340</v>
      </c>
      <c r="I50" s="451" t="s">
        <v>341</v>
      </c>
      <c r="J50" s="297"/>
      <c r="K50" s="561"/>
      <c r="L50" s="69"/>
      <c r="M50" s="74"/>
    </row>
    <row r="51" spans="1:13" s="7" customFormat="1" ht="162" customHeight="1" thickBot="1" x14ac:dyDescent="0.3">
      <c r="A51" s="542"/>
      <c r="B51" s="549"/>
      <c r="C51" s="43"/>
      <c r="D51" s="13" t="s">
        <v>342</v>
      </c>
      <c r="E51" s="145" t="s">
        <v>343</v>
      </c>
      <c r="F51" s="201" t="s">
        <v>344</v>
      </c>
      <c r="G51" s="252" t="s">
        <v>345</v>
      </c>
      <c r="H51" s="252" t="s">
        <v>346</v>
      </c>
      <c r="I51" s="252"/>
      <c r="J51" s="297"/>
      <c r="K51" s="561"/>
      <c r="L51" s="68"/>
      <c r="M51" s="74"/>
    </row>
    <row r="52" spans="1:13" s="7" customFormat="1" ht="13.5" customHeight="1" thickBot="1" x14ac:dyDescent="0.3">
      <c r="A52" s="542"/>
      <c r="B52" s="549"/>
      <c r="C52" s="45"/>
      <c r="D52" s="45"/>
      <c r="E52" s="45"/>
      <c r="F52" s="45"/>
      <c r="G52" s="45"/>
      <c r="H52" s="45"/>
      <c r="I52" s="45"/>
      <c r="J52" s="414"/>
      <c r="K52" s="561"/>
      <c r="L52" s="571"/>
      <c r="M52" s="74"/>
    </row>
    <row r="53" spans="1:13" s="7" customFormat="1" ht="15.75" customHeight="1" thickBot="1" x14ac:dyDescent="0.3">
      <c r="A53" s="542"/>
      <c r="B53" s="523"/>
      <c r="C53" s="548"/>
      <c r="D53" s="483"/>
      <c r="E53" s="483"/>
      <c r="F53" s="483"/>
      <c r="G53" s="483"/>
      <c r="H53" s="483"/>
      <c r="I53" s="483"/>
      <c r="J53" s="545"/>
      <c r="K53" s="561"/>
      <c r="L53" s="571"/>
      <c r="M53" s="74"/>
    </row>
    <row r="54" spans="1:13" s="7" customFormat="1" ht="23.5" thickBot="1" x14ac:dyDescent="0.3">
      <c r="A54" s="88"/>
      <c r="B54" s="14" t="s">
        <v>52</v>
      </c>
      <c r="C54" s="1" t="s">
        <v>264</v>
      </c>
      <c r="D54" s="1" t="s">
        <v>226</v>
      </c>
      <c r="E54" s="1" t="s">
        <v>227</v>
      </c>
      <c r="F54" s="1" t="s">
        <v>228</v>
      </c>
      <c r="G54" s="212" t="s">
        <v>229</v>
      </c>
      <c r="H54" s="1" t="s">
        <v>230</v>
      </c>
      <c r="I54" s="310" t="s">
        <v>231</v>
      </c>
      <c r="J54" s="442" t="s">
        <v>232</v>
      </c>
      <c r="K54" s="561"/>
      <c r="L54" s="571"/>
      <c r="M54" s="74"/>
    </row>
    <row r="55" spans="1:13" s="7" customFormat="1" ht="58" thickBot="1" x14ac:dyDescent="0.3">
      <c r="A55" s="47"/>
      <c r="B55" s="484" t="s">
        <v>347</v>
      </c>
      <c r="C55" s="148">
        <v>0</v>
      </c>
      <c r="D55" s="10" t="s">
        <v>348</v>
      </c>
      <c r="E55" s="141" t="s">
        <v>349</v>
      </c>
      <c r="F55" s="210" t="s">
        <v>350</v>
      </c>
      <c r="G55" s="225" t="s">
        <v>351</v>
      </c>
      <c r="H55" s="147" t="s">
        <v>351</v>
      </c>
      <c r="I55" s="147" t="s">
        <v>351</v>
      </c>
      <c r="J55" s="144"/>
      <c r="K55" s="561"/>
      <c r="L55" s="571"/>
      <c r="M55" s="74"/>
    </row>
    <row r="56" spans="1:13" s="7" customFormat="1" ht="104" thickBot="1" x14ac:dyDescent="0.3">
      <c r="A56" s="47"/>
      <c r="B56" s="500"/>
      <c r="C56" s="43"/>
      <c r="D56" s="13" t="s">
        <v>352</v>
      </c>
      <c r="E56" s="140" t="s">
        <v>353</v>
      </c>
      <c r="F56" s="13" t="s">
        <v>354</v>
      </c>
      <c r="G56" s="213"/>
      <c r="H56" s="224"/>
      <c r="I56" s="312"/>
      <c r="J56" s="224"/>
      <c r="K56" s="561"/>
      <c r="L56" s="571"/>
      <c r="M56" s="74"/>
    </row>
    <row r="57" spans="1:13" s="7" customFormat="1" ht="12" thickBot="1" x14ac:dyDescent="0.3">
      <c r="A57" s="47"/>
      <c r="B57" s="500"/>
      <c r="C57" s="45"/>
      <c r="D57" s="45"/>
      <c r="E57" s="45"/>
      <c r="F57" s="45"/>
      <c r="G57" s="45"/>
      <c r="H57" s="45"/>
      <c r="I57" s="45"/>
      <c r="J57" s="414"/>
      <c r="K57" s="561"/>
      <c r="L57" s="68"/>
      <c r="M57" s="74"/>
    </row>
    <row r="58" spans="1:13" s="7" customFormat="1" ht="21" customHeight="1" thickBot="1" x14ac:dyDescent="0.3">
      <c r="A58" s="47"/>
      <c r="B58" s="501"/>
      <c r="C58" s="548"/>
      <c r="D58" s="483"/>
      <c r="E58" s="483"/>
      <c r="F58" s="483"/>
      <c r="G58" s="483"/>
      <c r="H58" s="483"/>
      <c r="I58" s="483"/>
      <c r="J58" s="545"/>
      <c r="K58" s="561"/>
      <c r="L58" s="68"/>
      <c r="M58" s="74"/>
    </row>
    <row r="59" spans="1:13" s="7" customFormat="1" ht="23.5" thickBot="1" x14ac:dyDescent="0.3">
      <c r="A59" s="47"/>
      <c r="B59" s="149" t="s">
        <v>355</v>
      </c>
      <c r="C59" s="147"/>
      <c r="D59" s="151" t="s">
        <v>356</v>
      </c>
      <c r="E59" s="151" t="s">
        <v>227</v>
      </c>
      <c r="F59" s="151" t="s">
        <v>228</v>
      </c>
      <c r="G59" s="151" t="s">
        <v>265</v>
      </c>
      <c r="H59" s="151" t="s">
        <v>230</v>
      </c>
      <c r="I59" s="313" t="s">
        <v>231</v>
      </c>
      <c r="J59" s="442" t="s">
        <v>232</v>
      </c>
      <c r="K59" s="72"/>
      <c r="L59" s="68"/>
      <c r="M59" s="74"/>
    </row>
    <row r="60" spans="1:13" s="7" customFormat="1" ht="12" thickBot="1" x14ac:dyDescent="0.3">
      <c r="A60" s="47"/>
      <c r="B60" s="484" t="s">
        <v>357</v>
      </c>
      <c r="C60" s="147"/>
      <c r="D60" s="148">
        <v>0.94</v>
      </c>
      <c r="E60" s="148">
        <v>0.96</v>
      </c>
      <c r="F60" s="148">
        <v>0.98</v>
      </c>
      <c r="G60" s="147" t="s">
        <v>351</v>
      </c>
      <c r="H60" s="147" t="s">
        <v>351</v>
      </c>
      <c r="I60" s="147" t="s">
        <v>351</v>
      </c>
      <c r="J60" s="144"/>
      <c r="K60" s="72"/>
      <c r="L60" s="68"/>
      <c r="M60" s="74"/>
    </row>
    <row r="61" spans="1:13" s="7" customFormat="1" ht="46.5" thickBot="1" x14ac:dyDescent="0.3">
      <c r="A61" s="47"/>
      <c r="B61" s="500"/>
      <c r="C61" s="147"/>
      <c r="D61" s="145"/>
      <c r="E61" s="278" t="s">
        <v>358</v>
      </c>
      <c r="F61" s="145" t="s">
        <v>359</v>
      </c>
      <c r="G61" s="146"/>
      <c r="H61" s="146"/>
      <c r="I61" s="411"/>
      <c r="J61" s="146"/>
      <c r="K61" s="72"/>
      <c r="L61" s="68"/>
      <c r="M61" s="74"/>
    </row>
    <row r="62" spans="1:13" s="7" customFormat="1" ht="12" thickBot="1" x14ac:dyDescent="0.3">
      <c r="A62" s="47"/>
      <c r="B62" s="500"/>
      <c r="C62" s="154"/>
      <c r="D62" s="154"/>
      <c r="E62" s="154"/>
      <c r="F62" s="154"/>
      <c r="G62" s="154"/>
      <c r="H62" s="154"/>
      <c r="I62" s="154"/>
      <c r="J62" s="401"/>
      <c r="K62" s="72"/>
      <c r="L62" s="68"/>
      <c r="M62" s="74"/>
    </row>
    <row r="63" spans="1:13" s="7" customFormat="1" ht="16" customHeight="1" thickBot="1" x14ac:dyDescent="0.3">
      <c r="A63" s="47"/>
      <c r="B63" s="501"/>
      <c r="C63" s="554"/>
      <c r="D63" s="554"/>
      <c r="E63" s="554"/>
      <c r="F63" s="554"/>
      <c r="G63" s="554"/>
      <c r="H63" s="554"/>
      <c r="I63" s="554"/>
      <c r="J63" s="402"/>
      <c r="K63" s="72"/>
      <c r="L63" s="68"/>
      <c r="M63" s="74"/>
    </row>
    <row r="64" spans="1:13" s="7" customFormat="1" ht="23.5" thickBot="1" x14ac:dyDescent="0.3">
      <c r="A64" s="47"/>
      <c r="B64" s="149" t="s">
        <v>360</v>
      </c>
      <c r="C64" s="147"/>
      <c r="D64" s="151" t="s">
        <v>356</v>
      </c>
      <c r="E64" s="151" t="s">
        <v>227</v>
      </c>
      <c r="F64" s="151" t="s">
        <v>228</v>
      </c>
      <c r="G64" s="151" t="s">
        <v>265</v>
      </c>
      <c r="H64" s="216" t="s">
        <v>230</v>
      </c>
      <c r="I64" s="406" t="s">
        <v>231</v>
      </c>
      <c r="J64" s="442" t="s">
        <v>232</v>
      </c>
      <c r="K64" s="72"/>
      <c r="L64" s="68"/>
      <c r="M64" s="74"/>
    </row>
    <row r="65" spans="1:13" s="7" customFormat="1" ht="81.650000000000006" customHeight="1" thickBot="1" x14ac:dyDescent="0.3">
      <c r="A65" s="47"/>
      <c r="B65" s="484" t="s">
        <v>361</v>
      </c>
      <c r="C65" s="147"/>
      <c r="D65" s="148" t="s">
        <v>362</v>
      </c>
      <c r="E65" s="148" t="s">
        <v>363</v>
      </c>
      <c r="F65" s="210" t="s">
        <v>364</v>
      </c>
      <c r="G65" s="215" t="s">
        <v>351</v>
      </c>
      <c r="H65" s="214" t="s">
        <v>351</v>
      </c>
      <c r="I65" s="215" t="s">
        <v>351</v>
      </c>
      <c r="J65" s="144"/>
      <c r="K65" s="72"/>
      <c r="L65" s="68"/>
      <c r="M65" s="74"/>
    </row>
    <row r="66" spans="1:13" s="7" customFormat="1" ht="102" customHeight="1" thickBot="1" x14ac:dyDescent="0.3">
      <c r="A66" s="47"/>
      <c r="B66" s="500"/>
      <c r="C66" s="147"/>
      <c r="D66" s="146"/>
      <c r="E66" s="145" t="s">
        <v>365</v>
      </c>
      <c r="F66" s="145" t="s">
        <v>366</v>
      </c>
      <c r="G66" s="226"/>
      <c r="H66" s="226"/>
      <c r="I66" s="420"/>
      <c r="J66" s="146"/>
      <c r="K66" s="72"/>
      <c r="L66" s="68"/>
      <c r="M66" s="74"/>
    </row>
    <row r="67" spans="1:13" s="7" customFormat="1" ht="28.5" customHeight="1" thickBot="1" x14ac:dyDescent="0.3">
      <c r="A67" s="47"/>
      <c r="B67" s="500"/>
      <c r="C67" s="154"/>
      <c r="D67" s="154"/>
      <c r="E67" s="154"/>
      <c r="F67" s="154"/>
      <c r="G67" s="154"/>
      <c r="H67" s="154"/>
      <c r="I67" s="154"/>
      <c r="J67" s="417"/>
      <c r="K67" s="72"/>
      <c r="L67" s="68"/>
      <c r="M67" s="74"/>
    </row>
    <row r="68" spans="1:13" s="7" customFormat="1" ht="18" customHeight="1" thickBot="1" x14ac:dyDescent="0.3">
      <c r="A68" s="47"/>
      <c r="B68" s="501"/>
      <c r="C68" s="554"/>
      <c r="D68" s="554"/>
      <c r="E68" s="554"/>
      <c r="F68" s="554"/>
      <c r="G68" s="554"/>
      <c r="H68" s="554"/>
      <c r="I68" s="554"/>
      <c r="J68" s="418"/>
      <c r="K68" s="72"/>
      <c r="L68" s="68"/>
      <c r="M68" s="74"/>
    </row>
    <row r="69" spans="1:13" s="7" customFormat="1" ht="12" thickBot="1" x14ac:dyDescent="0.3">
      <c r="A69" s="480" t="s">
        <v>311</v>
      </c>
      <c r="B69" s="25" t="s">
        <v>312</v>
      </c>
      <c r="C69" s="26" t="s">
        <v>313</v>
      </c>
      <c r="D69" s="26" t="s">
        <v>314</v>
      </c>
      <c r="E69" s="26" t="s">
        <v>315</v>
      </c>
      <c r="F69" s="27"/>
      <c r="G69" s="27"/>
      <c r="H69" s="27"/>
      <c r="I69" s="506" t="s">
        <v>367</v>
      </c>
      <c r="J69" s="507"/>
      <c r="K69" s="508"/>
      <c r="L69" s="68"/>
      <c r="M69" s="74"/>
    </row>
    <row r="70" spans="1:13" s="7" customFormat="1" ht="23.5" thickBot="1" x14ac:dyDescent="0.3">
      <c r="A70" s="481"/>
      <c r="B70" s="28">
        <v>12000000</v>
      </c>
      <c r="C70" s="29"/>
      <c r="D70" s="10" t="s">
        <v>368</v>
      </c>
      <c r="E70" s="21">
        <f>12000000+18400000</f>
        <v>30400000</v>
      </c>
      <c r="F70" s="35"/>
      <c r="G70" s="35"/>
      <c r="H70" s="35"/>
      <c r="I70" s="509">
        <f>B70/E70</f>
        <v>0.39473684210526316</v>
      </c>
      <c r="J70" s="510"/>
      <c r="K70" s="511"/>
      <c r="L70" s="68"/>
      <c r="M70" s="74"/>
    </row>
    <row r="71" spans="1:13" s="7" customFormat="1" ht="12" thickBot="1" x14ac:dyDescent="0.3">
      <c r="A71" s="480" t="s">
        <v>318</v>
      </c>
      <c r="B71" s="25" t="s">
        <v>319</v>
      </c>
      <c r="C71" s="488"/>
      <c r="D71" s="489"/>
      <c r="E71" s="489"/>
      <c r="F71" s="489"/>
      <c r="G71" s="489"/>
      <c r="H71" s="489"/>
      <c r="I71" s="489"/>
      <c r="J71" s="489"/>
      <c r="K71" s="490"/>
      <c r="L71" s="68"/>
      <c r="M71" s="74"/>
    </row>
    <row r="72" spans="1:13" s="7" customFormat="1" ht="12.75" customHeight="1" thickBot="1" x14ac:dyDescent="0.3">
      <c r="A72" s="481"/>
      <c r="B72" s="34" t="s">
        <v>369</v>
      </c>
      <c r="C72" s="491"/>
      <c r="D72" s="492"/>
      <c r="E72" s="492"/>
      <c r="F72" s="492"/>
      <c r="G72" s="492"/>
      <c r="H72" s="492"/>
      <c r="I72" s="492"/>
      <c r="J72" s="492"/>
      <c r="K72" s="493"/>
      <c r="L72" s="68"/>
      <c r="M72" s="74"/>
    </row>
    <row r="73" spans="1:13" s="7" customFormat="1" ht="12" thickBot="1" x14ac:dyDescent="0.3">
      <c r="A73" s="15"/>
      <c r="B73" s="16"/>
      <c r="C73" s="15"/>
      <c r="D73" s="15"/>
      <c r="E73" s="15"/>
      <c r="F73" s="15"/>
      <c r="G73" s="15"/>
      <c r="H73" s="15"/>
      <c r="I73" s="15"/>
      <c r="J73" s="15"/>
      <c r="K73" s="15"/>
      <c r="L73" s="68"/>
      <c r="M73" s="74"/>
    </row>
    <row r="74" spans="1:13" s="7" customFormat="1" ht="23.5" thickBot="1" x14ac:dyDescent="0.3">
      <c r="A74" s="17" t="s">
        <v>532</v>
      </c>
      <c r="B74" s="18" t="s">
        <v>54</v>
      </c>
      <c r="C74" s="1" t="s">
        <v>264</v>
      </c>
      <c r="D74" s="1" t="s">
        <v>226</v>
      </c>
      <c r="E74" s="1" t="s">
        <v>227</v>
      </c>
      <c r="F74" s="1" t="s">
        <v>281</v>
      </c>
      <c r="G74" s="1" t="s">
        <v>229</v>
      </c>
      <c r="H74" s="1" t="s">
        <v>230</v>
      </c>
      <c r="I74" s="1" t="s">
        <v>231</v>
      </c>
      <c r="J74" s="442" t="s">
        <v>232</v>
      </c>
      <c r="K74" s="20" t="s">
        <v>249</v>
      </c>
      <c r="L74" s="68"/>
      <c r="M74" s="74"/>
    </row>
    <row r="75" spans="1:13" s="7" customFormat="1" ht="121.5" customHeight="1" thickBot="1" x14ac:dyDescent="0.3">
      <c r="A75" s="494" t="s">
        <v>371</v>
      </c>
      <c r="B75" s="497" t="s">
        <v>372</v>
      </c>
      <c r="C75" s="10" t="s">
        <v>373</v>
      </c>
      <c r="D75" s="21" t="s">
        <v>374</v>
      </c>
      <c r="E75" s="21" t="s">
        <v>375</v>
      </c>
      <c r="F75" s="48" t="s">
        <v>376</v>
      </c>
      <c r="G75" s="227" t="s">
        <v>351</v>
      </c>
      <c r="H75" s="227" t="s">
        <v>351</v>
      </c>
      <c r="I75" s="227" t="s">
        <v>351</v>
      </c>
      <c r="J75" s="421"/>
      <c r="K75" s="522" t="s">
        <v>377</v>
      </c>
      <c r="L75" s="68"/>
      <c r="M75" s="74"/>
    </row>
    <row r="76" spans="1:13" s="7" customFormat="1" ht="151" customHeight="1" thickBot="1" x14ac:dyDescent="0.3">
      <c r="A76" s="495"/>
      <c r="B76" s="498"/>
      <c r="C76" s="12"/>
      <c r="D76" s="13" t="s">
        <v>378</v>
      </c>
      <c r="E76" s="145" t="s">
        <v>379</v>
      </c>
      <c r="F76" s="145" t="s">
        <v>380</v>
      </c>
      <c r="G76" s="217"/>
      <c r="H76" s="217"/>
      <c r="I76" s="217"/>
      <c r="J76" s="217"/>
      <c r="K76" s="549"/>
      <c r="L76" s="68"/>
      <c r="M76" s="74"/>
    </row>
    <row r="77" spans="1:13" s="7" customFormat="1" ht="12" thickBot="1" x14ac:dyDescent="0.3">
      <c r="A77" s="495"/>
      <c r="B77" s="498"/>
      <c r="C77" s="482"/>
      <c r="D77" s="482"/>
      <c r="E77" s="482"/>
      <c r="F77" s="482"/>
      <c r="G77" s="482"/>
      <c r="H77" s="482"/>
      <c r="I77" s="550"/>
      <c r="J77" s="414"/>
      <c r="K77" s="549"/>
      <c r="L77" s="68"/>
      <c r="M77" s="74"/>
    </row>
    <row r="78" spans="1:13" s="7" customFormat="1" ht="25.5" customHeight="1" thickBot="1" x14ac:dyDescent="0.3">
      <c r="A78" s="495"/>
      <c r="B78" s="499"/>
      <c r="C78" s="548"/>
      <c r="D78" s="483"/>
      <c r="E78" s="483"/>
      <c r="F78" s="483"/>
      <c r="G78" s="483"/>
      <c r="H78" s="483"/>
      <c r="I78" s="483"/>
      <c r="J78" s="545"/>
      <c r="K78" s="549"/>
      <c r="L78" s="68"/>
      <c r="M78" s="74"/>
    </row>
    <row r="79" spans="1:13" s="7" customFormat="1" ht="23.5" thickBot="1" x14ac:dyDescent="0.3">
      <c r="A79" s="495"/>
      <c r="B79" s="14" t="s">
        <v>56</v>
      </c>
      <c r="C79" s="1" t="s">
        <v>264</v>
      </c>
      <c r="D79" s="1" t="s">
        <v>226</v>
      </c>
      <c r="E79" s="1" t="s">
        <v>227</v>
      </c>
      <c r="F79" s="1" t="s">
        <v>228</v>
      </c>
      <c r="G79" s="1" t="s">
        <v>229</v>
      </c>
      <c r="H79" s="1" t="s">
        <v>230</v>
      </c>
      <c r="I79" s="1" t="s">
        <v>231</v>
      </c>
      <c r="J79" s="442" t="s">
        <v>232</v>
      </c>
      <c r="K79" s="549"/>
      <c r="L79" s="68"/>
      <c r="M79" s="74"/>
    </row>
    <row r="80" spans="1:13" s="7" customFormat="1" ht="161.5" customHeight="1" thickBot="1" x14ac:dyDescent="0.3">
      <c r="A80" s="495"/>
      <c r="B80" s="551" t="s">
        <v>381</v>
      </c>
      <c r="C80" s="141" t="s">
        <v>382</v>
      </c>
      <c r="D80" s="141" t="s">
        <v>383</v>
      </c>
      <c r="E80" s="141" t="s">
        <v>384</v>
      </c>
      <c r="F80" s="141" t="s">
        <v>385</v>
      </c>
      <c r="G80" s="141" t="s">
        <v>386</v>
      </c>
      <c r="H80" s="320"/>
      <c r="I80" s="227" t="s">
        <v>351</v>
      </c>
      <c r="J80" s="421"/>
      <c r="K80" s="549"/>
      <c r="L80" s="68"/>
      <c r="M80" s="74"/>
    </row>
    <row r="81" spans="1:13" s="7" customFormat="1" ht="253.5" thickBot="1" x14ac:dyDescent="0.3">
      <c r="A81" s="495"/>
      <c r="B81" s="500"/>
      <c r="C81" s="147"/>
      <c r="D81" s="145" t="s">
        <v>387</v>
      </c>
      <c r="E81" s="145" t="s">
        <v>388</v>
      </c>
      <c r="F81" s="145" t="s">
        <v>389</v>
      </c>
      <c r="G81" s="141" t="s">
        <v>390</v>
      </c>
      <c r="H81" s="146"/>
      <c r="I81" s="146"/>
      <c r="J81" s="146"/>
      <c r="K81" s="549"/>
      <c r="L81" s="68"/>
      <c r="M81" s="74"/>
    </row>
    <row r="82" spans="1:13" s="7" customFormat="1" ht="12" thickBot="1" x14ac:dyDescent="0.3">
      <c r="A82" s="495"/>
      <c r="B82" s="500"/>
      <c r="C82" s="552"/>
      <c r="D82" s="552"/>
      <c r="E82" s="552"/>
      <c r="F82" s="552"/>
      <c r="G82" s="552"/>
      <c r="H82" s="552"/>
      <c r="I82" s="553"/>
      <c r="J82" s="417"/>
      <c r="K82" s="549"/>
      <c r="L82" s="68"/>
      <c r="M82" s="74"/>
    </row>
    <row r="83" spans="1:13" s="7" customFormat="1" ht="26.5" customHeight="1" thickBot="1" x14ac:dyDescent="0.3">
      <c r="A83" s="495"/>
      <c r="B83" s="501"/>
      <c r="C83" s="554"/>
      <c r="D83" s="554"/>
      <c r="E83" s="554"/>
      <c r="F83" s="554"/>
      <c r="G83" s="554"/>
      <c r="H83" s="554"/>
      <c r="I83" s="555"/>
      <c r="J83" s="418"/>
      <c r="K83" s="549"/>
      <c r="L83" s="68"/>
      <c r="M83" s="74"/>
    </row>
    <row r="84" spans="1:13" s="7" customFormat="1" ht="12" thickBot="1" x14ac:dyDescent="0.3">
      <c r="A84" s="480" t="s">
        <v>311</v>
      </c>
      <c r="B84" s="25" t="s">
        <v>312</v>
      </c>
      <c r="C84" s="26" t="s">
        <v>313</v>
      </c>
      <c r="D84" s="26" t="s">
        <v>314</v>
      </c>
      <c r="E84" s="26" t="s">
        <v>315</v>
      </c>
      <c r="F84" s="27"/>
      <c r="G84" s="27"/>
      <c r="H84" s="27"/>
      <c r="I84" s="506" t="s">
        <v>367</v>
      </c>
      <c r="J84" s="507"/>
      <c r="K84" s="508"/>
      <c r="L84" s="68"/>
      <c r="M84" s="74"/>
    </row>
    <row r="85" spans="1:13" s="7" customFormat="1" ht="23.5" thickBot="1" x14ac:dyDescent="0.3">
      <c r="A85" s="481"/>
      <c r="B85" s="28">
        <v>1919988</v>
      </c>
      <c r="C85" s="29"/>
      <c r="D85" s="10" t="s">
        <v>391</v>
      </c>
      <c r="E85" s="21">
        <f>34500000+1288000</f>
        <v>35788000</v>
      </c>
      <c r="F85" s="35"/>
      <c r="G85" s="35"/>
      <c r="H85" s="35"/>
      <c r="I85" s="509">
        <f>B85/E85</f>
        <v>5.3648932603107186E-2</v>
      </c>
      <c r="J85" s="510"/>
      <c r="K85" s="511"/>
      <c r="L85" s="68"/>
      <c r="M85" s="74"/>
    </row>
    <row r="86" spans="1:13" s="7" customFormat="1" ht="12" thickBot="1" x14ac:dyDescent="0.3">
      <c r="A86" s="480" t="s">
        <v>318</v>
      </c>
      <c r="B86" s="25" t="s">
        <v>319</v>
      </c>
      <c r="C86" s="488"/>
      <c r="D86" s="489"/>
      <c r="E86" s="489"/>
      <c r="F86" s="489"/>
      <c r="G86" s="489"/>
      <c r="H86" s="489"/>
      <c r="I86" s="489"/>
      <c r="J86" s="489"/>
      <c r="K86" s="490"/>
      <c r="L86" s="68"/>
      <c r="M86" s="74"/>
    </row>
    <row r="87" spans="1:13" s="7" customFormat="1" ht="12" thickBot="1" x14ac:dyDescent="0.3">
      <c r="A87" s="481"/>
      <c r="B87" s="34" t="s">
        <v>392</v>
      </c>
      <c r="C87" s="491"/>
      <c r="D87" s="492"/>
      <c r="E87" s="492"/>
      <c r="F87" s="492"/>
      <c r="G87" s="492"/>
      <c r="H87" s="492"/>
      <c r="I87" s="492"/>
      <c r="J87" s="492"/>
      <c r="K87" s="493"/>
      <c r="L87" s="68"/>
      <c r="M87" s="74"/>
    </row>
    <row r="88" spans="1:13" s="7" customFormat="1" ht="12" thickBot="1" x14ac:dyDescent="0.3">
      <c r="B88" s="51"/>
      <c r="L88" s="68"/>
      <c r="M88" s="74"/>
    </row>
    <row r="89" spans="1:13" s="7" customFormat="1" ht="23.5" thickBot="1" x14ac:dyDescent="0.3">
      <c r="A89" s="17" t="s">
        <v>533</v>
      </c>
      <c r="B89" s="18" t="s">
        <v>58</v>
      </c>
      <c r="C89" s="1" t="s">
        <v>264</v>
      </c>
      <c r="D89" s="1" t="s">
        <v>226</v>
      </c>
      <c r="E89" s="1" t="s">
        <v>227</v>
      </c>
      <c r="F89" s="1" t="s">
        <v>228</v>
      </c>
      <c r="G89" s="1" t="s">
        <v>229</v>
      </c>
      <c r="H89" s="212" t="s">
        <v>394</v>
      </c>
      <c r="I89" s="405" t="s">
        <v>395</v>
      </c>
      <c r="J89" s="442" t="s">
        <v>232</v>
      </c>
      <c r="K89" s="20" t="s">
        <v>323</v>
      </c>
      <c r="L89" s="68"/>
      <c r="M89" s="74"/>
    </row>
    <row r="90" spans="1:13" s="7" customFormat="1" ht="96.65" customHeight="1" thickBot="1" x14ac:dyDescent="0.3">
      <c r="A90" s="497" t="s">
        <v>396</v>
      </c>
      <c r="B90" s="497" t="s">
        <v>397</v>
      </c>
      <c r="C90" s="10" t="s">
        <v>398</v>
      </c>
      <c r="D90" s="10" t="s">
        <v>399</v>
      </c>
      <c r="E90" s="141" t="s">
        <v>400</v>
      </c>
      <c r="F90" s="141" t="s">
        <v>401</v>
      </c>
      <c r="G90" s="395" t="s">
        <v>402</v>
      </c>
      <c r="H90" s="397" t="s">
        <v>351</v>
      </c>
      <c r="I90" s="422"/>
      <c r="J90" s="424"/>
      <c r="K90" s="546" t="s">
        <v>403</v>
      </c>
      <c r="L90" s="68"/>
      <c r="M90" s="74"/>
    </row>
    <row r="91" spans="1:13" s="7" customFormat="1" ht="256" customHeight="1" thickBot="1" x14ac:dyDescent="0.3">
      <c r="A91" s="498"/>
      <c r="B91" s="498"/>
      <c r="C91" s="12"/>
      <c r="D91" s="13" t="s">
        <v>404</v>
      </c>
      <c r="E91" s="145" t="s">
        <v>405</v>
      </c>
      <c r="F91" s="145" t="s">
        <v>406</v>
      </c>
      <c r="G91" s="396" t="s">
        <v>407</v>
      </c>
      <c r="H91" s="397"/>
      <c r="I91" s="422"/>
      <c r="J91" s="424"/>
      <c r="K91" s="547"/>
      <c r="L91" s="68"/>
      <c r="M91" s="74"/>
    </row>
    <row r="92" spans="1:13" s="7" customFormat="1" ht="12" thickBot="1" x14ac:dyDescent="0.3">
      <c r="A92" s="498"/>
      <c r="B92" s="498"/>
      <c r="C92" s="482"/>
      <c r="D92" s="482"/>
      <c r="E92" s="482"/>
      <c r="F92" s="482"/>
      <c r="G92" s="482"/>
      <c r="H92" s="487"/>
      <c r="I92" s="487"/>
      <c r="J92" s="414"/>
      <c r="K92" s="547"/>
      <c r="L92" s="68"/>
      <c r="M92" s="74"/>
    </row>
    <row r="93" spans="1:13" s="7" customFormat="1" ht="18" customHeight="1" thickBot="1" x14ac:dyDescent="0.3">
      <c r="A93" s="498"/>
      <c r="B93" s="499"/>
      <c r="C93" s="548"/>
      <c r="D93" s="483"/>
      <c r="E93" s="483"/>
      <c r="F93" s="483"/>
      <c r="G93" s="483"/>
      <c r="H93" s="483"/>
      <c r="I93" s="483"/>
      <c r="J93" s="545"/>
      <c r="K93" s="547"/>
      <c r="L93" s="68"/>
      <c r="M93" s="74"/>
    </row>
    <row r="94" spans="1:13" s="7" customFormat="1" ht="23.5" thickBot="1" x14ac:dyDescent="0.3">
      <c r="A94" s="498"/>
      <c r="B94" s="18" t="s">
        <v>60</v>
      </c>
      <c r="C94" s="1" t="s">
        <v>264</v>
      </c>
      <c r="D94" s="1" t="s">
        <v>226</v>
      </c>
      <c r="E94" s="1" t="s">
        <v>227</v>
      </c>
      <c r="F94" s="1" t="s">
        <v>228</v>
      </c>
      <c r="G94" s="212" t="s">
        <v>408</v>
      </c>
      <c r="H94" s="212" t="s">
        <v>230</v>
      </c>
      <c r="I94" s="405" t="s">
        <v>231</v>
      </c>
      <c r="J94" s="442" t="s">
        <v>232</v>
      </c>
      <c r="K94" s="547"/>
      <c r="L94" s="68"/>
      <c r="M94" s="74"/>
    </row>
    <row r="95" spans="1:13" s="7" customFormat="1" ht="165.65" customHeight="1" thickBot="1" x14ac:dyDescent="0.3">
      <c r="A95" s="498"/>
      <c r="B95" s="497" t="s">
        <v>409</v>
      </c>
      <c r="C95" s="52" t="s">
        <v>410</v>
      </c>
      <c r="D95" s="10" t="s">
        <v>411</v>
      </c>
      <c r="E95" s="141" t="s">
        <v>412</v>
      </c>
      <c r="F95" s="395" t="s">
        <v>413</v>
      </c>
      <c r="G95" s="356" t="s">
        <v>351</v>
      </c>
      <c r="H95" s="356" t="s">
        <v>351</v>
      </c>
      <c r="I95" s="423" t="s">
        <v>351</v>
      </c>
      <c r="J95" s="12"/>
      <c r="K95" s="547"/>
      <c r="L95" s="68"/>
      <c r="M95" s="74"/>
    </row>
    <row r="96" spans="1:13" s="7" customFormat="1" ht="273.64999999999998" customHeight="1" thickBot="1" x14ac:dyDescent="0.3">
      <c r="A96" s="498"/>
      <c r="B96" s="498"/>
      <c r="C96" s="43"/>
      <c r="D96" s="13" t="s">
        <v>414</v>
      </c>
      <c r="E96" s="145" t="s">
        <v>415</v>
      </c>
      <c r="F96" s="315" t="s">
        <v>416</v>
      </c>
      <c r="G96" s="356"/>
      <c r="H96" s="356"/>
      <c r="I96" s="423"/>
      <c r="J96" s="12"/>
      <c r="K96" s="547"/>
      <c r="L96" s="68"/>
      <c r="M96" s="74"/>
    </row>
    <row r="97" spans="1:32" s="7" customFormat="1" ht="10.5" hidden="1" customHeight="1" thickBot="1" x14ac:dyDescent="0.3">
      <c r="A97" s="498"/>
      <c r="B97" s="542"/>
      <c r="C97" s="482"/>
      <c r="D97" s="482"/>
      <c r="E97" s="482"/>
      <c r="F97" s="482"/>
      <c r="G97" s="487"/>
      <c r="H97" s="487"/>
      <c r="I97" s="544"/>
      <c r="J97" s="400"/>
      <c r="K97" s="53" t="s">
        <v>417</v>
      </c>
      <c r="L97" s="68"/>
      <c r="M97" s="74"/>
    </row>
    <row r="98" spans="1:32" s="7" customFormat="1" ht="35.15" hidden="1" customHeight="1" thickBot="1" x14ac:dyDescent="0.3">
      <c r="A98" s="499"/>
      <c r="B98" s="543"/>
      <c r="C98" s="483"/>
      <c r="D98" s="483"/>
      <c r="E98" s="483"/>
      <c r="F98" s="483"/>
      <c r="G98" s="483"/>
      <c r="H98" s="483"/>
      <c r="I98" s="545"/>
      <c r="J98" s="332"/>
      <c r="K98" s="10" t="s">
        <v>418</v>
      </c>
      <c r="L98" s="68"/>
      <c r="M98" s="74"/>
    </row>
    <row r="99" spans="1:32" s="7" customFormat="1" ht="12" thickBot="1" x14ac:dyDescent="0.3">
      <c r="A99" s="480" t="s">
        <v>311</v>
      </c>
      <c r="B99" s="25" t="s">
        <v>312</v>
      </c>
      <c r="C99" s="26" t="s">
        <v>313</v>
      </c>
      <c r="D99" s="26" t="s">
        <v>314</v>
      </c>
      <c r="E99" s="26" t="s">
        <v>315</v>
      </c>
      <c r="F99" s="27"/>
      <c r="G99" s="27"/>
      <c r="H99" s="27"/>
      <c r="I99" s="506" t="s">
        <v>367</v>
      </c>
      <c r="J99" s="507"/>
      <c r="K99" s="508"/>
      <c r="L99" s="68"/>
      <c r="M99" s="74"/>
    </row>
    <row r="100" spans="1:32" s="7" customFormat="1" ht="12" thickBot="1" x14ac:dyDescent="0.3">
      <c r="A100" s="481"/>
      <c r="B100" s="28">
        <v>2440912</v>
      </c>
      <c r="C100" s="29"/>
      <c r="D100" s="10" t="s">
        <v>419</v>
      </c>
      <c r="E100" s="21">
        <v>4540912</v>
      </c>
      <c r="F100" s="35"/>
      <c r="G100" s="35"/>
      <c r="H100" s="35"/>
      <c r="I100" s="509">
        <f>B100/E100</f>
        <v>0.53753783380959597</v>
      </c>
      <c r="J100" s="510"/>
      <c r="K100" s="511"/>
      <c r="L100" s="68"/>
      <c r="M100" s="74"/>
    </row>
    <row r="101" spans="1:32" s="7" customFormat="1" ht="12" thickBot="1" x14ac:dyDescent="0.3">
      <c r="A101" s="480" t="s">
        <v>318</v>
      </c>
      <c r="B101" s="25" t="s">
        <v>319</v>
      </c>
      <c r="C101" s="524"/>
      <c r="D101" s="525"/>
      <c r="E101" s="525"/>
      <c r="F101" s="525"/>
      <c r="G101" s="525"/>
      <c r="H101" s="525"/>
      <c r="I101" s="525"/>
      <c r="J101" s="525"/>
      <c r="K101" s="526"/>
      <c r="L101" s="68"/>
      <c r="M101" s="74"/>
    </row>
    <row r="102" spans="1:32" s="7" customFormat="1" ht="12" thickBot="1" x14ac:dyDescent="0.3">
      <c r="A102" s="481"/>
      <c r="B102" s="34" t="s">
        <v>420</v>
      </c>
      <c r="C102" s="527"/>
      <c r="D102" s="528"/>
      <c r="E102" s="528"/>
      <c r="F102" s="528"/>
      <c r="G102" s="528"/>
      <c r="H102" s="528"/>
      <c r="I102" s="528"/>
      <c r="J102" s="528"/>
      <c r="K102" s="529"/>
      <c r="L102" s="68"/>
      <c r="M102" s="74"/>
    </row>
    <row r="103" spans="1:32" s="7" customFormat="1" ht="23.5" thickBot="1" x14ac:dyDescent="0.3">
      <c r="A103" s="325" t="s">
        <v>534</v>
      </c>
      <c r="B103" s="347" t="s">
        <v>215</v>
      </c>
      <c r="C103" s="212" t="s">
        <v>264</v>
      </c>
      <c r="D103" s="212" t="s">
        <v>226</v>
      </c>
      <c r="E103" s="212" t="s">
        <v>227</v>
      </c>
      <c r="F103" s="212" t="s">
        <v>228</v>
      </c>
      <c r="G103" s="212" t="s">
        <v>265</v>
      </c>
      <c r="H103" s="212" t="s">
        <v>422</v>
      </c>
      <c r="I103" s="212" t="s">
        <v>231</v>
      </c>
      <c r="J103" s="442" t="s">
        <v>232</v>
      </c>
      <c r="K103" s="348" t="s">
        <v>249</v>
      </c>
      <c r="L103" s="68"/>
      <c r="M103" s="74"/>
    </row>
    <row r="104" spans="1:32" s="346" customFormat="1" ht="184.5" thickBot="1" x14ac:dyDescent="0.3">
      <c r="A104" s="530" t="s">
        <v>535</v>
      </c>
      <c r="B104" s="531" t="s">
        <v>424</v>
      </c>
      <c r="C104" s="351"/>
      <c r="D104" s="352">
        <v>0</v>
      </c>
      <c r="E104" s="353" t="s">
        <v>425</v>
      </c>
      <c r="F104" s="345" t="s">
        <v>426</v>
      </c>
      <c r="G104" s="354" t="s">
        <v>427</v>
      </c>
      <c r="H104" s="355" t="s">
        <v>428</v>
      </c>
      <c r="I104" s="459" t="s">
        <v>429</v>
      </c>
      <c r="J104" s="13" t="s">
        <v>536</v>
      </c>
      <c r="K104" s="533"/>
      <c r="L104" s="68"/>
      <c r="M104" s="74"/>
      <c r="N104" s="7"/>
      <c r="O104" s="7"/>
      <c r="P104" s="7"/>
      <c r="Q104" s="7"/>
      <c r="R104" s="7"/>
      <c r="S104" s="7"/>
      <c r="T104" s="7"/>
      <c r="U104" s="7"/>
      <c r="V104" s="7"/>
      <c r="W104" s="7"/>
      <c r="X104" s="7"/>
      <c r="Y104" s="7"/>
      <c r="Z104" s="7"/>
      <c r="AA104" s="7"/>
      <c r="AB104" s="7"/>
      <c r="AC104" s="7"/>
      <c r="AD104" s="7"/>
      <c r="AE104" s="7"/>
      <c r="AF104" s="7"/>
    </row>
    <row r="105" spans="1:32" s="346" customFormat="1" ht="168.65" customHeight="1" thickBot="1" x14ac:dyDescent="0.3">
      <c r="A105" s="530"/>
      <c r="B105" s="532"/>
      <c r="C105" s="356"/>
      <c r="D105" s="345" t="s">
        <v>431</v>
      </c>
      <c r="E105" s="353" t="s">
        <v>432</v>
      </c>
      <c r="F105" s="345" t="s">
        <v>433</v>
      </c>
      <c r="G105" s="345" t="s">
        <v>434</v>
      </c>
      <c r="H105" s="345" t="s">
        <v>435</v>
      </c>
      <c r="I105" s="437"/>
      <c r="J105" s="13"/>
      <c r="K105" s="533"/>
      <c r="L105" s="68"/>
      <c r="M105" s="74"/>
      <c r="N105" s="7"/>
      <c r="O105" s="7"/>
      <c r="P105" s="7"/>
      <c r="Q105" s="7"/>
      <c r="R105" s="7"/>
      <c r="S105" s="7"/>
      <c r="T105" s="7"/>
      <c r="U105" s="7"/>
      <c r="V105" s="7"/>
      <c r="W105" s="7"/>
      <c r="X105" s="7"/>
      <c r="Y105" s="7"/>
      <c r="Z105" s="7"/>
      <c r="AA105" s="7"/>
      <c r="AB105" s="7"/>
      <c r="AC105" s="7"/>
      <c r="AD105" s="7"/>
      <c r="AE105" s="7"/>
      <c r="AF105" s="7"/>
    </row>
    <row r="106" spans="1:32" s="346" customFormat="1" ht="12" thickBot="1" x14ac:dyDescent="0.3">
      <c r="A106" s="530"/>
      <c r="B106" s="246"/>
      <c r="C106" s="344"/>
      <c r="D106" s="344"/>
      <c r="E106" s="344"/>
      <c r="F106" s="344" t="s">
        <v>437</v>
      </c>
      <c r="G106" s="344"/>
      <c r="H106" s="344"/>
      <c r="I106" s="438"/>
      <c r="J106" s="414"/>
      <c r="K106" s="533"/>
      <c r="L106" s="68"/>
      <c r="M106" s="74"/>
      <c r="N106" s="7"/>
      <c r="O106" s="7"/>
      <c r="P106" s="7"/>
      <c r="Q106" s="7"/>
      <c r="R106" s="7"/>
      <c r="S106" s="7"/>
      <c r="T106" s="7"/>
      <c r="U106" s="7"/>
      <c r="V106" s="7"/>
      <c r="W106" s="7"/>
      <c r="X106" s="7"/>
      <c r="Y106" s="7"/>
      <c r="Z106" s="7"/>
      <c r="AA106" s="7"/>
      <c r="AB106" s="7"/>
      <c r="AC106" s="7"/>
      <c r="AD106" s="7"/>
      <c r="AE106" s="7"/>
      <c r="AF106" s="7"/>
    </row>
    <row r="107" spans="1:32" s="346" customFormat="1" ht="23.5" customHeight="1" thickBot="1" x14ac:dyDescent="0.3">
      <c r="A107" s="530"/>
      <c r="B107" s="350"/>
      <c r="C107" s="534" t="s">
        <v>537</v>
      </c>
      <c r="D107" s="534"/>
      <c r="E107" s="534"/>
      <c r="F107" s="534"/>
      <c r="G107" s="534"/>
      <c r="H107" s="534"/>
      <c r="I107" s="535"/>
      <c r="J107" s="415"/>
      <c r="K107" s="533"/>
      <c r="L107" s="68"/>
      <c r="M107" s="74"/>
      <c r="N107" s="7"/>
      <c r="O107" s="7"/>
      <c r="P107" s="7"/>
      <c r="Q107" s="7"/>
      <c r="R107" s="7"/>
      <c r="S107" s="7"/>
      <c r="T107" s="7"/>
      <c r="U107" s="7"/>
      <c r="V107" s="7"/>
      <c r="W107" s="7"/>
      <c r="X107" s="7"/>
      <c r="Y107" s="7"/>
      <c r="Z107" s="7"/>
      <c r="AA107" s="7"/>
      <c r="AB107" s="7"/>
      <c r="AC107" s="7"/>
      <c r="AD107" s="7"/>
      <c r="AE107" s="7"/>
      <c r="AF107" s="7"/>
    </row>
    <row r="108" spans="1:32" s="346" customFormat="1" ht="23.5" thickBot="1" x14ac:dyDescent="0.3">
      <c r="A108" s="530"/>
      <c r="B108" s="357" t="s">
        <v>217</v>
      </c>
      <c r="C108" s="358" t="s">
        <v>264</v>
      </c>
      <c r="D108" s="358" t="s">
        <v>226</v>
      </c>
      <c r="E108" s="358" t="s">
        <v>227</v>
      </c>
      <c r="F108" s="358" t="s">
        <v>228</v>
      </c>
      <c r="G108" s="358" t="s">
        <v>438</v>
      </c>
      <c r="H108" s="358" t="s">
        <v>230</v>
      </c>
      <c r="I108" s="439" t="s">
        <v>231</v>
      </c>
      <c r="J108" s="442" t="s">
        <v>232</v>
      </c>
      <c r="K108" s="533"/>
      <c r="L108" s="68"/>
      <c r="M108" s="74"/>
      <c r="N108" s="7"/>
      <c r="O108" s="7"/>
      <c r="P108" s="7"/>
      <c r="Q108" s="7"/>
      <c r="R108" s="7"/>
      <c r="S108" s="7"/>
      <c r="T108" s="7"/>
      <c r="U108" s="7"/>
      <c r="V108" s="7"/>
      <c r="W108" s="7"/>
      <c r="X108" s="7"/>
      <c r="Y108" s="7"/>
      <c r="Z108" s="7"/>
      <c r="AA108" s="7"/>
      <c r="AB108" s="7"/>
      <c r="AC108" s="7"/>
      <c r="AD108" s="7"/>
      <c r="AE108" s="7"/>
      <c r="AF108" s="7"/>
    </row>
    <row r="109" spans="1:32" s="346" customFormat="1" ht="58" thickBot="1" x14ac:dyDescent="0.3">
      <c r="A109" s="530"/>
      <c r="B109" s="536" t="s">
        <v>439</v>
      </c>
      <c r="C109" s="359"/>
      <c r="D109" s="351"/>
      <c r="E109" s="360"/>
      <c r="F109" s="351"/>
      <c r="G109" s="354" t="s">
        <v>440</v>
      </c>
      <c r="H109" s="354" t="s">
        <v>441</v>
      </c>
      <c r="I109" s="459" t="s">
        <v>442</v>
      </c>
      <c r="J109" s="449" t="s">
        <v>538</v>
      </c>
      <c r="K109" s="533"/>
      <c r="L109" s="68"/>
      <c r="M109" s="74"/>
      <c r="N109" s="7"/>
      <c r="O109" s="7"/>
      <c r="P109" s="7"/>
      <c r="Q109" s="7"/>
      <c r="R109" s="7"/>
      <c r="S109" s="7"/>
      <c r="T109" s="7"/>
      <c r="U109" s="7"/>
      <c r="V109" s="7"/>
      <c r="W109" s="7"/>
      <c r="X109" s="7"/>
      <c r="Y109" s="7"/>
      <c r="Z109" s="7"/>
      <c r="AA109" s="7"/>
      <c r="AB109" s="7"/>
      <c r="AC109" s="7"/>
      <c r="AD109" s="7"/>
      <c r="AE109" s="7"/>
      <c r="AF109" s="7"/>
    </row>
    <row r="110" spans="1:32" s="346" customFormat="1" ht="172" customHeight="1" thickBot="1" x14ac:dyDescent="0.3">
      <c r="A110" s="530"/>
      <c r="B110" s="536"/>
      <c r="C110" s="359"/>
      <c r="D110" s="359"/>
      <c r="E110" s="361"/>
      <c r="F110" s="359"/>
      <c r="G110" s="362" t="s">
        <v>443</v>
      </c>
      <c r="H110" s="353" t="s">
        <v>444</v>
      </c>
      <c r="I110" s="437"/>
      <c r="J110" s="13"/>
      <c r="K110" s="533"/>
      <c r="L110" s="68"/>
      <c r="M110" s="74"/>
      <c r="N110" s="7"/>
      <c r="O110" s="7"/>
      <c r="P110" s="7"/>
      <c r="Q110" s="7"/>
      <c r="R110" s="7"/>
      <c r="S110" s="7"/>
      <c r="T110" s="7"/>
      <c r="U110" s="7"/>
      <c r="V110" s="7"/>
      <c r="W110" s="7"/>
      <c r="X110" s="7"/>
      <c r="Y110" s="7"/>
      <c r="Z110" s="7"/>
      <c r="AA110" s="7"/>
      <c r="AB110" s="7"/>
      <c r="AC110" s="7"/>
      <c r="AD110" s="7"/>
      <c r="AE110" s="7"/>
      <c r="AF110" s="7"/>
    </row>
    <row r="111" spans="1:32" s="346" customFormat="1" ht="12" thickBot="1" x14ac:dyDescent="0.3">
      <c r="A111" s="530"/>
      <c r="B111" s="536"/>
      <c r="C111" s="537"/>
      <c r="D111" s="537"/>
      <c r="E111" s="537"/>
      <c r="F111" s="537"/>
      <c r="G111" s="537"/>
      <c r="H111" s="537"/>
      <c r="I111" s="538"/>
      <c r="J111" s="414"/>
      <c r="K111" s="440" t="s">
        <v>417</v>
      </c>
      <c r="L111" s="68"/>
      <c r="M111" s="74"/>
      <c r="N111" s="7"/>
      <c r="O111" s="7"/>
      <c r="P111" s="7"/>
      <c r="Q111" s="7"/>
      <c r="R111" s="7"/>
      <c r="S111" s="7"/>
      <c r="T111" s="7"/>
      <c r="U111" s="7"/>
      <c r="V111" s="7"/>
      <c r="W111" s="7"/>
      <c r="X111" s="7"/>
      <c r="Y111" s="7"/>
      <c r="Z111" s="7"/>
      <c r="AA111" s="7"/>
      <c r="AB111" s="7"/>
      <c r="AC111" s="7"/>
      <c r="AD111" s="7"/>
      <c r="AE111" s="7"/>
      <c r="AF111" s="7"/>
    </row>
    <row r="112" spans="1:32" s="346" customFormat="1" ht="23.5" customHeight="1" thickBot="1" x14ac:dyDescent="0.3">
      <c r="A112" s="530"/>
      <c r="B112" s="536"/>
      <c r="C112" s="591"/>
      <c r="D112" s="592"/>
      <c r="E112" s="592"/>
      <c r="F112" s="592"/>
      <c r="G112" s="592"/>
      <c r="H112" s="592"/>
      <c r="I112" s="592"/>
      <c r="J112" s="561"/>
      <c r="K112" s="441" t="s">
        <v>418</v>
      </c>
      <c r="L112" s="68"/>
      <c r="M112" s="74"/>
      <c r="N112" s="7"/>
      <c r="O112" s="7"/>
      <c r="P112" s="7"/>
      <c r="Q112" s="7"/>
      <c r="R112" s="7"/>
      <c r="S112" s="7"/>
      <c r="T112" s="7"/>
      <c r="U112" s="7"/>
      <c r="V112" s="7"/>
      <c r="W112" s="7"/>
      <c r="X112" s="7"/>
      <c r="Y112" s="7"/>
      <c r="Z112" s="7"/>
      <c r="AA112" s="7"/>
      <c r="AB112" s="7"/>
      <c r="AC112" s="7"/>
      <c r="AD112" s="7"/>
      <c r="AE112" s="7"/>
      <c r="AF112" s="7"/>
    </row>
    <row r="113" spans="1:13" s="7" customFormat="1" ht="13" thickBot="1" x14ac:dyDescent="0.3">
      <c r="A113" s="480" t="s">
        <v>311</v>
      </c>
      <c r="B113" s="26" t="s">
        <v>312</v>
      </c>
      <c r="C113" s="26" t="s">
        <v>313</v>
      </c>
      <c r="D113" s="26" t="s">
        <v>314</v>
      </c>
      <c r="E113" s="26" t="s">
        <v>315</v>
      </c>
      <c r="F113" s="27"/>
      <c r="G113" s="27"/>
      <c r="H113" s="27"/>
      <c r="I113" s="287" t="s">
        <v>367</v>
      </c>
      <c r="J113" s="33"/>
      <c r="K113" s="427"/>
      <c r="L113" s="68"/>
      <c r="M113" s="74"/>
    </row>
    <row r="114" spans="1:13" s="7" customFormat="1" ht="39.65" customHeight="1" thickBot="1" x14ac:dyDescent="0.3">
      <c r="A114" s="481"/>
      <c r="B114" s="254"/>
      <c r="C114" s="10" t="s">
        <v>446</v>
      </c>
      <c r="D114" s="29"/>
      <c r="E114" s="371">
        <v>123654634</v>
      </c>
      <c r="F114" s="35"/>
      <c r="G114" s="35"/>
      <c r="H114" s="35"/>
      <c r="I114" s="294">
        <v>0.3</v>
      </c>
      <c r="J114" s="435"/>
      <c r="K114" s="427"/>
      <c r="L114" s="68"/>
      <c r="M114" s="74"/>
    </row>
    <row r="115" spans="1:13" s="7" customFormat="1" ht="23.5" customHeight="1" thickBot="1" x14ac:dyDescent="0.3">
      <c r="A115" s="480" t="s">
        <v>318</v>
      </c>
      <c r="B115" s="26" t="s">
        <v>319</v>
      </c>
      <c r="C115" s="288"/>
      <c r="D115" s="289"/>
      <c r="E115" s="289"/>
      <c r="F115" s="289"/>
      <c r="G115" s="289"/>
      <c r="H115" s="289"/>
      <c r="I115" s="289"/>
      <c r="J115" s="518"/>
      <c r="K115" s="519"/>
      <c r="L115" s="68"/>
      <c r="M115" s="74"/>
    </row>
    <row r="116" spans="1:13" s="7" customFormat="1" ht="12" thickBot="1" x14ac:dyDescent="0.3">
      <c r="A116" s="481"/>
      <c r="B116" s="10" t="s">
        <v>447</v>
      </c>
      <c r="C116" s="291"/>
      <c r="D116" s="292"/>
      <c r="E116" s="292"/>
      <c r="F116" s="292"/>
      <c r="G116" s="292"/>
      <c r="H116" s="292"/>
      <c r="I116" s="292"/>
      <c r="J116" s="518"/>
      <c r="K116" s="519"/>
      <c r="L116" s="68"/>
      <c r="M116" s="74"/>
    </row>
    <row r="117" spans="1:13" s="7" customFormat="1" ht="23.5" thickBot="1" x14ac:dyDescent="0.3">
      <c r="A117" s="349" t="s">
        <v>448</v>
      </c>
      <c r="B117" s="14" t="s">
        <v>218</v>
      </c>
      <c r="C117" s="212" t="s">
        <v>264</v>
      </c>
      <c r="D117" s="212" t="s">
        <v>226</v>
      </c>
      <c r="E117" s="212" t="s">
        <v>227</v>
      </c>
      <c r="F117" s="212" t="s">
        <v>228</v>
      </c>
      <c r="G117" s="212" t="s">
        <v>265</v>
      </c>
      <c r="H117" s="212" t="s">
        <v>230</v>
      </c>
      <c r="I117" s="405" t="s">
        <v>231</v>
      </c>
      <c r="J117" s="442" t="s">
        <v>232</v>
      </c>
      <c r="K117" s="348" t="s">
        <v>249</v>
      </c>
      <c r="L117" s="73"/>
      <c r="M117" s="74"/>
    </row>
    <row r="118" spans="1:13" s="7" customFormat="1" ht="71.5" customHeight="1" thickBot="1" x14ac:dyDescent="0.3">
      <c r="A118" s="235" t="s">
        <v>449</v>
      </c>
      <c r="B118" s="520" t="s">
        <v>450</v>
      </c>
      <c r="C118" s="244"/>
      <c r="D118" s="243"/>
      <c r="E118" s="243">
        <v>0</v>
      </c>
      <c r="F118" s="243">
        <v>0</v>
      </c>
      <c r="G118" s="246" t="s">
        <v>451</v>
      </c>
      <c r="H118" s="246" t="s">
        <v>452</v>
      </c>
      <c r="I118" s="460" t="s">
        <v>453</v>
      </c>
      <c r="J118" s="461" t="s">
        <v>539</v>
      </c>
      <c r="K118" s="522" t="s">
        <v>454</v>
      </c>
      <c r="L118" s="73"/>
      <c r="M118" s="74"/>
    </row>
    <row r="119" spans="1:13" s="7" customFormat="1" ht="380.5" customHeight="1" thickBot="1" x14ac:dyDescent="0.3">
      <c r="A119" s="235"/>
      <c r="B119" s="521"/>
      <c r="C119" s="244"/>
      <c r="D119" s="244"/>
      <c r="E119" s="244"/>
      <c r="F119" s="244"/>
      <c r="G119" s="236" t="s">
        <v>455</v>
      </c>
      <c r="H119" s="236" t="s">
        <v>456</v>
      </c>
      <c r="I119" s="236"/>
      <c r="J119" s="415"/>
      <c r="K119" s="523"/>
      <c r="L119" s="68"/>
      <c r="M119" s="74"/>
    </row>
    <row r="120" spans="1:13" s="7" customFormat="1" ht="13" thickBot="1" x14ac:dyDescent="0.3">
      <c r="A120" s="235"/>
      <c r="B120" s="364"/>
      <c r="C120" s="487"/>
      <c r="D120" s="487"/>
      <c r="E120" s="487"/>
      <c r="F120" s="487"/>
      <c r="G120" s="482"/>
      <c r="H120" s="482"/>
      <c r="I120" s="482"/>
      <c r="J120" s="414"/>
      <c r="K120" s="10" t="s">
        <v>418</v>
      </c>
      <c r="L120" s="68"/>
      <c r="M120" s="74"/>
    </row>
    <row r="121" spans="1:13" s="7" customFormat="1" ht="13" thickBot="1" x14ac:dyDescent="0.3">
      <c r="A121" s="235"/>
      <c r="B121" s="365"/>
      <c r="C121" s="589"/>
      <c r="D121" s="589"/>
      <c r="E121" s="589"/>
      <c r="F121" s="589"/>
      <c r="G121" s="589"/>
      <c r="H121" s="589"/>
      <c r="I121" s="590"/>
      <c r="J121" s="404"/>
      <c r="K121" s="53" t="s">
        <v>417</v>
      </c>
      <c r="L121" s="68"/>
      <c r="M121" s="74"/>
    </row>
    <row r="122" spans="1:13" s="7" customFormat="1" ht="13" thickBot="1" x14ac:dyDescent="0.3">
      <c r="A122" s="480" t="s">
        <v>311</v>
      </c>
      <c r="B122" s="26" t="s">
        <v>312</v>
      </c>
      <c r="C122" s="26" t="s">
        <v>313</v>
      </c>
      <c r="D122" s="26" t="s">
        <v>314</v>
      </c>
      <c r="E122" s="26" t="s">
        <v>315</v>
      </c>
      <c r="F122" s="27"/>
      <c r="G122" s="27"/>
      <c r="H122" s="27"/>
      <c r="I122" s="287" t="s">
        <v>367</v>
      </c>
      <c r="J122" s="33"/>
      <c r="K122" s="427"/>
      <c r="L122" s="73"/>
      <c r="M122" s="74"/>
    </row>
    <row r="123" spans="1:13" s="7" customFormat="1" ht="46" customHeight="1" thickBot="1" x14ac:dyDescent="0.3">
      <c r="A123" s="481"/>
      <c r="B123" s="254"/>
      <c r="C123" s="10" t="s">
        <v>457</v>
      </c>
      <c r="D123" s="29"/>
      <c r="E123" s="371">
        <v>118372018</v>
      </c>
      <c r="F123" s="35"/>
      <c r="G123" s="35"/>
      <c r="H123" s="35"/>
      <c r="I123" s="294">
        <v>1</v>
      </c>
      <c r="J123" s="435"/>
      <c r="K123" s="427"/>
      <c r="L123" s="73"/>
      <c r="M123" s="74"/>
    </row>
    <row r="124" spans="1:13" s="7" customFormat="1" ht="35.15" customHeight="1" thickBot="1" x14ac:dyDescent="0.3">
      <c r="A124" s="480" t="s">
        <v>318</v>
      </c>
      <c r="B124" s="26" t="s">
        <v>319</v>
      </c>
      <c r="C124" s="288"/>
      <c r="D124" s="289"/>
      <c r="E124" s="289"/>
      <c r="F124" s="289"/>
      <c r="G124" s="289"/>
      <c r="H124" s="289"/>
      <c r="I124" s="289"/>
      <c r="J124" s="289"/>
      <c r="K124" s="443"/>
      <c r="L124" s="68"/>
      <c r="M124" s="74"/>
    </row>
    <row r="125" spans="1:13" s="7" customFormat="1" ht="12" customHeight="1" thickBot="1" x14ac:dyDescent="0.3">
      <c r="A125" s="481"/>
      <c r="B125" s="10" t="s">
        <v>447</v>
      </c>
      <c r="C125" s="291"/>
      <c r="D125" s="292"/>
      <c r="E125" s="292"/>
      <c r="F125" s="292"/>
      <c r="G125" s="292"/>
      <c r="H125" s="292"/>
      <c r="I125" s="292"/>
      <c r="J125" s="292"/>
      <c r="K125" s="443"/>
      <c r="L125" s="68"/>
      <c r="M125" s="74"/>
    </row>
    <row r="126" spans="1:13" s="7" customFormat="1" ht="23.5" customHeight="1" thickBot="1" x14ac:dyDescent="0.3">
      <c r="A126" s="363" t="s">
        <v>458</v>
      </c>
      <c r="B126" s="18" t="s">
        <v>220</v>
      </c>
      <c r="C126" s="212" t="s">
        <v>264</v>
      </c>
      <c r="D126" s="212" t="s">
        <v>226</v>
      </c>
      <c r="E126" s="212" t="s">
        <v>227</v>
      </c>
      <c r="F126" s="212" t="s">
        <v>228</v>
      </c>
      <c r="G126" s="212" t="s">
        <v>229</v>
      </c>
      <c r="H126" s="212" t="s">
        <v>230</v>
      </c>
      <c r="I126" s="405" t="s">
        <v>231</v>
      </c>
      <c r="J126" s="442" t="s">
        <v>232</v>
      </c>
      <c r="K126" s="446" t="s">
        <v>249</v>
      </c>
      <c r="L126" s="68"/>
      <c r="M126" s="74"/>
    </row>
    <row r="127" spans="1:13" s="7" customFormat="1" ht="84.65" customHeight="1" thickBot="1" x14ac:dyDescent="0.3">
      <c r="A127" s="296" t="s">
        <v>459</v>
      </c>
      <c r="B127" s="336" t="s">
        <v>460</v>
      </c>
      <c r="C127" s="300"/>
      <c r="D127" s="300"/>
      <c r="E127" s="301">
        <v>0</v>
      </c>
      <c r="F127" s="302">
        <v>0</v>
      </c>
      <c r="G127" s="387"/>
      <c r="H127" s="385" t="s">
        <v>461</v>
      </c>
      <c r="I127" s="459" t="s">
        <v>462</v>
      </c>
      <c r="J127" s="449" t="s">
        <v>540</v>
      </c>
      <c r="K127" s="514"/>
      <c r="L127" s="73"/>
      <c r="M127" s="74"/>
    </row>
    <row r="128" spans="1:13" s="7" customFormat="1" ht="62.5" customHeight="1" thickBot="1" x14ac:dyDescent="0.3">
      <c r="A128" s="235"/>
      <c r="B128" s="303" t="s">
        <v>463</v>
      </c>
      <c r="C128" s="304"/>
      <c r="D128" s="304"/>
      <c r="E128" s="305"/>
      <c r="F128" s="302">
        <v>0</v>
      </c>
      <c r="G128" s="388"/>
      <c r="H128" s="353" t="s">
        <v>464</v>
      </c>
      <c r="I128" s="434"/>
      <c r="J128" s="436"/>
      <c r="K128" s="515"/>
      <c r="L128" s="73"/>
      <c r="M128" s="74"/>
    </row>
    <row r="129" spans="1:13" s="7" customFormat="1" ht="24.65" customHeight="1" thickBot="1" x14ac:dyDescent="0.3">
      <c r="A129" s="235"/>
      <c r="B129" s="502"/>
      <c r="C129" s="482"/>
      <c r="D129" s="482"/>
      <c r="E129" s="482"/>
      <c r="F129" s="482"/>
      <c r="G129" s="482"/>
      <c r="H129" s="482"/>
      <c r="I129" s="482"/>
      <c r="J129" s="414"/>
      <c r="K129" s="515"/>
      <c r="L129" s="68"/>
      <c r="M129" s="74"/>
    </row>
    <row r="130" spans="1:13" s="7" customFormat="1" ht="13" customHeight="1" thickBot="1" x14ac:dyDescent="0.3">
      <c r="A130" s="235"/>
      <c r="B130" s="503"/>
      <c r="C130" s="483"/>
      <c r="D130" s="483"/>
      <c r="E130" s="483"/>
      <c r="F130" s="483"/>
      <c r="G130" s="483"/>
      <c r="H130" s="483"/>
      <c r="I130" s="483"/>
      <c r="J130" s="415"/>
      <c r="K130" s="515"/>
      <c r="L130" s="68"/>
      <c r="M130" s="74"/>
    </row>
    <row r="131" spans="1:13" s="7" customFormat="1" ht="23.5" thickBot="1" x14ac:dyDescent="0.3">
      <c r="A131" s="342"/>
      <c r="B131" s="18" t="s">
        <v>466</v>
      </c>
      <c r="C131" s="212" t="s">
        <v>264</v>
      </c>
      <c r="D131" s="212" t="s">
        <v>226</v>
      </c>
      <c r="E131" s="212" t="s">
        <v>227</v>
      </c>
      <c r="F131" s="212" t="s">
        <v>228</v>
      </c>
      <c r="G131" s="212" t="s">
        <v>229</v>
      </c>
      <c r="H131" s="212" t="s">
        <v>230</v>
      </c>
      <c r="I131" s="405" t="s">
        <v>231</v>
      </c>
      <c r="J131" s="442" t="s">
        <v>232</v>
      </c>
      <c r="K131" s="515"/>
      <c r="L131" s="68"/>
      <c r="M131" s="74"/>
    </row>
    <row r="132" spans="1:13" s="7" customFormat="1" ht="66.650000000000006" customHeight="1" thickBot="1" x14ac:dyDescent="0.3">
      <c r="A132" s="343"/>
      <c r="B132" s="516" t="s">
        <v>467</v>
      </c>
      <c r="C132" s="244"/>
      <c r="D132" s="244"/>
      <c r="E132" s="244"/>
      <c r="F132" s="244"/>
      <c r="G132" s="319"/>
      <c r="H132" s="384" t="s">
        <v>468</v>
      </c>
      <c r="I132" s="198" t="s">
        <v>469</v>
      </c>
      <c r="J132" s="198" t="s">
        <v>541</v>
      </c>
      <c r="K132" s="515"/>
      <c r="L132" s="68"/>
      <c r="M132" s="74"/>
    </row>
    <row r="133" spans="1:13" s="7" customFormat="1" ht="39.65" customHeight="1" thickBot="1" x14ac:dyDescent="0.3">
      <c r="A133" s="235"/>
      <c r="B133" s="517"/>
      <c r="C133" s="245"/>
      <c r="D133" s="245"/>
      <c r="E133" s="245"/>
      <c r="F133" s="245"/>
      <c r="G133" s="245"/>
      <c r="H133" s="394" t="s">
        <v>470</v>
      </c>
      <c r="I133" s="236"/>
      <c r="J133" s="415"/>
      <c r="K133" s="515"/>
      <c r="L133" s="68"/>
      <c r="M133" s="74"/>
    </row>
    <row r="134" spans="1:13" s="7" customFormat="1" ht="12" thickBot="1" x14ac:dyDescent="0.3">
      <c r="A134" s="235"/>
      <c r="B134" s="502"/>
      <c r="C134" s="482"/>
      <c r="D134" s="482"/>
      <c r="E134" s="482"/>
      <c r="F134" s="482"/>
      <c r="G134" s="482"/>
      <c r="H134" s="482"/>
      <c r="I134" s="482"/>
      <c r="J134" s="414"/>
      <c r="K134" s="53" t="s">
        <v>417</v>
      </c>
      <c r="L134" s="68"/>
      <c r="M134" s="74"/>
    </row>
    <row r="135" spans="1:13" s="7" customFormat="1" ht="14.5" thickBot="1" x14ac:dyDescent="0.35">
      <c r="A135" s="341"/>
      <c r="B135" s="503"/>
      <c r="C135" s="483"/>
      <c r="D135" s="483"/>
      <c r="E135" s="483"/>
      <c r="F135" s="483"/>
      <c r="G135" s="483"/>
      <c r="H135" s="483"/>
      <c r="I135" s="545"/>
      <c r="J135" s="332"/>
      <c r="K135" s="10" t="s">
        <v>418</v>
      </c>
      <c r="L135" s="68"/>
      <c r="M135" s="74"/>
    </row>
    <row r="136" spans="1:13" s="7" customFormat="1" ht="12" thickBot="1" x14ac:dyDescent="0.3">
      <c r="A136" s="480" t="s">
        <v>311</v>
      </c>
      <c r="B136" s="26" t="s">
        <v>312</v>
      </c>
      <c r="C136" s="26" t="s">
        <v>313</v>
      </c>
      <c r="D136" s="26" t="s">
        <v>314</v>
      </c>
      <c r="E136" s="26" t="s">
        <v>315</v>
      </c>
      <c r="F136" s="27"/>
      <c r="G136" s="27"/>
      <c r="H136" s="27"/>
      <c r="I136" s="506" t="s">
        <v>367</v>
      </c>
      <c r="J136" s="507"/>
      <c r="K136" s="508"/>
      <c r="L136" s="68"/>
      <c r="M136" s="74"/>
    </row>
    <row r="137" spans="1:13" s="7" customFormat="1" ht="46.5" thickBot="1" x14ac:dyDescent="0.3">
      <c r="A137" s="481"/>
      <c r="B137" s="379">
        <v>4105979</v>
      </c>
      <c r="C137" s="10" t="s">
        <v>457</v>
      </c>
      <c r="D137" s="29"/>
      <c r="E137" s="371">
        <v>119041102</v>
      </c>
      <c r="F137" s="35"/>
      <c r="G137" s="35"/>
      <c r="H137" s="35"/>
      <c r="I137" s="509">
        <f>B137/E137</f>
        <v>3.4492111808575157E-2</v>
      </c>
      <c r="J137" s="510"/>
      <c r="K137" s="511"/>
      <c r="L137" s="68"/>
      <c r="M137" s="74"/>
    </row>
    <row r="138" spans="1:13" s="7" customFormat="1" ht="12" customHeight="1" thickBot="1" x14ac:dyDescent="0.3">
      <c r="A138" s="480" t="s">
        <v>318</v>
      </c>
      <c r="B138" s="26" t="s">
        <v>319</v>
      </c>
      <c r="C138" s="488"/>
      <c r="D138" s="489"/>
      <c r="E138" s="489"/>
      <c r="F138" s="489"/>
      <c r="G138" s="489"/>
      <c r="H138" s="489"/>
      <c r="I138" s="489"/>
      <c r="J138" s="489"/>
      <c r="K138" s="490"/>
      <c r="L138" s="68"/>
      <c r="M138" s="74"/>
    </row>
    <row r="139" spans="1:13" s="7" customFormat="1" ht="12" thickBot="1" x14ac:dyDescent="0.3">
      <c r="A139" s="481"/>
      <c r="B139" s="29" t="s">
        <v>471</v>
      </c>
      <c r="C139" s="491"/>
      <c r="D139" s="492"/>
      <c r="E139" s="492"/>
      <c r="F139" s="492"/>
      <c r="G139" s="492"/>
      <c r="H139" s="492"/>
      <c r="I139" s="492"/>
      <c r="J139" s="492"/>
      <c r="K139" s="493"/>
      <c r="L139" s="68"/>
      <c r="M139" s="74"/>
    </row>
    <row r="140" spans="1:13" ht="26.5" customHeight="1" thickBot="1" x14ac:dyDescent="0.3">
      <c r="A140" s="17" t="s">
        <v>472</v>
      </c>
      <c r="B140" s="19" t="s">
        <v>473</v>
      </c>
      <c r="C140" s="1" t="s">
        <v>264</v>
      </c>
      <c r="D140" s="1" t="s">
        <v>226</v>
      </c>
      <c r="E140" s="1" t="s">
        <v>227</v>
      </c>
      <c r="F140" s="1" t="s">
        <v>228</v>
      </c>
      <c r="G140" s="1" t="s">
        <v>265</v>
      </c>
      <c r="H140" s="1" t="s">
        <v>230</v>
      </c>
      <c r="I140" s="313" t="s">
        <v>303</v>
      </c>
      <c r="J140" s="313" t="s">
        <v>303</v>
      </c>
      <c r="K140" s="10" t="s">
        <v>474</v>
      </c>
    </row>
    <row r="141" spans="1:13" ht="26.5" customHeight="1" thickBot="1" x14ac:dyDescent="0.3">
      <c r="A141" s="494" t="s">
        <v>475</v>
      </c>
      <c r="B141" s="497" t="s">
        <v>476</v>
      </c>
      <c r="C141" s="10" t="e">
        <f>SUM(#REF!)</f>
        <v>#REF!</v>
      </c>
      <c r="D141" s="10" t="s">
        <v>477</v>
      </c>
      <c r="E141" s="10" t="s">
        <v>478</v>
      </c>
      <c r="F141" s="141" t="s">
        <v>479</v>
      </c>
      <c r="G141" s="229" t="s">
        <v>480</v>
      </c>
      <c r="H141" s="218" t="s">
        <v>328</v>
      </c>
      <c r="I141" s="425" t="s">
        <v>328</v>
      </c>
      <c r="J141" s="430"/>
      <c r="K141" s="318" t="s">
        <v>481</v>
      </c>
    </row>
    <row r="142" spans="1:13" ht="26.5" customHeight="1" thickBot="1" x14ac:dyDescent="0.3">
      <c r="A142" s="495"/>
      <c r="B142" s="498"/>
      <c r="C142" s="12"/>
      <c r="D142" s="13" t="s">
        <v>482</v>
      </c>
      <c r="E142" s="145" t="s">
        <v>483</v>
      </c>
      <c r="F142" s="202" t="s">
        <v>484</v>
      </c>
      <c r="G142" s="269" t="s">
        <v>485</v>
      </c>
      <c r="H142" s="444"/>
      <c r="I142" s="426"/>
      <c r="J142" s="13"/>
      <c r="K142" s="295"/>
    </row>
    <row r="143" spans="1:13" ht="18" customHeight="1" thickBot="1" x14ac:dyDescent="0.3">
      <c r="A143" s="495"/>
      <c r="B143" s="498"/>
      <c r="C143" s="482"/>
      <c r="D143" s="482"/>
      <c r="E143" s="482"/>
      <c r="F143" s="482"/>
      <c r="G143" s="487"/>
      <c r="H143" s="487"/>
      <c r="I143" s="482"/>
      <c r="J143" s="414"/>
      <c r="K143" s="290"/>
    </row>
    <row r="144" spans="1:13" ht="13" thickBot="1" x14ac:dyDescent="0.3">
      <c r="A144" s="495"/>
      <c r="B144" s="499"/>
      <c r="C144" s="483"/>
      <c r="D144" s="483"/>
      <c r="E144" s="483"/>
      <c r="F144" s="483"/>
      <c r="G144" s="483"/>
      <c r="H144" s="483"/>
      <c r="I144" s="483"/>
      <c r="J144" s="415"/>
      <c r="K144" s="316"/>
    </row>
    <row r="145" spans="1:11" ht="29.5" customHeight="1" thickBot="1" x14ac:dyDescent="0.3">
      <c r="A145" s="495"/>
      <c r="B145" s="18" t="s">
        <v>486</v>
      </c>
      <c r="C145" s="1" t="s">
        <v>264</v>
      </c>
      <c r="D145" s="1" t="s">
        <v>226</v>
      </c>
      <c r="E145" s="1" t="s">
        <v>227</v>
      </c>
      <c r="F145" s="1" t="s">
        <v>228</v>
      </c>
      <c r="G145" s="1" t="s">
        <v>229</v>
      </c>
      <c r="H145" s="1" t="s">
        <v>487</v>
      </c>
      <c r="I145" s="310" t="s">
        <v>303</v>
      </c>
      <c r="J145" s="313" t="s">
        <v>303</v>
      </c>
      <c r="K145" s="427" t="s">
        <v>488</v>
      </c>
    </row>
    <row r="146" spans="1:11" ht="58" thickBot="1" x14ac:dyDescent="0.3">
      <c r="A146" s="495"/>
      <c r="B146" s="497" t="s">
        <v>489</v>
      </c>
      <c r="C146" s="10">
        <v>0</v>
      </c>
      <c r="D146" s="10" t="s">
        <v>490</v>
      </c>
      <c r="E146" s="141" t="s">
        <v>491</v>
      </c>
      <c r="F146" s="141" t="s">
        <v>492</v>
      </c>
      <c r="G146" s="141" t="s">
        <v>493</v>
      </c>
      <c r="H146" s="308" t="s">
        <v>328</v>
      </c>
      <c r="I146" s="311" t="s">
        <v>494</v>
      </c>
      <c r="J146" s="146"/>
      <c r="K146" s="427"/>
    </row>
    <row r="147" spans="1:11" ht="119.5" customHeight="1" thickBot="1" x14ac:dyDescent="0.3">
      <c r="A147" s="495"/>
      <c r="B147" s="498"/>
      <c r="C147" s="43"/>
      <c r="D147" s="13" t="s">
        <v>495</v>
      </c>
      <c r="E147" s="145" t="s">
        <v>496</v>
      </c>
      <c r="F147" s="198" t="s">
        <v>497</v>
      </c>
      <c r="G147" s="198" t="s">
        <v>498</v>
      </c>
      <c r="H147" s="77"/>
      <c r="I147" s="312"/>
      <c r="J147" s="224"/>
      <c r="K147" s="428"/>
    </row>
    <row r="148" spans="1:11" ht="18.649999999999999" customHeight="1" thickBot="1" x14ac:dyDescent="0.3">
      <c r="A148" s="495"/>
      <c r="B148" s="498"/>
      <c r="C148" s="482"/>
      <c r="D148" s="482"/>
      <c r="E148" s="482"/>
      <c r="F148" s="482"/>
      <c r="G148" s="482"/>
      <c r="H148" s="482"/>
      <c r="I148" s="482"/>
      <c r="J148" s="414"/>
      <c r="K148" s="427"/>
    </row>
    <row r="149" spans="1:11" ht="13" thickBot="1" x14ac:dyDescent="0.3">
      <c r="A149" s="495"/>
      <c r="B149" s="499"/>
      <c r="C149" s="483"/>
      <c r="D149" s="483"/>
      <c r="E149" s="483"/>
      <c r="F149" s="483"/>
      <c r="G149" s="483"/>
      <c r="H149" s="483"/>
      <c r="I149" s="483"/>
      <c r="J149" s="415"/>
      <c r="K149" s="427"/>
    </row>
    <row r="150" spans="1:11" ht="33" customHeight="1" thickBot="1" x14ac:dyDescent="0.3">
      <c r="A150" s="495"/>
      <c r="B150" s="18" t="s">
        <v>499</v>
      </c>
      <c r="C150" s="151" t="s">
        <v>500</v>
      </c>
      <c r="D150" s="151" t="s">
        <v>226</v>
      </c>
      <c r="E150" s="151" t="s">
        <v>227</v>
      </c>
      <c r="F150" s="151" t="s">
        <v>228</v>
      </c>
      <c r="G150" s="151" t="s">
        <v>501</v>
      </c>
      <c r="H150" s="1" t="s">
        <v>487</v>
      </c>
      <c r="I150" s="313" t="s">
        <v>303</v>
      </c>
      <c r="J150" s="313" t="s">
        <v>303</v>
      </c>
      <c r="K150" s="427"/>
    </row>
    <row r="151" spans="1:11" ht="35" thickBot="1" x14ac:dyDescent="0.3">
      <c r="A151" s="495"/>
      <c r="B151" s="484" t="s">
        <v>502</v>
      </c>
      <c r="C151" s="156">
        <v>0</v>
      </c>
      <c r="D151" s="157" t="s">
        <v>503</v>
      </c>
      <c r="E151" s="158" t="s">
        <v>504</v>
      </c>
      <c r="F151" s="159" t="s">
        <v>505</v>
      </c>
      <c r="G151" s="159">
        <v>14856</v>
      </c>
      <c r="H151" s="220" t="s">
        <v>303</v>
      </c>
      <c r="I151" s="314" t="s">
        <v>303</v>
      </c>
      <c r="J151" s="431"/>
      <c r="K151" s="427"/>
    </row>
    <row r="152" spans="1:11" ht="92.5" customHeight="1" thickBot="1" x14ac:dyDescent="0.3">
      <c r="A152" s="495"/>
      <c r="B152" s="500"/>
      <c r="C152" s="12"/>
      <c r="D152" s="13" t="s">
        <v>431</v>
      </c>
      <c r="E152" s="140" t="s">
        <v>506</v>
      </c>
      <c r="F152" s="13" t="s">
        <v>507</v>
      </c>
      <c r="G152" s="13" t="s">
        <v>508</v>
      </c>
      <c r="H152" s="13"/>
      <c r="I152" s="315"/>
      <c r="J152" s="13"/>
      <c r="K152" s="427"/>
    </row>
    <row r="153" spans="1:11" ht="19.5" customHeight="1" thickBot="1" x14ac:dyDescent="0.3">
      <c r="A153" s="495"/>
      <c r="B153" s="500"/>
      <c r="C153" s="482"/>
      <c r="D153" s="482"/>
      <c r="E153" s="482"/>
      <c r="F153" s="482"/>
      <c r="G153" s="482"/>
      <c r="H153" s="482"/>
      <c r="I153" s="482"/>
      <c r="J153" s="414"/>
      <c r="K153" s="427"/>
    </row>
    <row r="154" spans="1:11" ht="25.5" customHeight="1" thickBot="1" x14ac:dyDescent="0.3">
      <c r="A154" s="496"/>
      <c r="B154" s="501"/>
      <c r="C154" s="483"/>
      <c r="D154" s="483"/>
      <c r="E154" s="483"/>
      <c r="F154" s="483"/>
      <c r="G154" s="483"/>
      <c r="H154" s="483"/>
      <c r="I154" s="483"/>
      <c r="J154" s="415"/>
      <c r="K154" s="427"/>
    </row>
    <row r="155" spans="1:11" ht="28" customHeight="1" thickBot="1" x14ac:dyDescent="0.3">
      <c r="A155" s="335"/>
      <c r="B155" s="18" t="s">
        <v>509</v>
      </c>
      <c r="C155" s="216" t="s">
        <v>500</v>
      </c>
      <c r="D155" s="216" t="s">
        <v>226</v>
      </c>
      <c r="E155" s="216" t="s">
        <v>227</v>
      </c>
      <c r="F155" s="216" t="s">
        <v>281</v>
      </c>
      <c r="G155" s="216" t="s">
        <v>229</v>
      </c>
      <c r="H155" s="151" t="s">
        <v>487</v>
      </c>
      <c r="I155" s="313" t="s">
        <v>303</v>
      </c>
      <c r="J155" s="313" t="s">
        <v>303</v>
      </c>
      <c r="K155" s="427"/>
    </row>
    <row r="156" spans="1:11" ht="46.5" thickBot="1" x14ac:dyDescent="0.3">
      <c r="A156" s="335"/>
      <c r="B156" s="484" t="s">
        <v>510</v>
      </c>
      <c r="C156" s="239"/>
      <c r="D156" s="239"/>
      <c r="E156" s="239"/>
      <c r="F156" s="239"/>
      <c r="G156" s="306" t="s">
        <v>511</v>
      </c>
      <c r="H156" s="307" t="s">
        <v>512</v>
      </c>
      <c r="I156" s="240" t="s">
        <v>513</v>
      </c>
      <c r="J156" s="432"/>
      <c r="K156" s="427"/>
    </row>
    <row r="157" spans="1:11" ht="35" thickBot="1" x14ac:dyDescent="0.3">
      <c r="A157" s="335"/>
      <c r="B157" s="485"/>
      <c r="C157" s="239"/>
      <c r="D157" s="239"/>
      <c r="E157" s="239"/>
      <c r="F157" s="239"/>
      <c r="G157" s="243" t="s">
        <v>514</v>
      </c>
      <c r="H157" s="236"/>
      <c r="I157" s="234"/>
      <c r="J157" s="415"/>
      <c r="K157" s="427"/>
    </row>
    <row r="158" spans="1:11" ht="13" thickBot="1" x14ac:dyDescent="0.3">
      <c r="A158" s="335"/>
      <c r="B158" s="485"/>
      <c r="C158" s="482"/>
      <c r="D158" s="482"/>
      <c r="E158" s="482"/>
      <c r="F158" s="482"/>
      <c r="G158" s="487"/>
      <c r="H158" s="482"/>
      <c r="I158" s="482"/>
      <c r="J158" s="414"/>
      <c r="K158" s="427"/>
    </row>
    <row r="159" spans="1:11" ht="13" thickBot="1" x14ac:dyDescent="0.3">
      <c r="A159" s="335"/>
      <c r="B159" s="486"/>
      <c r="C159" s="483"/>
      <c r="D159" s="483"/>
      <c r="E159" s="483"/>
      <c r="F159" s="483"/>
      <c r="G159" s="483"/>
      <c r="H159" s="483"/>
      <c r="I159" s="483"/>
      <c r="J159" s="415"/>
      <c r="K159" s="427"/>
    </row>
    <row r="160" spans="1:11" ht="13" thickBot="1" x14ac:dyDescent="0.3">
      <c r="A160" s="480" t="s">
        <v>311</v>
      </c>
      <c r="B160" s="26" t="s">
        <v>312</v>
      </c>
      <c r="C160" s="26" t="s">
        <v>313</v>
      </c>
      <c r="D160" s="26" t="s">
        <v>314</v>
      </c>
      <c r="E160" s="26" t="s">
        <v>315</v>
      </c>
      <c r="F160" s="27"/>
      <c r="G160" s="27"/>
      <c r="H160" s="27"/>
      <c r="I160" s="287" t="s">
        <v>367</v>
      </c>
      <c r="J160" s="33"/>
      <c r="K160" s="427"/>
    </row>
    <row r="161" spans="1:11" ht="58" thickBot="1" x14ac:dyDescent="0.3">
      <c r="A161" s="481"/>
      <c r="B161" s="379">
        <v>39262486</v>
      </c>
      <c r="C161" s="141" t="s">
        <v>515</v>
      </c>
      <c r="D161" s="380"/>
      <c r="E161" s="381">
        <v>348732628</v>
      </c>
      <c r="F161" s="382"/>
      <c r="G161" s="382"/>
      <c r="H161" s="382"/>
      <c r="I161" s="383">
        <v>1</v>
      </c>
      <c r="J161" s="433"/>
      <c r="K161" s="429"/>
    </row>
    <row r="162" spans="1:11" ht="13" thickBot="1" x14ac:dyDescent="0.3">
      <c r="A162" s="480" t="s">
        <v>318</v>
      </c>
      <c r="B162" s="26" t="s">
        <v>319</v>
      </c>
      <c r="C162" s="288"/>
      <c r="D162" s="289"/>
      <c r="E162" s="289"/>
      <c r="F162" s="289"/>
      <c r="G162" s="289"/>
      <c r="H162" s="289"/>
      <c r="I162" s="289"/>
      <c r="J162" s="403"/>
      <c r="K162" s="317"/>
    </row>
    <row r="163" spans="1:11" ht="13" thickBot="1" x14ac:dyDescent="0.3">
      <c r="A163" s="481"/>
      <c r="B163" s="10" t="s">
        <v>447</v>
      </c>
      <c r="C163" s="291"/>
      <c r="D163" s="292"/>
      <c r="E163" s="292"/>
      <c r="F163" s="292"/>
      <c r="G163" s="292"/>
      <c r="H163" s="292"/>
      <c r="I163" s="292"/>
      <c r="J163" s="403"/>
      <c r="K163" s="317"/>
    </row>
    <row r="166" spans="1:11" x14ac:dyDescent="0.25">
      <c r="A166" s="15"/>
      <c r="B166" s="15"/>
      <c r="C166" s="15"/>
      <c r="D166" s="15"/>
      <c r="E166" s="15"/>
      <c r="F166" s="15"/>
      <c r="G166" s="15"/>
      <c r="H166" s="15"/>
      <c r="I166" s="15"/>
      <c r="J166" s="15"/>
    </row>
    <row r="170" spans="1:11" ht="13" x14ac:dyDescent="0.3">
      <c r="C170" s="57"/>
    </row>
    <row r="172" spans="1:11" ht="13" x14ac:dyDescent="0.3">
      <c r="C172" s="57"/>
    </row>
    <row r="173" spans="1:11" ht="13" x14ac:dyDescent="0.3">
      <c r="C173" s="57"/>
    </row>
    <row r="186" spans="3:3" ht="13" x14ac:dyDescent="0.3">
      <c r="C186" s="57"/>
    </row>
  </sheetData>
  <mergeCells count="121">
    <mergeCell ref="B1:K1"/>
    <mergeCell ref="B3:B6"/>
    <mergeCell ref="C5:I5"/>
    <mergeCell ref="C6:I6"/>
    <mergeCell ref="B8:B11"/>
    <mergeCell ref="C10:I10"/>
    <mergeCell ref="C11:I11"/>
    <mergeCell ref="C86:K87"/>
    <mergeCell ref="C68:I68"/>
    <mergeCell ref="B80:B83"/>
    <mergeCell ref="C82:I82"/>
    <mergeCell ref="C83:I83"/>
    <mergeCell ref="B75:B78"/>
    <mergeCell ref="K75:K83"/>
    <mergeCell ref="C77:I77"/>
    <mergeCell ref="B35:B37"/>
    <mergeCell ref="C36:I36"/>
    <mergeCell ref="C37:I37"/>
    <mergeCell ref="B65:B68"/>
    <mergeCell ref="C78:J78"/>
    <mergeCell ref="A113:A114"/>
    <mergeCell ref="A3:A11"/>
    <mergeCell ref="B30:B32"/>
    <mergeCell ref="C31:I31"/>
    <mergeCell ref="C32:I32"/>
    <mergeCell ref="C17:I17"/>
    <mergeCell ref="C16:I16"/>
    <mergeCell ref="A14:A37"/>
    <mergeCell ref="A69:A70"/>
    <mergeCell ref="I69:K69"/>
    <mergeCell ref="I70:K70"/>
    <mergeCell ref="A71:A72"/>
    <mergeCell ref="C71:K72"/>
    <mergeCell ref="B60:B63"/>
    <mergeCell ref="C63:I63"/>
    <mergeCell ref="A75:A83"/>
    <mergeCell ref="A99:A100"/>
    <mergeCell ref="I99:K99"/>
    <mergeCell ref="I100:K100"/>
    <mergeCell ref="A84:A85"/>
    <mergeCell ref="I84:K84"/>
    <mergeCell ref="I85:K85"/>
    <mergeCell ref="A86:A87"/>
    <mergeCell ref="A90:A98"/>
    <mergeCell ref="L52:L56"/>
    <mergeCell ref="B55:B58"/>
    <mergeCell ref="A38:A39"/>
    <mergeCell ref="I38:K38"/>
    <mergeCell ref="I39:K39"/>
    <mergeCell ref="A40:A41"/>
    <mergeCell ref="C40:K41"/>
    <mergeCell ref="A45:A53"/>
    <mergeCell ref="B45:B48"/>
    <mergeCell ref="K45:K58"/>
    <mergeCell ref="B50:B53"/>
    <mergeCell ref="C48:J48"/>
    <mergeCell ref="C53:J53"/>
    <mergeCell ref="C58:J58"/>
    <mergeCell ref="L17:L23"/>
    <mergeCell ref="B19:B22"/>
    <mergeCell ref="C21:I21"/>
    <mergeCell ref="C22:I22"/>
    <mergeCell ref="B24:B27"/>
    <mergeCell ref="C26:I26"/>
    <mergeCell ref="C27:I27"/>
    <mergeCell ref="B14:B17"/>
    <mergeCell ref="K14:K15"/>
    <mergeCell ref="B90:B93"/>
    <mergeCell ref="K90:K96"/>
    <mergeCell ref="C92:I92"/>
    <mergeCell ref="A101:A102"/>
    <mergeCell ref="C101:K102"/>
    <mergeCell ref="A104:A112"/>
    <mergeCell ref="K104:K110"/>
    <mergeCell ref="C107:I107"/>
    <mergeCell ref="B109:B110"/>
    <mergeCell ref="B111:B112"/>
    <mergeCell ref="C111:I111"/>
    <mergeCell ref="B97:B98"/>
    <mergeCell ref="C97:I97"/>
    <mergeCell ref="C98:I98"/>
    <mergeCell ref="B95:B96"/>
    <mergeCell ref="C93:J93"/>
    <mergeCell ref="C112:J112"/>
    <mergeCell ref="A115:A116"/>
    <mergeCell ref="A160:A161"/>
    <mergeCell ref="A162:A163"/>
    <mergeCell ref="B151:B154"/>
    <mergeCell ref="B156:B159"/>
    <mergeCell ref="A141:A154"/>
    <mergeCell ref="B141:B144"/>
    <mergeCell ref="B146:B149"/>
    <mergeCell ref="A136:A137"/>
    <mergeCell ref="A138:A139"/>
    <mergeCell ref="B132:B133"/>
    <mergeCell ref="B134:B135"/>
    <mergeCell ref="A122:A123"/>
    <mergeCell ref="A124:A125"/>
    <mergeCell ref="B129:B130"/>
    <mergeCell ref="B118:B119"/>
    <mergeCell ref="J115:K116"/>
    <mergeCell ref="K118:K119"/>
    <mergeCell ref="B104:B105"/>
    <mergeCell ref="C159:I159"/>
    <mergeCell ref="C158:I158"/>
    <mergeCell ref="C154:I154"/>
    <mergeCell ref="C153:I153"/>
    <mergeCell ref="C149:I149"/>
    <mergeCell ref="C148:I148"/>
    <mergeCell ref="C144:I144"/>
    <mergeCell ref="C143:I143"/>
    <mergeCell ref="I137:K137"/>
    <mergeCell ref="C138:K139"/>
    <mergeCell ref="I136:K136"/>
    <mergeCell ref="C121:I121"/>
    <mergeCell ref="C120:I120"/>
    <mergeCell ref="C129:I129"/>
    <mergeCell ref="C130:I130"/>
    <mergeCell ref="C134:I134"/>
    <mergeCell ref="C135:I135"/>
    <mergeCell ref="K127:K133"/>
  </mergeCells>
  <pageMargins left="0.7" right="0.7" top="0.75" bottom="0.75" header="0.3" footer="0.3"/>
  <pageSetup paperSize="8"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81B45-7153-4570-865C-655DA0F270D2}">
  <sheetPr codeName="Sheet4"/>
  <dimension ref="A1:M142"/>
  <sheetViews>
    <sheetView topLeftCell="A23" workbookViewId="0">
      <selection activeCell="B24" sqref="B24:B27"/>
    </sheetView>
  </sheetViews>
  <sheetFormatPr defaultColWidth="8.81640625" defaultRowHeight="12.5" x14ac:dyDescent="0.25"/>
  <cols>
    <col min="1" max="1" width="30.54296875" style="56" customWidth="1"/>
    <col min="2" max="2" width="54.81640625" style="56" customWidth="1"/>
    <col min="3" max="3" width="20.54296875" style="56" customWidth="1"/>
    <col min="4" max="4" width="21.81640625" style="56" customWidth="1"/>
    <col min="5" max="5" width="20.54296875" style="56" customWidth="1"/>
    <col min="6" max="6" width="29.81640625" style="56" customWidth="1"/>
    <col min="7" max="7" width="28.54296875" style="56" customWidth="1"/>
    <col min="8" max="8" width="32.1796875" style="56" customWidth="1"/>
    <col min="9" max="9" width="20.54296875" style="56" customWidth="1"/>
    <col min="10" max="11" width="30.54296875" style="56" customWidth="1"/>
    <col min="12" max="12" width="42.54296875" style="71" customWidth="1"/>
    <col min="13" max="13" width="51.453125" style="76" customWidth="1"/>
    <col min="14" max="14" width="18.453125" style="56" bestFit="1" customWidth="1"/>
    <col min="15" max="16384" width="8.81640625" style="56"/>
  </cols>
  <sheetData>
    <row r="1" spans="1:10" ht="18.5" thickBot="1" x14ac:dyDescent="0.3">
      <c r="A1" s="6" t="s">
        <v>221</v>
      </c>
      <c r="B1" s="578" t="s">
        <v>222</v>
      </c>
      <c r="C1" s="579"/>
      <c r="D1" s="579"/>
      <c r="E1" s="579"/>
      <c r="F1" s="579"/>
      <c r="G1" s="579"/>
      <c r="H1" s="579"/>
      <c r="I1" s="579"/>
      <c r="J1" s="580"/>
    </row>
    <row r="2" spans="1:10" ht="23.5" thickBot="1" x14ac:dyDescent="0.3">
      <c r="A2" s="186" t="s">
        <v>223</v>
      </c>
      <c r="B2" s="8" t="s">
        <v>224</v>
      </c>
      <c r="C2" s="8"/>
      <c r="D2" s="1" t="s">
        <v>225</v>
      </c>
      <c r="E2" s="1" t="s">
        <v>226</v>
      </c>
      <c r="F2" s="1" t="s">
        <v>227</v>
      </c>
      <c r="G2" s="1" t="s">
        <v>228</v>
      </c>
      <c r="H2" s="1" t="s">
        <v>408</v>
      </c>
      <c r="I2" s="1" t="s">
        <v>230</v>
      </c>
      <c r="J2" s="605"/>
    </row>
    <row r="3" spans="1:10" ht="196" thickBot="1" x14ac:dyDescent="0.3">
      <c r="A3" s="611" t="s">
        <v>542</v>
      </c>
      <c r="B3" s="559" t="s">
        <v>543</v>
      </c>
      <c r="C3" s="9" t="s">
        <v>544</v>
      </c>
      <c r="D3" s="141" t="s">
        <v>517</v>
      </c>
      <c r="E3" s="141" t="s">
        <v>518</v>
      </c>
      <c r="F3" s="141" t="s">
        <v>519</v>
      </c>
      <c r="G3" s="141" t="s">
        <v>520</v>
      </c>
      <c r="H3" s="219"/>
      <c r="I3" s="141" t="s">
        <v>545</v>
      </c>
      <c r="J3" s="606"/>
    </row>
    <row r="4" spans="1:10" ht="184.5" thickBot="1" x14ac:dyDescent="0.3">
      <c r="A4" s="612"/>
      <c r="B4" s="542"/>
      <c r="C4" s="11" t="s">
        <v>546</v>
      </c>
      <c r="D4" s="223" t="s">
        <v>523</v>
      </c>
      <c r="E4" s="145" t="s">
        <v>242</v>
      </c>
      <c r="F4" s="145" t="s">
        <v>243</v>
      </c>
      <c r="G4" s="223" t="s">
        <v>524</v>
      </c>
      <c r="H4" s="200"/>
      <c r="I4" s="13"/>
      <c r="J4" s="606"/>
    </row>
    <row r="5" spans="1:10" ht="13" thickBot="1" x14ac:dyDescent="0.3">
      <c r="A5" s="612"/>
      <c r="B5" s="542"/>
      <c r="C5" s="602"/>
      <c r="D5" s="581" t="s">
        <v>245</v>
      </c>
      <c r="E5" s="482"/>
      <c r="F5" s="482"/>
      <c r="G5" s="482"/>
      <c r="H5" s="482"/>
      <c r="I5" s="550"/>
      <c r="J5" s="606"/>
    </row>
    <row r="6" spans="1:10" ht="13" thickBot="1" x14ac:dyDescent="0.3">
      <c r="A6" s="612"/>
      <c r="B6" s="543"/>
      <c r="C6" s="604"/>
      <c r="D6" s="548" t="s">
        <v>547</v>
      </c>
      <c r="E6" s="483"/>
      <c r="F6" s="483"/>
      <c r="G6" s="483"/>
      <c r="H6" s="483"/>
      <c r="I6" s="545"/>
      <c r="J6" s="606"/>
    </row>
    <row r="7" spans="1:10" ht="23.5" thickBot="1" x14ac:dyDescent="0.3">
      <c r="A7" s="612"/>
      <c r="B7" s="14" t="s">
        <v>247</v>
      </c>
      <c r="C7" s="8"/>
      <c r="D7" s="1" t="s">
        <v>248</v>
      </c>
      <c r="E7" s="1" t="s">
        <v>226</v>
      </c>
      <c r="F7" s="1" t="s">
        <v>227</v>
      </c>
      <c r="G7" s="1" t="s">
        <v>228</v>
      </c>
      <c r="H7" s="1" t="s">
        <v>408</v>
      </c>
      <c r="I7" s="1" t="s">
        <v>230</v>
      </c>
      <c r="J7" s="606"/>
    </row>
    <row r="8" spans="1:10" ht="46.5" thickBot="1" x14ac:dyDescent="0.3">
      <c r="A8" s="612"/>
      <c r="B8" s="559" t="s">
        <v>250</v>
      </c>
      <c r="C8" s="9" t="s">
        <v>544</v>
      </c>
      <c r="D8" s="142" t="s">
        <v>251</v>
      </c>
      <c r="E8" s="142" t="s">
        <v>252</v>
      </c>
      <c r="F8" s="374" t="s">
        <v>253</v>
      </c>
      <c r="G8" s="374" t="s">
        <v>253</v>
      </c>
      <c r="H8" s="374" t="s">
        <v>254</v>
      </c>
      <c r="I8" s="374" t="s">
        <v>255</v>
      </c>
      <c r="J8" s="606"/>
    </row>
    <row r="9" spans="1:10" ht="46.5" thickBot="1" x14ac:dyDescent="0.3">
      <c r="A9" s="612"/>
      <c r="B9" s="542"/>
      <c r="C9" s="11" t="s">
        <v>546</v>
      </c>
      <c r="D9" s="12"/>
      <c r="E9" s="375" t="s">
        <v>252</v>
      </c>
      <c r="F9" s="140" t="s">
        <v>257</v>
      </c>
      <c r="G9" s="201" t="s">
        <v>258</v>
      </c>
      <c r="H9" s="252" t="s">
        <v>259</v>
      </c>
      <c r="I9" s="201"/>
      <c r="J9" s="606"/>
    </row>
    <row r="10" spans="1:10" ht="13" thickBot="1" x14ac:dyDescent="0.3">
      <c r="A10" s="612"/>
      <c r="B10" s="542"/>
      <c r="C10" s="602"/>
      <c r="D10" s="581" t="s">
        <v>245</v>
      </c>
      <c r="E10" s="482"/>
      <c r="F10" s="482"/>
      <c r="G10" s="482"/>
      <c r="H10" s="482"/>
      <c r="I10" s="550"/>
      <c r="J10" s="606"/>
    </row>
    <row r="11" spans="1:10" ht="13" thickBot="1" x14ac:dyDescent="0.3">
      <c r="A11" s="613"/>
      <c r="B11" s="543"/>
      <c r="C11" s="604"/>
      <c r="D11" s="548" t="s">
        <v>261</v>
      </c>
      <c r="E11" s="483"/>
      <c r="F11" s="483"/>
      <c r="G11" s="483"/>
      <c r="H11" s="483"/>
      <c r="I11" s="545"/>
      <c r="J11" s="607"/>
    </row>
    <row r="12" spans="1:10" ht="13" thickBot="1" x14ac:dyDescent="0.3">
      <c r="A12" s="15"/>
      <c r="B12" s="16"/>
      <c r="C12" s="15"/>
      <c r="D12" s="15"/>
      <c r="E12" s="15"/>
      <c r="F12" s="15"/>
      <c r="G12" s="15"/>
      <c r="H12" s="15"/>
      <c r="I12" s="15"/>
      <c r="J12" s="15"/>
    </row>
    <row r="13" spans="1:10" ht="23.5" thickBot="1" x14ac:dyDescent="0.3">
      <c r="A13" s="17" t="s">
        <v>262</v>
      </c>
      <c r="B13" s="18" t="s">
        <v>263</v>
      </c>
      <c r="C13" s="19"/>
      <c r="D13" s="64" t="s">
        <v>264</v>
      </c>
      <c r="E13" s="64" t="s">
        <v>226</v>
      </c>
      <c r="F13" s="1" t="s">
        <v>227</v>
      </c>
      <c r="G13" s="1" t="s">
        <v>228</v>
      </c>
      <c r="H13" s="1" t="s">
        <v>408</v>
      </c>
      <c r="I13" s="1" t="s">
        <v>230</v>
      </c>
      <c r="J13" s="20" t="s">
        <v>249</v>
      </c>
    </row>
    <row r="14" spans="1:10" ht="104" thickBot="1" x14ac:dyDescent="0.3">
      <c r="A14" s="611" t="s">
        <v>266</v>
      </c>
      <c r="B14" s="570" t="s">
        <v>267</v>
      </c>
      <c r="C14" s="78" t="s">
        <v>544</v>
      </c>
      <c r="D14" s="141" t="s">
        <v>268</v>
      </c>
      <c r="E14" s="141" t="s">
        <v>269</v>
      </c>
      <c r="F14" s="141" t="s">
        <v>269</v>
      </c>
      <c r="G14" s="141"/>
      <c r="H14" s="141" t="s">
        <v>548</v>
      </c>
      <c r="I14" s="141"/>
      <c r="J14" s="522" t="s">
        <v>286</v>
      </c>
    </row>
    <row r="15" spans="1:10" ht="69.5" thickBot="1" x14ac:dyDescent="0.3">
      <c r="A15" s="612"/>
      <c r="B15" s="566"/>
      <c r="C15" s="79" t="s">
        <v>546</v>
      </c>
      <c r="D15" s="144"/>
      <c r="E15" s="145" t="s">
        <v>275</v>
      </c>
      <c r="F15" s="145" t="s">
        <v>269</v>
      </c>
      <c r="G15" s="211" t="s">
        <v>276</v>
      </c>
      <c r="H15" s="206" t="s">
        <v>549</v>
      </c>
      <c r="I15" s="145"/>
      <c r="J15" s="549"/>
    </row>
    <row r="16" spans="1:10" ht="13" thickBot="1" x14ac:dyDescent="0.3">
      <c r="A16" s="612"/>
      <c r="B16" s="566"/>
      <c r="C16" s="608"/>
      <c r="D16" s="564" t="s">
        <v>245</v>
      </c>
      <c r="E16" s="552"/>
      <c r="F16" s="552"/>
      <c r="G16" s="552"/>
      <c r="H16" s="552"/>
      <c r="I16" s="553"/>
      <c r="J16" s="549"/>
    </row>
    <row r="17" spans="1:10" ht="13" thickBot="1" x14ac:dyDescent="0.3">
      <c r="A17" s="612"/>
      <c r="B17" s="567"/>
      <c r="C17" s="609"/>
      <c r="D17" s="565" t="s">
        <v>550</v>
      </c>
      <c r="E17" s="554"/>
      <c r="F17" s="554"/>
      <c r="G17" s="554"/>
      <c r="H17" s="554"/>
      <c r="I17" s="555"/>
      <c r="J17" s="549"/>
    </row>
    <row r="18" spans="1:10" ht="23.5" thickBot="1" x14ac:dyDescent="0.3">
      <c r="A18" s="612"/>
      <c r="B18" s="14" t="s">
        <v>551</v>
      </c>
      <c r="C18" s="8"/>
      <c r="D18" s="1" t="s">
        <v>264</v>
      </c>
      <c r="E18" s="1" t="s">
        <v>226</v>
      </c>
      <c r="F18" s="1" t="s">
        <v>227</v>
      </c>
      <c r="G18" s="1" t="s">
        <v>228</v>
      </c>
      <c r="H18" s="1" t="s">
        <v>552</v>
      </c>
      <c r="I18" s="1" t="s">
        <v>230</v>
      </c>
      <c r="J18" s="549"/>
    </row>
    <row r="19" spans="1:10" ht="13" thickBot="1" x14ac:dyDescent="0.3">
      <c r="A19" s="612"/>
      <c r="B19" s="597" t="s">
        <v>282</v>
      </c>
      <c r="C19" s="78" t="s">
        <v>544</v>
      </c>
      <c r="D19" s="141" t="s">
        <v>553</v>
      </c>
      <c r="E19" s="203">
        <v>0.71099999999999997</v>
      </c>
      <c r="F19" s="204">
        <v>0.73</v>
      </c>
      <c r="G19" s="204">
        <v>0.76</v>
      </c>
      <c r="H19" s="204">
        <v>0.78</v>
      </c>
      <c r="I19" s="204">
        <v>0.78</v>
      </c>
      <c r="J19" s="549"/>
    </row>
    <row r="20" spans="1:10" ht="184.5" thickBot="1" x14ac:dyDescent="0.3">
      <c r="A20" s="612"/>
      <c r="B20" s="566"/>
      <c r="C20" s="79" t="s">
        <v>546</v>
      </c>
      <c r="D20" s="144"/>
      <c r="E20" s="146"/>
      <c r="F20" s="276">
        <v>0.72599999999999998</v>
      </c>
      <c r="G20" s="223" t="s">
        <v>284</v>
      </c>
      <c r="H20" s="211" t="s">
        <v>285</v>
      </c>
      <c r="I20" s="145"/>
      <c r="J20" s="549"/>
    </row>
    <row r="21" spans="1:10" ht="13" thickBot="1" x14ac:dyDescent="0.3">
      <c r="A21" s="612"/>
      <c r="B21" s="566"/>
      <c r="C21" s="608"/>
      <c r="D21" s="564" t="s">
        <v>245</v>
      </c>
      <c r="E21" s="552"/>
      <c r="F21" s="552"/>
      <c r="G21" s="552"/>
      <c r="H21" s="552"/>
      <c r="I21" s="553"/>
      <c r="J21" s="549"/>
    </row>
    <row r="22" spans="1:10" ht="13" thickBot="1" x14ac:dyDescent="0.3">
      <c r="A22" s="612"/>
      <c r="B22" s="567"/>
      <c r="C22" s="609"/>
      <c r="D22" s="565" t="s">
        <v>287</v>
      </c>
      <c r="E22" s="554"/>
      <c r="F22" s="554"/>
      <c r="G22" s="554"/>
      <c r="H22" s="554"/>
      <c r="I22" s="555"/>
      <c r="J22" s="549"/>
    </row>
    <row r="23" spans="1:10" ht="23.5" thickBot="1" x14ac:dyDescent="0.3">
      <c r="A23" s="612"/>
      <c r="B23" s="14" t="s">
        <v>288</v>
      </c>
      <c r="C23" s="8"/>
      <c r="D23" s="1" t="s">
        <v>289</v>
      </c>
      <c r="E23" s="1" t="s">
        <v>226</v>
      </c>
      <c r="F23" s="1" t="s">
        <v>227</v>
      </c>
      <c r="G23" s="1" t="s">
        <v>228</v>
      </c>
      <c r="H23" s="1" t="s">
        <v>408</v>
      </c>
      <c r="I23" s="1" t="s">
        <v>230</v>
      </c>
      <c r="J23" s="549"/>
    </row>
    <row r="24" spans="1:10" ht="23.5" thickBot="1" x14ac:dyDescent="0.3">
      <c r="A24" s="612"/>
      <c r="B24" s="559" t="s">
        <v>554</v>
      </c>
      <c r="C24" s="9" t="s">
        <v>544</v>
      </c>
      <c r="D24" s="145" t="s">
        <v>528</v>
      </c>
      <c r="E24" s="145"/>
      <c r="F24" s="223" t="s">
        <v>292</v>
      </c>
      <c r="G24" s="145" t="s">
        <v>529</v>
      </c>
      <c r="H24" s="145" t="s">
        <v>529</v>
      </c>
      <c r="I24" s="145"/>
      <c r="J24" s="549"/>
    </row>
    <row r="25" spans="1:10" ht="69.5" thickBot="1" x14ac:dyDescent="0.3">
      <c r="A25" s="612"/>
      <c r="B25" s="542"/>
      <c r="C25" s="11" t="s">
        <v>546</v>
      </c>
      <c r="D25" s="144"/>
      <c r="E25" s="146"/>
      <c r="F25" s="223"/>
      <c r="G25" s="211" t="s">
        <v>555</v>
      </c>
      <c r="H25" s="223" t="s">
        <v>556</v>
      </c>
      <c r="I25" s="145"/>
      <c r="J25" s="549"/>
    </row>
    <row r="26" spans="1:10" ht="13" thickBot="1" x14ac:dyDescent="0.3">
      <c r="A26" s="612"/>
      <c r="B26" s="542"/>
      <c r="C26" s="602"/>
      <c r="D26" s="581" t="s">
        <v>245</v>
      </c>
      <c r="E26" s="482"/>
      <c r="F26" s="482"/>
      <c r="G26" s="482"/>
      <c r="H26" s="482"/>
      <c r="I26" s="550"/>
      <c r="J26" s="549"/>
    </row>
    <row r="27" spans="1:10" ht="13" thickBot="1" x14ac:dyDescent="0.3">
      <c r="A27" s="612"/>
      <c r="B27" s="543"/>
      <c r="C27" s="604"/>
      <c r="D27" s="565" t="s">
        <v>557</v>
      </c>
      <c r="E27" s="554"/>
      <c r="F27" s="554"/>
      <c r="G27" s="554"/>
      <c r="H27" s="554"/>
      <c r="I27" s="555"/>
      <c r="J27" s="549"/>
    </row>
    <row r="28" spans="1:10" ht="23.5" thickBot="1" x14ac:dyDescent="0.3">
      <c r="A28" s="612"/>
      <c r="B28" s="14" t="s">
        <v>558</v>
      </c>
      <c r="C28" s="8"/>
      <c r="D28" s="1" t="s">
        <v>299</v>
      </c>
      <c r="E28" s="1" t="s">
        <v>226</v>
      </c>
      <c r="F28" s="1" t="s">
        <v>227</v>
      </c>
      <c r="G28" s="1" t="s">
        <v>228</v>
      </c>
      <c r="H28" s="1" t="s">
        <v>408</v>
      </c>
      <c r="I28" s="1" t="s">
        <v>230</v>
      </c>
      <c r="J28" s="549"/>
    </row>
    <row r="29" spans="1:10" ht="23.5" thickBot="1" x14ac:dyDescent="0.3">
      <c r="A29" s="612"/>
      <c r="B29" s="185" t="s">
        <v>300</v>
      </c>
      <c r="C29" s="78" t="s">
        <v>544</v>
      </c>
      <c r="D29" s="141" t="s">
        <v>301</v>
      </c>
      <c r="E29" s="141" t="s">
        <v>302</v>
      </c>
      <c r="F29" s="10">
        <v>140</v>
      </c>
      <c r="G29" s="10">
        <v>147</v>
      </c>
      <c r="H29" s="77" t="s">
        <v>303</v>
      </c>
      <c r="I29" s="376"/>
      <c r="J29" s="549"/>
    </row>
    <row r="30" spans="1:10" ht="46.5" thickBot="1" x14ac:dyDescent="0.3">
      <c r="A30" s="612"/>
      <c r="B30" s="614"/>
      <c r="C30" s="79" t="s">
        <v>546</v>
      </c>
      <c r="D30" s="66"/>
      <c r="E30" s="66"/>
      <c r="F30" s="201" t="s">
        <v>305</v>
      </c>
      <c r="G30" s="201" t="s">
        <v>306</v>
      </c>
      <c r="H30" s="201"/>
      <c r="I30" s="199"/>
      <c r="J30" s="549"/>
    </row>
    <row r="31" spans="1:10" ht="13" thickBot="1" x14ac:dyDescent="0.3">
      <c r="A31" s="612"/>
      <c r="B31" s="614"/>
      <c r="C31" s="616"/>
      <c r="D31" s="564" t="s">
        <v>245</v>
      </c>
      <c r="E31" s="552"/>
      <c r="F31" s="552"/>
      <c r="G31" s="552"/>
      <c r="H31" s="552"/>
      <c r="I31" s="553"/>
      <c r="J31" s="549"/>
    </row>
    <row r="32" spans="1:10" ht="13" thickBot="1" x14ac:dyDescent="0.3">
      <c r="A32" s="612"/>
      <c r="B32" s="615"/>
      <c r="C32" s="617"/>
      <c r="D32" s="565" t="s">
        <v>307</v>
      </c>
      <c r="E32" s="554"/>
      <c r="F32" s="554"/>
      <c r="G32" s="554"/>
      <c r="H32" s="554"/>
      <c r="I32" s="555"/>
      <c r="J32" s="549"/>
    </row>
    <row r="33" spans="1:10" ht="13" thickBot="1" x14ac:dyDescent="0.3">
      <c r="A33" s="480" t="s">
        <v>311</v>
      </c>
      <c r="B33" s="25" t="s">
        <v>312</v>
      </c>
      <c r="C33" s="26"/>
      <c r="D33" s="26" t="s">
        <v>313</v>
      </c>
      <c r="E33" s="26" t="s">
        <v>314</v>
      </c>
      <c r="F33" s="26" t="s">
        <v>315</v>
      </c>
      <c r="G33" s="27"/>
      <c r="H33" s="27"/>
      <c r="I33" s="506"/>
      <c r="J33" s="508"/>
    </row>
    <row r="34" spans="1:10" ht="92.5" thickBot="1" x14ac:dyDescent="0.3">
      <c r="A34" s="481"/>
      <c r="B34" s="258">
        <v>39162486</v>
      </c>
      <c r="C34" s="29"/>
      <c r="D34" s="10" t="s">
        <v>316</v>
      </c>
      <c r="E34" s="10" t="s">
        <v>317</v>
      </c>
      <c r="F34" s="257">
        <f>37500000+184000+1900000+34500000+213483382</f>
        <v>287567382</v>
      </c>
      <c r="G34" s="31"/>
      <c r="H34" s="31"/>
      <c r="I34" s="556"/>
      <c r="J34" s="558"/>
    </row>
    <row r="35" spans="1:10" ht="13" thickBot="1" x14ac:dyDescent="0.3">
      <c r="A35" s="480" t="s">
        <v>318</v>
      </c>
      <c r="B35" s="32" t="s">
        <v>319</v>
      </c>
      <c r="C35" s="33"/>
      <c r="D35" s="488"/>
      <c r="E35" s="489"/>
      <c r="F35" s="489"/>
      <c r="G35" s="489"/>
      <c r="H35" s="489"/>
      <c r="I35" s="489"/>
      <c r="J35" s="490"/>
    </row>
    <row r="36" spans="1:10" ht="23.5" thickBot="1" x14ac:dyDescent="0.3">
      <c r="A36" s="481"/>
      <c r="B36" s="34" t="s">
        <v>320</v>
      </c>
      <c r="C36" s="35"/>
      <c r="D36" s="491"/>
      <c r="E36" s="492"/>
      <c r="F36" s="492"/>
      <c r="G36" s="492"/>
      <c r="H36" s="492"/>
      <c r="I36" s="492"/>
      <c r="J36" s="493"/>
    </row>
    <row r="37" spans="1:10" x14ac:dyDescent="0.25">
      <c r="A37" s="15"/>
      <c r="B37" s="16"/>
      <c r="C37" s="15"/>
      <c r="D37" s="15"/>
      <c r="E37" s="36"/>
      <c r="F37" s="15"/>
      <c r="G37" s="15"/>
      <c r="H37" s="15"/>
      <c r="I37" s="15"/>
      <c r="J37" s="15"/>
    </row>
    <row r="38" spans="1:10" ht="13" thickBot="1" x14ac:dyDescent="0.3">
      <c r="A38" s="35"/>
      <c r="B38" s="37"/>
      <c r="C38" s="35"/>
      <c r="D38" s="35"/>
      <c r="E38" s="35"/>
      <c r="F38" s="35"/>
      <c r="G38" s="35"/>
      <c r="H38" s="35"/>
      <c r="I38" s="35"/>
      <c r="J38" s="35"/>
    </row>
    <row r="39" spans="1:10" ht="23.5" thickBot="1" x14ac:dyDescent="0.3">
      <c r="A39" s="17" t="s">
        <v>559</v>
      </c>
      <c r="B39" s="18" t="s">
        <v>322</v>
      </c>
      <c r="C39" s="38"/>
      <c r="D39" s="1" t="s">
        <v>264</v>
      </c>
      <c r="E39" s="1" t="s">
        <v>226</v>
      </c>
      <c r="F39" s="1" t="s">
        <v>227</v>
      </c>
      <c r="G39" s="1" t="s">
        <v>228</v>
      </c>
      <c r="H39" s="212" t="s">
        <v>408</v>
      </c>
      <c r="I39" s="1" t="s">
        <v>230</v>
      </c>
      <c r="J39" s="20" t="s">
        <v>323</v>
      </c>
    </row>
    <row r="40" spans="1:10" ht="104" thickBot="1" x14ac:dyDescent="0.3">
      <c r="A40" s="599" t="s">
        <v>324</v>
      </c>
      <c r="B40" s="597" t="s">
        <v>325</v>
      </c>
      <c r="C40" s="9" t="s">
        <v>544</v>
      </c>
      <c r="D40" s="10">
        <v>8</v>
      </c>
      <c r="E40" s="10" t="s">
        <v>326</v>
      </c>
      <c r="F40" s="10">
        <v>23</v>
      </c>
      <c r="G40" s="209" t="s">
        <v>327</v>
      </c>
      <c r="H40" s="222" t="s">
        <v>328</v>
      </c>
      <c r="I40" s="222" t="s">
        <v>329</v>
      </c>
      <c r="J40" s="602" t="s">
        <v>330</v>
      </c>
    </row>
    <row r="41" spans="1:10" ht="219" thickBot="1" x14ac:dyDescent="0.3">
      <c r="A41" s="600"/>
      <c r="B41" s="566"/>
      <c r="C41" s="11" t="s">
        <v>546</v>
      </c>
      <c r="D41" s="12"/>
      <c r="E41" s="13" t="s">
        <v>331</v>
      </c>
      <c r="F41" s="145" t="s">
        <v>332</v>
      </c>
      <c r="G41" s="13" t="s">
        <v>333</v>
      </c>
      <c r="H41" s="213"/>
      <c r="I41" s="224"/>
      <c r="J41" s="603"/>
    </row>
    <row r="42" spans="1:10" ht="13" thickBot="1" x14ac:dyDescent="0.3">
      <c r="A42" s="600"/>
      <c r="B42" s="566"/>
      <c r="C42" s="39" t="s">
        <v>245</v>
      </c>
      <c r="D42" s="40"/>
      <c r="E42" s="40"/>
      <c r="F42" s="40"/>
      <c r="G42" s="40"/>
      <c r="H42" s="40"/>
      <c r="I42" s="41"/>
      <c r="J42" s="603"/>
    </row>
    <row r="43" spans="1:10" ht="13" thickBot="1" x14ac:dyDescent="0.3">
      <c r="A43" s="600"/>
      <c r="B43" s="567"/>
      <c r="C43" s="548" t="s">
        <v>560</v>
      </c>
      <c r="D43" s="483"/>
      <c r="E43" s="483"/>
      <c r="F43" s="483"/>
      <c r="G43" s="483"/>
      <c r="H43" s="483"/>
      <c r="I43" s="545"/>
      <c r="J43" s="603"/>
    </row>
    <row r="44" spans="1:10" ht="23.5" thickBot="1" x14ac:dyDescent="0.3">
      <c r="A44" s="600"/>
      <c r="B44" s="14" t="s">
        <v>561</v>
      </c>
      <c r="C44" s="8"/>
      <c r="D44" s="1" t="s">
        <v>264</v>
      </c>
      <c r="E44" s="1" t="s">
        <v>226</v>
      </c>
      <c r="F44" s="1" t="s">
        <v>227</v>
      </c>
      <c r="G44" s="1" t="s">
        <v>228</v>
      </c>
      <c r="H44" s="1" t="s">
        <v>408</v>
      </c>
      <c r="I44" s="1" t="s">
        <v>230</v>
      </c>
      <c r="J44" s="603"/>
    </row>
    <row r="45" spans="1:10" ht="127" thickBot="1" x14ac:dyDescent="0.3">
      <c r="A45" s="600"/>
      <c r="B45" s="559" t="s">
        <v>334</v>
      </c>
      <c r="C45" s="42" t="s">
        <v>544</v>
      </c>
      <c r="D45" s="10" t="s">
        <v>335</v>
      </c>
      <c r="E45" s="10" t="s">
        <v>336</v>
      </c>
      <c r="F45" s="141" t="s">
        <v>337</v>
      </c>
      <c r="G45" s="205" t="s">
        <v>338</v>
      </c>
      <c r="H45" s="205" t="s">
        <v>339</v>
      </c>
      <c r="I45" s="205" t="s">
        <v>562</v>
      </c>
      <c r="J45" s="603"/>
    </row>
    <row r="46" spans="1:10" ht="230.5" thickBot="1" x14ac:dyDescent="0.3">
      <c r="A46" s="600"/>
      <c r="B46" s="542"/>
      <c r="C46" s="9" t="s">
        <v>546</v>
      </c>
      <c r="D46" s="43"/>
      <c r="E46" s="13" t="s">
        <v>342</v>
      </c>
      <c r="F46" s="145" t="s">
        <v>343</v>
      </c>
      <c r="G46" s="201" t="s">
        <v>344</v>
      </c>
      <c r="H46" s="252" t="s">
        <v>345</v>
      </c>
      <c r="I46" s="252"/>
      <c r="J46" s="603"/>
    </row>
    <row r="47" spans="1:10" ht="13" thickBot="1" x14ac:dyDescent="0.3">
      <c r="A47" s="600"/>
      <c r="B47" s="542"/>
      <c r="C47" s="44" t="s">
        <v>245</v>
      </c>
      <c r="D47" s="45"/>
      <c r="E47" s="45"/>
      <c r="F47" s="45"/>
      <c r="G47" s="45"/>
      <c r="H47" s="45"/>
      <c r="I47" s="46"/>
      <c r="J47" s="603"/>
    </row>
    <row r="48" spans="1:10" ht="13" thickBot="1" x14ac:dyDescent="0.3">
      <c r="A48" s="600"/>
      <c r="B48" s="543"/>
      <c r="C48" s="548" t="s">
        <v>563</v>
      </c>
      <c r="D48" s="483"/>
      <c r="E48" s="483"/>
      <c r="F48" s="483"/>
      <c r="G48" s="483"/>
      <c r="H48" s="483"/>
      <c r="I48" s="545"/>
      <c r="J48" s="603"/>
    </row>
    <row r="49" spans="1:10" ht="23.5" thickBot="1" x14ac:dyDescent="0.3">
      <c r="A49" s="88"/>
      <c r="B49" s="14" t="s">
        <v>52</v>
      </c>
      <c r="C49" s="8"/>
      <c r="D49" s="1" t="s">
        <v>264</v>
      </c>
      <c r="E49" s="1" t="s">
        <v>226</v>
      </c>
      <c r="F49" s="1" t="s">
        <v>227</v>
      </c>
      <c r="G49" s="1" t="s">
        <v>228</v>
      </c>
      <c r="H49" s="212" t="s">
        <v>408</v>
      </c>
      <c r="I49" s="1" t="s">
        <v>230</v>
      </c>
      <c r="J49" s="603"/>
    </row>
    <row r="50" spans="1:10" ht="58" thickBot="1" x14ac:dyDescent="0.3">
      <c r="A50" s="47"/>
      <c r="B50" s="597" t="s">
        <v>347</v>
      </c>
      <c r="C50" s="42" t="s">
        <v>544</v>
      </c>
      <c r="D50" s="148">
        <v>0</v>
      </c>
      <c r="E50" s="10" t="s">
        <v>348</v>
      </c>
      <c r="F50" s="141" t="s">
        <v>349</v>
      </c>
      <c r="G50" s="210" t="s">
        <v>350</v>
      </c>
      <c r="H50" s="225" t="s">
        <v>351</v>
      </c>
      <c r="I50" s="147" t="s">
        <v>351</v>
      </c>
      <c r="J50" s="603"/>
    </row>
    <row r="51" spans="1:10" ht="104" thickBot="1" x14ac:dyDescent="0.3">
      <c r="A51" s="47"/>
      <c r="B51" s="566"/>
      <c r="C51" s="9" t="s">
        <v>546</v>
      </c>
      <c r="D51" s="43"/>
      <c r="E51" s="13" t="s">
        <v>352</v>
      </c>
      <c r="F51" s="140" t="s">
        <v>353</v>
      </c>
      <c r="G51" s="13" t="s">
        <v>354</v>
      </c>
      <c r="H51" s="213"/>
      <c r="I51" s="224"/>
      <c r="J51" s="603"/>
    </row>
    <row r="52" spans="1:10" ht="13" thickBot="1" x14ac:dyDescent="0.3">
      <c r="A52" s="47"/>
      <c r="B52" s="566"/>
      <c r="C52" s="44" t="s">
        <v>245</v>
      </c>
      <c r="D52" s="45"/>
      <c r="E52" s="45"/>
      <c r="F52" s="45"/>
      <c r="G52" s="45"/>
      <c r="H52" s="45"/>
      <c r="I52" s="46"/>
      <c r="J52" s="603"/>
    </row>
    <row r="53" spans="1:10" ht="13" thickBot="1" x14ac:dyDescent="0.3">
      <c r="A53" s="47"/>
      <c r="B53" s="567"/>
      <c r="C53" s="548" t="s">
        <v>564</v>
      </c>
      <c r="D53" s="483"/>
      <c r="E53" s="483"/>
      <c r="F53" s="483"/>
      <c r="G53" s="483"/>
      <c r="H53" s="483"/>
      <c r="I53" s="545"/>
      <c r="J53" s="603"/>
    </row>
    <row r="54" spans="1:10" ht="23.5" thickBot="1" x14ac:dyDescent="0.3">
      <c r="A54" s="47"/>
      <c r="B54" s="149" t="s">
        <v>355</v>
      </c>
      <c r="C54" s="150"/>
      <c r="D54" s="147"/>
      <c r="E54" s="151" t="s">
        <v>356</v>
      </c>
      <c r="F54" s="151" t="s">
        <v>227</v>
      </c>
      <c r="G54" s="151" t="s">
        <v>228</v>
      </c>
      <c r="H54" s="151" t="s">
        <v>408</v>
      </c>
      <c r="I54" s="151" t="s">
        <v>230</v>
      </c>
      <c r="J54" s="72"/>
    </row>
    <row r="55" spans="1:10" ht="13" thickBot="1" x14ac:dyDescent="0.3">
      <c r="A55" s="47"/>
      <c r="B55" s="597" t="s">
        <v>357</v>
      </c>
      <c r="C55" s="152" t="s">
        <v>544</v>
      </c>
      <c r="D55" s="147"/>
      <c r="E55" s="148">
        <v>0.94</v>
      </c>
      <c r="F55" s="148">
        <v>0.96</v>
      </c>
      <c r="G55" s="148">
        <v>0.98</v>
      </c>
      <c r="H55" s="147" t="s">
        <v>351</v>
      </c>
      <c r="I55" s="147" t="s">
        <v>351</v>
      </c>
      <c r="J55" s="72"/>
    </row>
    <row r="56" spans="1:10" ht="46.5" thickBot="1" x14ac:dyDescent="0.3">
      <c r="A56" s="47"/>
      <c r="B56" s="566"/>
      <c r="C56" s="78" t="s">
        <v>546</v>
      </c>
      <c r="D56" s="147"/>
      <c r="E56" s="145"/>
      <c r="F56" s="278" t="s">
        <v>358</v>
      </c>
      <c r="G56" s="145" t="s">
        <v>359</v>
      </c>
      <c r="H56" s="146"/>
      <c r="I56" s="146"/>
      <c r="J56" s="72"/>
    </row>
    <row r="57" spans="1:10" ht="13" thickBot="1" x14ac:dyDescent="0.3">
      <c r="A57" s="47"/>
      <c r="B57" s="566"/>
      <c r="C57" s="153" t="s">
        <v>245</v>
      </c>
      <c r="D57" s="154"/>
      <c r="E57" s="154"/>
      <c r="F57" s="154"/>
      <c r="G57" s="154"/>
      <c r="H57" s="154"/>
      <c r="I57" s="155"/>
      <c r="J57" s="72"/>
    </row>
    <row r="58" spans="1:10" ht="13" thickBot="1" x14ac:dyDescent="0.3">
      <c r="A58" s="47"/>
      <c r="B58" s="567"/>
      <c r="C58" s="565" t="s">
        <v>564</v>
      </c>
      <c r="D58" s="554"/>
      <c r="E58" s="554"/>
      <c r="F58" s="554"/>
      <c r="G58" s="554"/>
      <c r="H58" s="554"/>
      <c r="I58" s="555"/>
      <c r="J58" s="72"/>
    </row>
    <row r="59" spans="1:10" ht="23.5" thickBot="1" x14ac:dyDescent="0.3">
      <c r="A59" s="47"/>
      <c r="B59" s="149" t="s">
        <v>360</v>
      </c>
      <c r="C59" s="150"/>
      <c r="D59" s="147"/>
      <c r="E59" s="151" t="s">
        <v>356</v>
      </c>
      <c r="F59" s="151" t="s">
        <v>227</v>
      </c>
      <c r="G59" s="151" t="s">
        <v>228</v>
      </c>
      <c r="H59" s="151" t="s">
        <v>408</v>
      </c>
      <c r="I59" s="216" t="s">
        <v>230</v>
      </c>
      <c r="J59" s="72"/>
    </row>
    <row r="60" spans="1:10" ht="46.5" thickBot="1" x14ac:dyDescent="0.3">
      <c r="A60" s="47"/>
      <c r="B60" s="597" t="s">
        <v>361</v>
      </c>
      <c r="C60" s="152" t="s">
        <v>544</v>
      </c>
      <c r="D60" s="147"/>
      <c r="E60" s="148" t="s">
        <v>362</v>
      </c>
      <c r="F60" s="148" t="s">
        <v>363</v>
      </c>
      <c r="G60" s="210" t="s">
        <v>364</v>
      </c>
      <c r="H60" s="215" t="s">
        <v>351</v>
      </c>
      <c r="I60" s="214" t="s">
        <v>351</v>
      </c>
      <c r="J60" s="72"/>
    </row>
    <row r="61" spans="1:10" ht="92.5" thickBot="1" x14ac:dyDescent="0.3">
      <c r="A61" s="47"/>
      <c r="B61" s="566"/>
      <c r="C61" s="78" t="s">
        <v>546</v>
      </c>
      <c r="D61" s="147"/>
      <c r="E61" s="146"/>
      <c r="F61" s="145" t="s">
        <v>365</v>
      </c>
      <c r="G61" s="145" t="s">
        <v>366</v>
      </c>
      <c r="H61" s="226"/>
      <c r="I61" s="226"/>
      <c r="J61" s="72"/>
    </row>
    <row r="62" spans="1:10" ht="13" thickBot="1" x14ac:dyDescent="0.3">
      <c r="A62" s="47"/>
      <c r="B62" s="566"/>
      <c r="C62" s="153" t="s">
        <v>245</v>
      </c>
      <c r="D62" s="154"/>
      <c r="E62" s="154"/>
      <c r="F62" s="154"/>
      <c r="G62" s="154"/>
      <c r="H62" s="154"/>
      <c r="I62" s="155"/>
      <c r="J62" s="72"/>
    </row>
    <row r="63" spans="1:10" ht="13" thickBot="1" x14ac:dyDescent="0.3">
      <c r="A63" s="47"/>
      <c r="B63" s="567"/>
      <c r="C63" s="565" t="s">
        <v>564</v>
      </c>
      <c r="D63" s="554"/>
      <c r="E63" s="554"/>
      <c r="F63" s="554"/>
      <c r="G63" s="554"/>
      <c r="H63" s="554"/>
      <c r="I63" s="555"/>
      <c r="J63" s="72"/>
    </row>
    <row r="64" spans="1:10" ht="13" thickBot="1" x14ac:dyDescent="0.3">
      <c r="A64" s="480" t="s">
        <v>311</v>
      </c>
      <c r="B64" s="25" t="s">
        <v>312</v>
      </c>
      <c r="C64" s="26"/>
      <c r="D64" s="26" t="s">
        <v>313</v>
      </c>
      <c r="E64" s="26" t="s">
        <v>314</v>
      </c>
      <c r="F64" s="26" t="s">
        <v>315</v>
      </c>
      <c r="G64" s="27"/>
      <c r="H64" s="27"/>
      <c r="I64" s="506" t="s">
        <v>367</v>
      </c>
      <c r="J64" s="508"/>
    </row>
    <row r="65" spans="1:10" ht="23.5" thickBot="1" x14ac:dyDescent="0.3">
      <c r="A65" s="481"/>
      <c r="B65" s="28">
        <v>12000000</v>
      </c>
      <c r="C65" s="29"/>
      <c r="D65" s="29"/>
      <c r="E65" s="10" t="s">
        <v>368</v>
      </c>
      <c r="F65" s="21">
        <f>12000000+18400000</f>
        <v>30400000</v>
      </c>
      <c r="G65" s="35"/>
      <c r="H65" s="35"/>
      <c r="I65" s="509">
        <f>B65/F65</f>
        <v>0.39473684210526316</v>
      </c>
      <c r="J65" s="511"/>
    </row>
    <row r="66" spans="1:10" ht="13" thickBot="1" x14ac:dyDescent="0.3">
      <c r="A66" s="480" t="s">
        <v>318</v>
      </c>
      <c r="B66" s="25" t="s">
        <v>319</v>
      </c>
      <c r="C66" s="33"/>
      <c r="D66" s="488"/>
      <c r="E66" s="489"/>
      <c r="F66" s="489"/>
      <c r="G66" s="489"/>
      <c r="H66" s="489"/>
      <c r="I66" s="489"/>
      <c r="J66" s="490"/>
    </row>
    <row r="67" spans="1:10" ht="13" thickBot="1" x14ac:dyDescent="0.3">
      <c r="A67" s="481"/>
      <c r="B67" s="34" t="s">
        <v>369</v>
      </c>
      <c r="C67" s="35"/>
      <c r="D67" s="491"/>
      <c r="E67" s="492"/>
      <c r="F67" s="492"/>
      <c r="G67" s="492"/>
      <c r="H67" s="492"/>
      <c r="I67" s="492"/>
      <c r="J67" s="493"/>
    </row>
    <row r="68" spans="1:10" ht="13" thickBot="1" x14ac:dyDescent="0.3">
      <c r="A68" s="15"/>
      <c r="B68" s="16"/>
      <c r="C68" s="15"/>
      <c r="D68" s="15"/>
      <c r="E68" s="15"/>
      <c r="F68" s="15"/>
      <c r="G68" s="15"/>
      <c r="H68" s="15"/>
      <c r="I68" s="15"/>
      <c r="J68" s="15"/>
    </row>
    <row r="69" spans="1:10" ht="23.5" thickBot="1" x14ac:dyDescent="0.3">
      <c r="A69" s="17" t="s">
        <v>565</v>
      </c>
      <c r="B69" s="18" t="s">
        <v>54</v>
      </c>
      <c r="C69" s="19"/>
      <c r="D69" s="1" t="s">
        <v>264</v>
      </c>
      <c r="E69" s="1" t="s">
        <v>226</v>
      </c>
      <c r="F69" s="1" t="s">
        <v>227</v>
      </c>
      <c r="G69" s="1" t="s">
        <v>281</v>
      </c>
      <c r="H69" s="1" t="s">
        <v>408</v>
      </c>
      <c r="I69" s="1" t="s">
        <v>230</v>
      </c>
      <c r="J69" s="20" t="s">
        <v>249</v>
      </c>
    </row>
    <row r="70" spans="1:10" ht="127" thickBot="1" x14ac:dyDescent="0.3">
      <c r="A70" s="599" t="s">
        <v>371</v>
      </c>
      <c r="B70" s="559" t="s">
        <v>372</v>
      </c>
      <c r="C70" s="9" t="s">
        <v>544</v>
      </c>
      <c r="D70" s="10" t="s">
        <v>373</v>
      </c>
      <c r="E70" s="21" t="s">
        <v>374</v>
      </c>
      <c r="F70" s="21" t="s">
        <v>375</v>
      </c>
      <c r="G70" s="48" t="s">
        <v>376</v>
      </c>
      <c r="H70" s="227" t="s">
        <v>351</v>
      </c>
      <c r="I70" s="227" t="s">
        <v>351</v>
      </c>
      <c r="J70" s="522" t="s">
        <v>377</v>
      </c>
    </row>
    <row r="71" spans="1:10" ht="150" thickBot="1" x14ac:dyDescent="0.3">
      <c r="A71" s="600"/>
      <c r="B71" s="542"/>
      <c r="C71" s="50" t="s">
        <v>546</v>
      </c>
      <c r="D71" s="12"/>
      <c r="E71" s="13" t="s">
        <v>378</v>
      </c>
      <c r="F71" s="145" t="s">
        <v>379</v>
      </c>
      <c r="G71" s="145" t="s">
        <v>380</v>
      </c>
      <c r="H71" s="217"/>
      <c r="I71" s="217"/>
      <c r="J71" s="549"/>
    </row>
    <row r="72" spans="1:10" ht="13" thickBot="1" x14ac:dyDescent="0.3">
      <c r="A72" s="600"/>
      <c r="B72" s="542"/>
      <c r="C72" s="581" t="s">
        <v>245</v>
      </c>
      <c r="D72" s="482"/>
      <c r="E72" s="482"/>
      <c r="F72" s="482"/>
      <c r="G72" s="482"/>
      <c r="H72" s="482"/>
      <c r="I72" s="550"/>
      <c r="J72" s="549"/>
    </row>
    <row r="73" spans="1:10" ht="13" thickBot="1" x14ac:dyDescent="0.3">
      <c r="A73" s="600"/>
      <c r="B73" s="543"/>
      <c r="C73" s="548" t="s">
        <v>566</v>
      </c>
      <c r="D73" s="483"/>
      <c r="E73" s="483"/>
      <c r="F73" s="483"/>
      <c r="G73" s="483"/>
      <c r="H73" s="483"/>
      <c r="I73" s="545"/>
      <c r="J73" s="549"/>
    </row>
    <row r="74" spans="1:10" ht="23.5" thickBot="1" x14ac:dyDescent="0.3">
      <c r="A74" s="600"/>
      <c r="B74" s="14" t="s">
        <v>56</v>
      </c>
      <c r="C74" s="8"/>
      <c r="D74" s="1" t="s">
        <v>264</v>
      </c>
      <c r="E74" s="1" t="s">
        <v>226</v>
      </c>
      <c r="F74" s="1" t="s">
        <v>227</v>
      </c>
      <c r="G74" s="1" t="s">
        <v>228</v>
      </c>
      <c r="H74" s="1" t="s">
        <v>408</v>
      </c>
      <c r="I74" s="1" t="s">
        <v>230</v>
      </c>
      <c r="J74" s="549"/>
    </row>
    <row r="75" spans="1:10" ht="173" thickBot="1" x14ac:dyDescent="0.3">
      <c r="A75" s="600"/>
      <c r="B75" s="610" t="s">
        <v>381</v>
      </c>
      <c r="C75" s="152" t="s">
        <v>544</v>
      </c>
      <c r="D75" s="141" t="s">
        <v>382</v>
      </c>
      <c r="E75" s="141" t="s">
        <v>383</v>
      </c>
      <c r="F75" s="141" t="s">
        <v>384</v>
      </c>
      <c r="G75" s="141" t="s">
        <v>385</v>
      </c>
      <c r="H75" s="141" t="s">
        <v>386</v>
      </c>
      <c r="I75" s="227" t="s">
        <v>351</v>
      </c>
      <c r="J75" s="549"/>
    </row>
    <row r="76" spans="1:10" ht="242" thickBot="1" x14ac:dyDescent="0.3">
      <c r="A76" s="600"/>
      <c r="B76" s="566"/>
      <c r="C76" s="78" t="s">
        <v>546</v>
      </c>
      <c r="D76" s="147"/>
      <c r="E76" s="145" t="s">
        <v>387</v>
      </c>
      <c r="F76" s="145" t="s">
        <v>388</v>
      </c>
      <c r="G76" s="145" t="s">
        <v>389</v>
      </c>
      <c r="H76" s="141" t="s">
        <v>390</v>
      </c>
      <c r="I76" s="146"/>
      <c r="J76" s="549"/>
    </row>
    <row r="77" spans="1:10" ht="13" thickBot="1" x14ac:dyDescent="0.3">
      <c r="A77" s="600"/>
      <c r="B77" s="566"/>
      <c r="C77" s="564" t="s">
        <v>245</v>
      </c>
      <c r="D77" s="552"/>
      <c r="E77" s="552"/>
      <c r="F77" s="552"/>
      <c r="G77" s="552"/>
      <c r="H77" s="552"/>
      <c r="I77" s="553"/>
      <c r="J77" s="549"/>
    </row>
    <row r="78" spans="1:10" ht="13" thickBot="1" x14ac:dyDescent="0.3">
      <c r="A78" s="600"/>
      <c r="B78" s="567"/>
      <c r="C78" s="565" t="s">
        <v>567</v>
      </c>
      <c r="D78" s="554"/>
      <c r="E78" s="554"/>
      <c r="F78" s="554"/>
      <c r="G78" s="554"/>
      <c r="H78" s="554"/>
      <c r="I78" s="555"/>
      <c r="J78" s="549"/>
    </row>
    <row r="79" spans="1:10" ht="13" thickBot="1" x14ac:dyDescent="0.3">
      <c r="A79" s="480" t="s">
        <v>311</v>
      </c>
      <c r="B79" s="25" t="s">
        <v>312</v>
      </c>
      <c r="C79" s="26"/>
      <c r="D79" s="26" t="s">
        <v>313</v>
      </c>
      <c r="E79" s="26" t="s">
        <v>314</v>
      </c>
      <c r="F79" s="26" t="s">
        <v>315</v>
      </c>
      <c r="G79" s="27"/>
      <c r="H79" s="27"/>
      <c r="I79" s="506" t="s">
        <v>367</v>
      </c>
      <c r="J79" s="508"/>
    </row>
    <row r="80" spans="1:10" ht="23.5" thickBot="1" x14ac:dyDescent="0.3">
      <c r="A80" s="481"/>
      <c r="B80" s="28">
        <v>1919988</v>
      </c>
      <c r="C80" s="29"/>
      <c r="D80" s="29"/>
      <c r="E80" s="10" t="s">
        <v>391</v>
      </c>
      <c r="F80" s="21">
        <f>34500000+1288000</f>
        <v>35788000</v>
      </c>
      <c r="G80" s="35"/>
      <c r="H80" s="35"/>
      <c r="I80" s="509">
        <f>B80/F80</f>
        <v>5.3648932603107186E-2</v>
      </c>
      <c r="J80" s="511"/>
    </row>
    <row r="81" spans="1:10" ht="13" thickBot="1" x14ac:dyDescent="0.3">
      <c r="A81" s="480" t="s">
        <v>318</v>
      </c>
      <c r="B81" s="25" t="s">
        <v>319</v>
      </c>
      <c r="C81" s="33"/>
      <c r="D81" s="488"/>
      <c r="E81" s="489"/>
      <c r="F81" s="489"/>
      <c r="G81" s="489"/>
      <c r="H81" s="489"/>
      <c r="I81" s="489"/>
      <c r="J81" s="490"/>
    </row>
    <row r="82" spans="1:10" ht="13" thickBot="1" x14ac:dyDescent="0.3">
      <c r="A82" s="481"/>
      <c r="B82" s="34" t="s">
        <v>392</v>
      </c>
      <c r="C82" s="35"/>
      <c r="D82" s="491"/>
      <c r="E82" s="492"/>
      <c r="F82" s="492"/>
      <c r="G82" s="492"/>
      <c r="H82" s="492"/>
      <c r="I82" s="492"/>
      <c r="J82" s="493"/>
    </row>
    <row r="83" spans="1:10" ht="13" thickBot="1" x14ac:dyDescent="0.3">
      <c r="A83" s="7"/>
      <c r="B83" s="51"/>
      <c r="C83" s="7"/>
      <c r="D83" s="7"/>
      <c r="E83" s="7"/>
      <c r="F83" s="7"/>
      <c r="G83" s="7"/>
      <c r="H83" s="7"/>
      <c r="I83" s="7"/>
      <c r="J83" s="7"/>
    </row>
    <row r="84" spans="1:10" ht="23.5" thickBot="1" x14ac:dyDescent="0.3">
      <c r="A84" s="17" t="s">
        <v>533</v>
      </c>
      <c r="B84" s="18" t="s">
        <v>58</v>
      </c>
      <c r="C84" s="19"/>
      <c r="D84" s="1" t="s">
        <v>264</v>
      </c>
      <c r="E84" s="1" t="s">
        <v>226</v>
      </c>
      <c r="F84" s="1" t="s">
        <v>227</v>
      </c>
      <c r="G84" s="1" t="s">
        <v>228</v>
      </c>
      <c r="H84" s="1" t="s">
        <v>408</v>
      </c>
      <c r="I84" s="1" t="s">
        <v>394</v>
      </c>
      <c r="J84" s="20" t="s">
        <v>323</v>
      </c>
    </row>
    <row r="85" spans="1:10" ht="104" thickBot="1" x14ac:dyDescent="0.3">
      <c r="A85" s="559" t="s">
        <v>396</v>
      </c>
      <c r="B85" s="559" t="s">
        <v>397</v>
      </c>
      <c r="C85" s="9" t="s">
        <v>544</v>
      </c>
      <c r="D85" s="10" t="s">
        <v>398</v>
      </c>
      <c r="E85" s="10" t="s">
        <v>399</v>
      </c>
      <c r="F85" s="141" t="s">
        <v>400</v>
      </c>
      <c r="G85" s="141" t="s">
        <v>401</v>
      </c>
      <c r="H85" s="141" t="s">
        <v>402</v>
      </c>
      <c r="I85" s="221"/>
      <c r="J85" s="522" t="s">
        <v>403</v>
      </c>
    </row>
    <row r="86" spans="1:10" ht="265" thickBot="1" x14ac:dyDescent="0.3">
      <c r="A86" s="542"/>
      <c r="B86" s="542"/>
      <c r="C86" s="11" t="s">
        <v>546</v>
      </c>
      <c r="D86" s="12"/>
      <c r="E86" s="13" t="s">
        <v>404</v>
      </c>
      <c r="F86" s="145" t="s">
        <v>405</v>
      </c>
      <c r="G86" s="145" t="s">
        <v>406</v>
      </c>
      <c r="H86" s="145" t="s">
        <v>407</v>
      </c>
      <c r="I86" s="221"/>
      <c r="J86" s="549"/>
    </row>
    <row r="87" spans="1:10" ht="13" thickBot="1" x14ac:dyDescent="0.3">
      <c r="A87" s="542"/>
      <c r="B87" s="542"/>
      <c r="C87" s="581" t="s">
        <v>245</v>
      </c>
      <c r="D87" s="482"/>
      <c r="E87" s="482"/>
      <c r="F87" s="482"/>
      <c r="G87" s="482"/>
      <c r="H87" s="482"/>
      <c r="I87" s="550"/>
      <c r="J87" s="549"/>
    </row>
    <row r="88" spans="1:10" ht="13" thickBot="1" x14ac:dyDescent="0.3">
      <c r="A88" s="542"/>
      <c r="B88" s="543"/>
      <c r="C88" s="548" t="s">
        <v>568</v>
      </c>
      <c r="D88" s="483"/>
      <c r="E88" s="483"/>
      <c r="F88" s="483"/>
      <c r="G88" s="483"/>
      <c r="H88" s="483"/>
      <c r="I88" s="545"/>
      <c r="J88" s="549"/>
    </row>
    <row r="89" spans="1:10" ht="23.5" thickBot="1" x14ac:dyDescent="0.3">
      <c r="A89" s="542"/>
      <c r="B89" s="18" t="s">
        <v>60</v>
      </c>
      <c r="C89" s="19"/>
      <c r="D89" s="1" t="s">
        <v>264</v>
      </c>
      <c r="E89" s="1" t="s">
        <v>226</v>
      </c>
      <c r="F89" s="1" t="s">
        <v>227</v>
      </c>
      <c r="G89" s="1" t="s">
        <v>228</v>
      </c>
      <c r="H89" s="1" t="s">
        <v>408</v>
      </c>
      <c r="I89" s="1" t="s">
        <v>230</v>
      </c>
      <c r="J89" s="549"/>
    </row>
    <row r="90" spans="1:10" ht="161.5" thickBot="1" x14ac:dyDescent="0.3">
      <c r="A90" s="542"/>
      <c r="B90" s="559" t="s">
        <v>409</v>
      </c>
      <c r="C90" s="9" t="s">
        <v>544</v>
      </c>
      <c r="D90" s="52" t="s">
        <v>410</v>
      </c>
      <c r="E90" s="10" t="s">
        <v>411</v>
      </c>
      <c r="F90" s="141" t="s">
        <v>412</v>
      </c>
      <c r="G90" s="141" t="s">
        <v>413</v>
      </c>
      <c r="H90" s="43" t="s">
        <v>351</v>
      </c>
      <c r="I90" s="43" t="s">
        <v>351</v>
      </c>
      <c r="J90" s="549"/>
    </row>
    <row r="91" spans="1:10" ht="265" thickBot="1" x14ac:dyDescent="0.3">
      <c r="A91" s="542"/>
      <c r="B91" s="542"/>
      <c r="C91" s="9" t="s">
        <v>546</v>
      </c>
      <c r="D91" s="43"/>
      <c r="E91" s="13" t="s">
        <v>414</v>
      </c>
      <c r="F91" s="145" t="s">
        <v>415</v>
      </c>
      <c r="G91" s="13" t="s">
        <v>416</v>
      </c>
      <c r="H91" s="43"/>
      <c r="I91" s="43"/>
      <c r="J91" s="549"/>
    </row>
    <row r="92" spans="1:10" ht="13" thickBot="1" x14ac:dyDescent="0.3">
      <c r="A92" s="542"/>
      <c r="B92" s="542"/>
      <c r="C92" s="581" t="s">
        <v>245</v>
      </c>
      <c r="D92" s="482"/>
      <c r="E92" s="482"/>
      <c r="F92" s="482"/>
      <c r="G92" s="482"/>
      <c r="H92" s="482"/>
      <c r="I92" s="550"/>
      <c r="J92" s="53" t="s">
        <v>417</v>
      </c>
    </row>
    <row r="93" spans="1:10" ht="13" thickBot="1" x14ac:dyDescent="0.3">
      <c r="A93" s="543"/>
      <c r="B93" s="543"/>
      <c r="C93" s="548" t="s">
        <v>569</v>
      </c>
      <c r="D93" s="483"/>
      <c r="E93" s="483"/>
      <c r="F93" s="483"/>
      <c r="G93" s="483"/>
      <c r="H93" s="483"/>
      <c r="I93" s="545"/>
      <c r="J93" s="10" t="s">
        <v>418</v>
      </c>
    </row>
    <row r="94" spans="1:10" ht="13" thickBot="1" x14ac:dyDescent="0.3">
      <c r="A94" s="480" t="s">
        <v>311</v>
      </c>
      <c r="B94" s="25" t="s">
        <v>312</v>
      </c>
      <c r="C94" s="26"/>
      <c r="D94" s="26" t="s">
        <v>313</v>
      </c>
      <c r="E94" s="26" t="s">
        <v>314</v>
      </c>
      <c r="F94" s="26" t="s">
        <v>315</v>
      </c>
      <c r="G94" s="27"/>
      <c r="H94" s="27"/>
      <c r="I94" s="506" t="s">
        <v>367</v>
      </c>
      <c r="J94" s="508"/>
    </row>
    <row r="95" spans="1:10" ht="13" thickBot="1" x14ac:dyDescent="0.3">
      <c r="A95" s="481"/>
      <c r="B95" s="28">
        <v>1512000</v>
      </c>
      <c r="C95" s="29"/>
      <c r="D95" s="29"/>
      <c r="E95" s="10" t="s">
        <v>419</v>
      </c>
      <c r="F95" s="21">
        <f>1900000+1512000</f>
        <v>3412000</v>
      </c>
      <c r="G95" s="35"/>
      <c r="H95" s="35"/>
      <c r="I95" s="509">
        <f>B95/F95</f>
        <v>0.44314185228604924</v>
      </c>
      <c r="J95" s="511"/>
    </row>
    <row r="96" spans="1:10" ht="13" thickBot="1" x14ac:dyDescent="0.3">
      <c r="A96" s="480" t="s">
        <v>318</v>
      </c>
      <c r="B96" s="25" t="s">
        <v>319</v>
      </c>
      <c r="C96" s="33"/>
      <c r="D96" s="524"/>
      <c r="E96" s="525"/>
      <c r="F96" s="525"/>
      <c r="G96" s="525"/>
      <c r="H96" s="525"/>
      <c r="I96" s="525"/>
      <c r="J96" s="526"/>
    </row>
    <row r="97" spans="1:10" ht="13" thickBot="1" x14ac:dyDescent="0.3">
      <c r="A97" s="481"/>
      <c r="B97" s="34" t="s">
        <v>420</v>
      </c>
      <c r="C97" s="35"/>
      <c r="D97" s="527"/>
      <c r="E97" s="528"/>
      <c r="F97" s="528"/>
      <c r="G97" s="528"/>
      <c r="H97" s="528"/>
      <c r="I97" s="528"/>
      <c r="J97" s="529"/>
    </row>
    <row r="98" spans="1:10" ht="13" thickBot="1" x14ac:dyDescent="0.3">
      <c r="A98" s="15"/>
      <c r="B98" s="16"/>
      <c r="C98" s="15"/>
      <c r="D98" s="15"/>
      <c r="E98" s="15"/>
      <c r="F98" s="15"/>
      <c r="G98" s="15"/>
      <c r="H98" s="15"/>
      <c r="I98" s="15"/>
      <c r="J98" s="15"/>
    </row>
    <row r="99" spans="1:10" ht="23.5" thickBot="1" x14ac:dyDescent="0.3">
      <c r="A99" s="17" t="s">
        <v>570</v>
      </c>
      <c r="B99" s="14" t="s">
        <v>571</v>
      </c>
      <c r="C99" s="8"/>
      <c r="D99" s="1" t="s">
        <v>264</v>
      </c>
      <c r="E99" s="1" t="s">
        <v>226</v>
      </c>
      <c r="F99" s="1" t="s">
        <v>227</v>
      </c>
      <c r="G99" s="1" t="s">
        <v>228</v>
      </c>
      <c r="H99" s="1" t="s">
        <v>408</v>
      </c>
      <c r="I99" s="1" t="s">
        <v>230</v>
      </c>
      <c r="J99" s="20" t="s">
        <v>249</v>
      </c>
    </row>
    <row r="100" spans="1:10" ht="207.5" thickBot="1" x14ac:dyDescent="0.3">
      <c r="A100" s="599" t="s">
        <v>572</v>
      </c>
      <c r="B100" s="182" t="s">
        <v>573</v>
      </c>
      <c r="C100" s="42" t="s">
        <v>544</v>
      </c>
      <c r="D100" s="10" t="s">
        <v>574</v>
      </c>
      <c r="E100" s="10" t="s">
        <v>575</v>
      </c>
      <c r="F100" s="141" t="s">
        <v>576</v>
      </c>
      <c r="G100" s="141" t="s">
        <v>577</v>
      </c>
      <c r="H100" s="141" t="s">
        <v>578</v>
      </c>
      <c r="I100" s="377"/>
      <c r="J100" s="522" t="s">
        <v>579</v>
      </c>
    </row>
    <row r="101" spans="1:10" ht="230.5" thickBot="1" x14ac:dyDescent="0.3">
      <c r="A101" s="600"/>
      <c r="B101" s="183"/>
      <c r="C101" s="9" t="s">
        <v>546</v>
      </c>
      <c r="D101" s="43"/>
      <c r="E101" s="13" t="s">
        <v>580</v>
      </c>
      <c r="F101" s="145" t="s">
        <v>581</v>
      </c>
      <c r="G101" s="13" t="s">
        <v>582</v>
      </c>
      <c r="H101" s="13" t="s">
        <v>583</v>
      </c>
      <c r="I101" s="13"/>
      <c r="J101" s="549"/>
    </row>
    <row r="102" spans="1:10" ht="13" thickBot="1" x14ac:dyDescent="0.3">
      <c r="A102" s="600"/>
      <c r="B102" s="183"/>
      <c r="C102" s="187" t="s">
        <v>245</v>
      </c>
      <c r="D102" s="188"/>
      <c r="E102" s="188"/>
      <c r="F102" s="188"/>
      <c r="G102" s="188"/>
      <c r="H102" s="188"/>
      <c r="I102" s="189"/>
      <c r="J102" s="549"/>
    </row>
    <row r="103" spans="1:10" ht="13" thickBot="1" x14ac:dyDescent="0.3">
      <c r="A103" s="600"/>
      <c r="B103" s="184"/>
      <c r="C103" s="548" t="s">
        <v>584</v>
      </c>
      <c r="D103" s="483"/>
      <c r="E103" s="483"/>
      <c r="F103" s="483"/>
      <c r="G103" s="483"/>
      <c r="H103" s="483"/>
      <c r="I103" s="545"/>
      <c r="J103" s="549"/>
    </row>
    <row r="104" spans="1:10" ht="23.5" thickBot="1" x14ac:dyDescent="0.3">
      <c r="A104" s="600"/>
      <c r="B104" s="18" t="s">
        <v>63</v>
      </c>
      <c r="C104" s="19"/>
      <c r="D104" s="1" t="s">
        <v>264</v>
      </c>
      <c r="E104" s="1" t="s">
        <v>226</v>
      </c>
      <c r="F104" s="1" t="s">
        <v>227</v>
      </c>
      <c r="G104" s="1" t="s">
        <v>228</v>
      </c>
      <c r="H104" s="1" t="s">
        <v>408</v>
      </c>
      <c r="I104" s="1" t="s">
        <v>230</v>
      </c>
      <c r="J104" s="549"/>
    </row>
    <row r="105" spans="1:10" ht="127" thickBot="1" x14ac:dyDescent="0.3">
      <c r="A105" s="600"/>
      <c r="B105" s="559" t="s">
        <v>585</v>
      </c>
      <c r="C105" s="42" t="s">
        <v>544</v>
      </c>
      <c r="D105" s="10">
        <v>0</v>
      </c>
      <c r="E105" s="10">
        <v>0</v>
      </c>
      <c r="F105" s="141" t="s">
        <v>425</v>
      </c>
      <c r="G105" s="10" t="s">
        <v>426</v>
      </c>
      <c r="H105" s="270" t="s">
        <v>427</v>
      </c>
      <c r="I105" s="270" t="s">
        <v>586</v>
      </c>
      <c r="J105" s="549"/>
    </row>
    <row r="106" spans="1:10" ht="161.5" thickBot="1" x14ac:dyDescent="0.3">
      <c r="A106" s="600"/>
      <c r="B106" s="542"/>
      <c r="C106" s="9" t="s">
        <v>546</v>
      </c>
      <c r="D106" s="43"/>
      <c r="E106" s="13" t="s">
        <v>431</v>
      </c>
      <c r="F106" s="145" t="s">
        <v>432</v>
      </c>
      <c r="G106" s="13" t="s">
        <v>433</v>
      </c>
      <c r="H106" s="13" t="s">
        <v>434</v>
      </c>
      <c r="I106" s="13"/>
      <c r="J106" s="549"/>
    </row>
    <row r="107" spans="1:10" ht="13" thickBot="1" x14ac:dyDescent="0.3">
      <c r="A107" s="600"/>
      <c r="B107" s="542"/>
      <c r="C107" s="581" t="s">
        <v>245</v>
      </c>
      <c r="D107" s="482"/>
      <c r="E107" s="482"/>
      <c r="F107" s="482"/>
      <c r="G107" s="482"/>
      <c r="H107" s="482"/>
      <c r="I107" s="550"/>
      <c r="J107" s="53" t="s">
        <v>417</v>
      </c>
    </row>
    <row r="108" spans="1:10" ht="13" thickBot="1" x14ac:dyDescent="0.3">
      <c r="A108" s="601"/>
      <c r="B108" s="543"/>
      <c r="C108" s="548" t="s">
        <v>587</v>
      </c>
      <c r="D108" s="483"/>
      <c r="E108" s="483"/>
      <c r="F108" s="483"/>
      <c r="G108" s="483"/>
      <c r="H108" s="483"/>
      <c r="I108" s="545"/>
      <c r="J108" s="10" t="s">
        <v>418</v>
      </c>
    </row>
    <row r="109" spans="1:10" ht="23.5" thickBot="1" x14ac:dyDescent="0.3">
      <c r="A109" s="235"/>
      <c r="B109" s="18" t="s">
        <v>588</v>
      </c>
      <c r="C109" s="242"/>
      <c r="D109" s="212" t="s">
        <v>264</v>
      </c>
      <c r="E109" s="212" t="s">
        <v>226</v>
      </c>
      <c r="F109" s="212" t="s">
        <v>227</v>
      </c>
      <c r="G109" s="212" t="s">
        <v>228</v>
      </c>
      <c r="H109" s="212" t="s">
        <v>408</v>
      </c>
      <c r="I109" s="212" t="s">
        <v>230</v>
      </c>
      <c r="J109" s="10"/>
    </row>
    <row r="110" spans="1:10" ht="69.5" thickBot="1" x14ac:dyDescent="0.3">
      <c r="A110" s="235"/>
      <c r="B110" s="520" t="s">
        <v>589</v>
      </c>
      <c r="C110" s="243" t="s">
        <v>544</v>
      </c>
      <c r="D110" s="244"/>
      <c r="E110" s="243"/>
      <c r="F110" s="243">
        <v>0</v>
      </c>
      <c r="G110" s="243">
        <v>0</v>
      </c>
      <c r="H110" s="246" t="s">
        <v>451</v>
      </c>
      <c r="I110" s="246" t="s">
        <v>590</v>
      </c>
      <c r="J110" s="10"/>
    </row>
    <row r="111" spans="1:10" ht="69.5" thickBot="1" x14ac:dyDescent="0.3">
      <c r="A111" s="235"/>
      <c r="B111" s="503"/>
      <c r="C111" s="236" t="s">
        <v>546</v>
      </c>
      <c r="D111" s="245"/>
      <c r="E111" s="245"/>
      <c r="F111" s="245"/>
      <c r="G111" s="245"/>
      <c r="H111" s="236" t="s">
        <v>455</v>
      </c>
      <c r="I111" s="236"/>
      <c r="J111" s="10"/>
    </row>
    <row r="112" spans="1:10" ht="13" thickBot="1" x14ac:dyDescent="0.3">
      <c r="A112" s="235"/>
      <c r="B112" s="502"/>
      <c r="C112" s="581" t="s">
        <v>245</v>
      </c>
      <c r="D112" s="482"/>
      <c r="E112" s="482"/>
      <c r="F112" s="482"/>
      <c r="G112" s="482"/>
      <c r="H112" s="482"/>
      <c r="I112" s="550"/>
      <c r="J112" s="53" t="s">
        <v>417</v>
      </c>
    </row>
    <row r="113" spans="1:10" ht="13" thickBot="1" x14ac:dyDescent="0.3">
      <c r="A113" s="235"/>
      <c r="B113" s="503"/>
      <c r="C113" s="548" t="s">
        <v>591</v>
      </c>
      <c r="D113" s="483"/>
      <c r="E113" s="483"/>
      <c r="F113" s="483"/>
      <c r="G113" s="483"/>
      <c r="H113" s="483"/>
      <c r="I113" s="545"/>
      <c r="J113" s="10" t="s">
        <v>418</v>
      </c>
    </row>
    <row r="114" spans="1:10" ht="13" thickBot="1" x14ac:dyDescent="0.3">
      <c r="A114" s="480" t="s">
        <v>311</v>
      </c>
      <c r="B114" s="26" t="s">
        <v>312</v>
      </c>
      <c r="C114" s="26"/>
      <c r="D114" s="26" t="s">
        <v>313</v>
      </c>
      <c r="E114" s="26" t="s">
        <v>314</v>
      </c>
      <c r="F114" s="26" t="s">
        <v>315</v>
      </c>
      <c r="G114" s="27"/>
      <c r="H114" s="27"/>
      <c r="I114" s="506" t="s">
        <v>367</v>
      </c>
      <c r="J114" s="508"/>
    </row>
    <row r="115" spans="1:10" ht="46.5" thickBot="1" x14ac:dyDescent="0.3">
      <c r="A115" s="481"/>
      <c r="B115" s="30">
        <v>5003945</v>
      </c>
      <c r="C115" s="29"/>
      <c r="D115" s="10" t="s">
        <v>592</v>
      </c>
      <c r="E115" s="29"/>
      <c r="F115" s="21">
        <f>213483382+16700000</f>
        <v>230183382</v>
      </c>
      <c r="G115" s="35"/>
      <c r="H115" s="35"/>
      <c r="I115" s="509">
        <f>B115/F115</f>
        <v>2.1738949860420419E-2</v>
      </c>
      <c r="J115" s="511"/>
    </row>
    <row r="116" spans="1:10" ht="13" thickBot="1" x14ac:dyDescent="0.3">
      <c r="A116" s="480" t="s">
        <v>318</v>
      </c>
      <c r="B116" s="26" t="s">
        <v>319</v>
      </c>
      <c r="C116" s="33"/>
      <c r="D116" s="488"/>
      <c r="E116" s="489"/>
      <c r="F116" s="489"/>
      <c r="G116" s="489"/>
      <c r="H116" s="489"/>
      <c r="I116" s="489"/>
      <c r="J116" s="490"/>
    </row>
    <row r="117" spans="1:10" ht="13" thickBot="1" x14ac:dyDescent="0.3">
      <c r="A117" s="481"/>
      <c r="B117" s="29" t="s">
        <v>471</v>
      </c>
      <c r="C117" s="35"/>
      <c r="D117" s="491"/>
      <c r="E117" s="492"/>
      <c r="F117" s="492"/>
      <c r="G117" s="492"/>
      <c r="H117" s="492"/>
      <c r="I117" s="492"/>
      <c r="J117" s="493"/>
    </row>
    <row r="118" spans="1:10" ht="13" thickBot="1" x14ac:dyDescent="0.3">
      <c r="A118" s="15"/>
      <c r="B118" s="15"/>
      <c r="C118" s="15"/>
      <c r="D118" s="15"/>
      <c r="E118" s="15"/>
      <c r="F118" s="15"/>
      <c r="G118" s="15"/>
      <c r="H118" s="15"/>
      <c r="I118" s="15"/>
      <c r="J118" s="15"/>
    </row>
    <row r="119" spans="1:10" ht="23.5" thickBot="1" x14ac:dyDescent="0.3">
      <c r="A119" s="17" t="s">
        <v>593</v>
      </c>
      <c r="B119" s="19" t="s">
        <v>473</v>
      </c>
      <c r="C119" s="19"/>
      <c r="D119" s="1" t="s">
        <v>264</v>
      </c>
      <c r="E119" s="1" t="s">
        <v>226</v>
      </c>
      <c r="F119" s="1" t="s">
        <v>227</v>
      </c>
      <c r="G119" s="1" t="s">
        <v>228</v>
      </c>
      <c r="H119" s="1" t="s">
        <v>408</v>
      </c>
      <c r="I119" s="1" t="s">
        <v>230</v>
      </c>
      <c r="J119" s="20" t="s">
        <v>249</v>
      </c>
    </row>
    <row r="120" spans="1:10" ht="92.5" thickBot="1" x14ac:dyDescent="0.3">
      <c r="A120" s="599" t="s">
        <v>475</v>
      </c>
      <c r="B120" s="559" t="s">
        <v>476</v>
      </c>
      <c r="C120" s="9" t="s">
        <v>544</v>
      </c>
      <c r="D120" s="10">
        <f>SUM(C104)</f>
        <v>0</v>
      </c>
      <c r="E120" s="10" t="s">
        <v>477</v>
      </c>
      <c r="F120" s="10" t="s">
        <v>478</v>
      </c>
      <c r="G120" s="141" t="s">
        <v>479</v>
      </c>
      <c r="H120" s="229" t="s">
        <v>480</v>
      </c>
      <c r="I120" s="218" t="s">
        <v>328</v>
      </c>
      <c r="J120" s="602" t="s">
        <v>594</v>
      </c>
    </row>
    <row r="121" spans="1:10" ht="115.5" thickBot="1" x14ac:dyDescent="0.3">
      <c r="A121" s="600"/>
      <c r="B121" s="542"/>
      <c r="C121" s="50" t="s">
        <v>546</v>
      </c>
      <c r="D121" s="12"/>
      <c r="E121" s="13" t="s">
        <v>482</v>
      </c>
      <c r="F121" s="145" t="s">
        <v>483</v>
      </c>
      <c r="G121" s="202" t="s">
        <v>484</v>
      </c>
      <c r="H121" s="269" t="s">
        <v>485</v>
      </c>
      <c r="I121" s="228"/>
      <c r="J121" s="603"/>
    </row>
    <row r="122" spans="1:10" ht="13" thickBot="1" x14ac:dyDescent="0.3">
      <c r="A122" s="600"/>
      <c r="B122" s="542"/>
      <c r="C122" s="581" t="s">
        <v>245</v>
      </c>
      <c r="D122" s="482"/>
      <c r="E122" s="482"/>
      <c r="F122" s="482"/>
      <c r="G122" s="482"/>
      <c r="H122" s="487"/>
      <c r="I122" s="550"/>
      <c r="J122" s="603"/>
    </row>
    <row r="123" spans="1:10" ht="13" thickBot="1" x14ac:dyDescent="0.3">
      <c r="A123" s="600"/>
      <c r="B123" s="543"/>
      <c r="C123" s="548" t="s">
        <v>595</v>
      </c>
      <c r="D123" s="483"/>
      <c r="E123" s="483"/>
      <c r="F123" s="483"/>
      <c r="G123" s="483"/>
      <c r="H123" s="483"/>
      <c r="I123" s="545"/>
      <c r="J123" s="603"/>
    </row>
    <row r="124" spans="1:10" ht="23.5" thickBot="1" x14ac:dyDescent="0.3">
      <c r="A124" s="600"/>
      <c r="B124" s="18" t="s">
        <v>486</v>
      </c>
      <c r="C124" s="19"/>
      <c r="D124" s="1" t="s">
        <v>264</v>
      </c>
      <c r="E124" s="1" t="s">
        <v>226</v>
      </c>
      <c r="F124" s="1" t="s">
        <v>227</v>
      </c>
      <c r="G124" s="1" t="s">
        <v>228</v>
      </c>
      <c r="H124" s="1" t="s">
        <v>408</v>
      </c>
      <c r="I124" s="1" t="s">
        <v>230</v>
      </c>
      <c r="J124" s="603"/>
    </row>
    <row r="125" spans="1:10" ht="58" thickBot="1" x14ac:dyDescent="0.3">
      <c r="A125" s="600"/>
      <c r="B125" s="559" t="s">
        <v>489</v>
      </c>
      <c r="C125" s="42" t="s">
        <v>544</v>
      </c>
      <c r="D125" s="10">
        <v>0</v>
      </c>
      <c r="E125" s="10" t="s">
        <v>490</v>
      </c>
      <c r="F125" s="141" t="s">
        <v>491</v>
      </c>
      <c r="G125" s="141" t="s">
        <v>492</v>
      </c>
      <c r="H125" s="141" t="s">
        <v>493</v>
      </c>
      <c r="I125" s="219" t="s">
        <v>494</v>
      </c>
      <c r="J125" s="603"/>
    </row>
    <row r="126" spans="1:10" ht="127" thickBot="1" x14ac:dyDescent="0.3">
      <c r="A126" s="600"/>
      <c r="B126" s="542"/>
      <c r="C126" s="9" t="s">
        <v>546</v>
      </c>
      <c r="D126" s="43"/>
      <c r="E126" s="13" t="s">
        <v>495</v>
      </c>
      <c r="F126" s="145" t="s">
        <v>496</v>
      </c>
      <c r="G126" s="198" t="s">
        <v>497</v>
      </c>
      <c r="H126" s="198" t="s">
        <v>498</v>
      </c>
      <c r="I126" s="13"/>
      <c r="J126" s="603"/>
    </row>
    <row r="127" spans="1:10" ht="13" thickBot="1" x14ac:dyDescent="0.3">
      <c r="A127" s="600"/>
      <c r="B127" s="542"/>
      <c r="C127" s="581" t="s">
        <v>245</v>
      </c>
      <c r="D127" s="482"/>
      <c r="E127" s="482"/>
      <c r="F127" s="482"/>
      <c r="G127" s="482"/>
      <c r="H127" s="482"/>
      <c r="I127" s="550"/>
      <c r="J127" s="603"/>
    </row>
    <row r="128" spans="1:10" ht="13" thickBot="1" x14ac:dyDescent="0.3">
      <c r="A128" s="600"/>
      <c r="B128" s="543"/>
      <c r="C128" s="548" t="s">
        <v>596</v>
      </c>
      <c r="D128" s="483"/>
      <c r="E128" s="483"/>
      <c r="F128" s="483"/>
      <c r="G128" s="483"/>
      <c r="H128" s="483"/>
      <c r="I128" s="545"/>
      <c r="J128" s="603"/>
    </row>
    <row r="129" spans="1:10" ht="23.5" thickBot="1" x14ac:dyDescent="0.3">
      <c r="A129" s="600"/>
      <c r="B129" s="18" t="s">
        <v>499</v>
      </c>
      <c r="C129" s="19"/>
      <c r="D129" s="151" t="s">
        <v>500</v>
      </c>
      <c r="E129" s="151" t="s">
        <v>226</v>
      </c>
      <c r="F129" s="151" t="s">
        <v>227</v>
      </c>
      <c r="G129" s="151" t="s">
        <v>228</v>
      </c>
      <c r="H129" s="151" t="s">
        <v>408</v>
      </c>
      <c r="I129" s="151" t="s">
        <v>230</v>
      </c>
      <c r="J129" s="603"/>
    </row>
    <row r="130" spans="1:10" ht="35" thickBot="1" x14ac:dyDescent="0.3">
      <c r="A130" s="600"/>
      <c r="B130" s="597" t="s">
        <v>502</v>
      </c>
      <c r="C130" s="54" t="s">
        <v>544</v>
      </c>
      <c r="D130" s="156">
        <v>0</v>
      </c>
      <c r="E130" s="157" t="s">
        <v>503</v>
      </c>
      <c r="F130" s="158" t="s">
        <v>504</v>
      </c>
      <c r="G130" s="159" t="s">
        <v>505</v>
      </c>
      <c r="H130" s="159">
        <v>14856</v>
      </c>
      <c r="I130" s="220" t="s">
        <v>303</v>
      </c>
      <c r="J130" s="603"/>
    </row>
    <row r="131" spans="1:10" ht="115.5" thickBot="1" x14ac:dyDescent="0.3">
      <c r="A131" s="600"/>
      <c r="B131" s="566"/>
      <c r="C131" s="9" t="s">
        <v>546</v>
      </c>
      <c r="D131" s="12"/>
      <c r="E131" s="13" t="s">
        <v>431</v>
      </c>
      <c r="F131" s="140" t="s">
        <v>506</v>
      </c>
      <c r="G131" s="13" t="s">
        <v>507</v>
      </c>
      <c r="H131" s="13" t="s">
        <v>508</v>
      </c>
      <c r="I131" s="13"/>
      <c r="J131" s="604"/>
    </row>
    <row r="132" spans="1:10" ht="13" thickBot="1" x14ac:dyDescent="0.3">
      <c r="A132" s="600"/>
      <c r="B132" s="566"/>
      <c r="C132" s="581" t="s">
        <v>245</v>
      </c>
      <c r="D132" s="482"/>
      <c r="E132" s="482"/>
      <c r="F132" s="482"/>
      <c r="G132" s="482"/>
      <c r="H132" s="482"/>
      <c r="I132" s="550"/>
      <c r="J132" s="53" t="s">
        <v>417</v>
      </c>
    </row>
    <row r="133" spans="1:10" ht="13" thickBot="1" x14ac:dyDescent="0.3">
      <c r="A133" s="601"/>
      <c r="B133" s="567"/>
      <c r="C133" s="548" t="s">
        <v>597</v>
      </c>
      <c r="D133" s="483"/>
      <c r="E133" s="483"/>
      <c r="F133" s="483"/>
      <c r="G133" s="483"/>
      <c r="H133" s="483"/>
      <c r="I133" s="545"/>
      <c r="J133" s="10" t="s">
        <v>474</v>
      </c>
    </row>
    <row r="134" spans="1:10" ht="23.5" thickBot="1" x14ac:dyDescent="0.3">
      <c r="A134" s="235"/>
      <c r="B134" s="18" t="s">
        <v>509</v>
      </c>
      <c r="C134" s="19"/>
      <c r="D134" s="216" t="s">
        <v>500</v>
      </c>
      <c r="E134" s="216" t="s">
        <v>226</v>
      </c>
      <c r="F134" s="216" t="s">
        <v>227</v>
      </c>
      <c r="G134" s="216" t="s">
        <v>228</v>
      </c>
      <c r="H134" s="151" t="s">
        <v>408</v>
      </c>
      <c r="I134" s="151" t="s">
        <v>230</v>
      </c>
      <c r="J134" s="10"/>
    </row>
    <row r="135" spans="1:10" ht="46.5" thickBot="1" x14ac:dyDescent="0.3">
      <c r="A135" s="235"/>
      <c r="B135" s="597" t="s">
        <v>510</v>
      </c>
      <c r="C135" s="237" t="s">
        <v>544</v>
      </c>
      <c r="D135" s="239"/>
      <c r="E135" s="239"/>
      <c r="F135" s="239"/>
      <c r="G135" s="239"/>
      <c r="H135" s="378" t="s">
        <v>511</v>
      </c>
      <c r="I135" s="240" t="s">
        <v>513</v>
      </c>
      <c r="J135" s="10"/>
    </row>
    <row r="136" spans="1:10" ht="35" thickBot="1" x14ac:dyDescent="0.3">
      <c r="A136" s="235"/>
      <c r="B136" s="598"/>
      <c r="C136" s="238" t="s">
        <v>546</v>
      </c>
      <c r="D136" s="239"/>
      <c r="E136" s="239"/>
      <c r="F136" s="239"/>
      <c r="G136" s="239"/>
      <c r="H136" s="236" t="s">
        <v>514</v>
      </c>
      <c r="I136" s="234"/>
      <c r="J136" s="10"/>
    </row>
    <row r="137" spans="1:10" ht="13" thickBot="1" x14ac:dyDescent="0.3">
      <c r="A137" s="235"/>
      <c r="B137" s="598"/>
      <c r="C137" s="581" t="s">
        <v>245</v>
      </c>
      <c r="D137" s="482"/>
      <c r="E137" s="482"/>
      <c r="F137" s="482"/>
      <c r="G137" s="482"/>
      <c r="H137" s="482"/>
      <c r="I137" s="550"/>
      <c r="J137" s="53" t="s">
        <v>417</v>
      </c>
    </row>
    <row r="138" spans="1:10" ht="13" thickBot="1" x14ac:dyDescent="0.3">
      <c r="A138" s="235"/>
      <c r="B138" s="517"/>
      <c r="C138" s="548" t="s">
        <v>598</v>
      </c>
      <c r="D138" s="483"/>
      <c r="E138" s="483"/>
      <c r="F138" s="483"/>
      <c r="G138" s="483"/>
      <c r="H138" s="483"/>
      <c r="I138" s="545"/>
      <c r="J138" s="10" t="s">
        <v>474</v>
      </c>
    </row>
    <row r="139" spans="1:10" ht="13" thickBot="1" x14ac:dyDescent="0.3">
      <c r="A139" s="480" t="s">
        <v>311</v>
      </c>
      <c r="B139" s="26" t="s">
        <v>312</v>
      </c>
      <c r="C139" s="26"/>
      <c r="D139" s="26" t="s">
        <v>313</v>
      </c>
      <c r="E139" s="26" t="s">
        <v>314</v>
      </c>
      <c r="F139" s="26" t="s">
        <v>315</v>
      </c>
      <c r="G139" s="27"/>
      <c r="H139" s="27"/>
      <c r="I139" s="506" t="s">
        <v>367</v>
      </c>
      <c r="J139" s="508"/>
    </row>
    <row r="140" spans="1:10" ht="13" thickBot="1" x14ac:dyDescent="0.3">
      <c r="A140" s="481"/>
      <c r="B140" s="254">
        <v>39162486</v>
      </c>
      <c r="C140" s="29"/>
      <c r="D140" s="29">
        <v>0</v>
      </c>
      <c r="E140" s="29">
        <v>0</v>
      </c>
      <c r="F140" s="55">
        <f>B140</f>
        <v>39162486</v>
      </c>
      <c r="G140" s="35"/>
      <c r="H140" s="35"/>
      <c r="I140" s="595">
        <v>1</v>
      </c>
      <c r="J140" s="596"/>
    </row>
    <row r="141" spans="1:10" ht="13" thickBot="1" x14ac:dyDescent="0.3">
      <c r="A141" s="480" t="s">
        <v>318</v>
      </c>
      <c r="B141" s="26" t="s">
        <v>319</v>
      </c>
      <c r="C141" s="33"/>
      <c r="D141" s="488"/>
      <c r="E141" s="489"/>
      <c r="F141" s="489"/>
      <c r="G141" s="489"/>
      <c r="H141" s="489"/>
      <c r="I141" s="489"/>
      <c r="J141" s="490"/>
    </row>
    <row r="142" spans="1:10" ht="13" thickBot="1" x14ac:dyDescent="0.3">
      <c r="A142" s="481"/>
      <c r="B142" s="10" t="s">
        <v>447</v>
      </c>
      <c r="C142" s="35"/>
      <c r="D142" s="491"/>
      <c r="E142" s="492"/>
      <c r="F142" s="492"/>
      <c r="G142" s="492"/>
      <c r="H142" s="492"/>
      <c r="I142" s="492"/>
      <c r="J142" s="493"/>
    </row>
  </sheetData>
  <mergeCells count="113">
    <mergeCell ref="I34:J34"/>
    <mergeCell ref="D35:J36"/>
    <mergeCell ref="A14:A32"/>
    <mergeCell ref="B14:B17"/>
    <mergeCell ref="C16:C17"/>
    <mergeCell ref="B30:B32"/>
    <mergeCell ref="C31:C32"/>
    <mergeCell ref="D22:I22"/>
    <mergeCell ref="D26:I26"/>
    <mergeCell ref="D27:I27"/>
    <mergeCell ref="D31:I31"/>
    <mergeCell ref="D32:I32"/>
    <mergeCell ref="I33:J33"/>
    <mergeCell ref="B55:B58"/>
    <mergeCell ref="B60:B63"/>
    <mergeCell ref="A64:A65"/>
    <mergeCell ref="A40:A48"/>
    <mergeCell ref="B40:B43"/>
    <mergeCell ref="B45:B48"/>
    <mergeCell ref="B50:B53"/>
    <mergeCell ref="A3:A11"/>
    <mergeCell ref="B3:B6"/>
    <mergeCell ref="B8:B11"/>
    <mergeCell ref="A33:A34"/>
    <mergeCell ref="A35:A36"/>
    <mergeCell ref="A94:A95"/>
    <mergeCell ref="C92:I92"/>
    <mergeCell ref="C93:I93"/>
    <mergeCell ref="I94:J94"/>
    <mergeCell ref="I95:J95"/>
    <mergeCell ref="A66:A67"/>
    <mergeCell ref="A70:A78"/>
    <mergeCell ref="B70:B73"/>
    <mergeCell ref="B75:B78"/>
    <mergeCell ref="A79:A80"/>
    <mergeCell ref="A81:A82"/>
    <mergeCell ref="A85:A93"/>
    <mergeCell ref="B85:B88"/>
    <mergeCell ref="I79:J79"/>
    <mergeCell ref="I80:J80"/>
    <mergeCell ref="D81:J82"/>
    <mergeCell ref="J85:J91"/>
    <mergeCell ref="C87:I87"/>
    <mergeCell ref="C88:I88"/>
    <mergeCell ref="B90:B91"/>
    <mergeCell ref="B92:B93"/>
    <mergeCell ref="D66:J67"/>
    <mergeCell ref="J70:J78"/>
    <mergeCell ref="C72:I72"/>
    <mergeCell ref="B1:J1"/>
    <mergeCell ref="J2:J11"/>
    <mergeCell ref="D5:I5"/>
    <mergeCell ref="D6:I6"/>
    <mergeCell ref="D10:I10"/>
    <mergeCell ref="D11:I11"/>
    <mergeCell ref="J14:J32"/>
    <mergeCell ref="D16:I16"/>
    <mergeCell ref="D17:I17"/>
    <mergeCell ref="B19:B22"/>
    <mergeCell ref="C21:C22"/>
    <mergeCell ref="B24:B27"/>
    <mergeCell ref="C26:C27"/>
    <mergeCell ref="D21:I21"/>
    <mergeCell ref="C5:C6"/>
    <mergeCell ref="C10:C11"/>
    <mergeCell ref="C73:I73"/>
    <mergeCell ref="C77:I77"/>
    <mergeCell ref="C78:I78"/>
    <mergeCell ref="C43:I43"/>
    <mergeCell ref="C48:I48"/>
    <mergeCell ref="C53:I53"/>
    <mergeCell ref="C58:I58"/>
    <mergeCell ref="C63:I63"/>
    <mergeCell ref="I64:J64"/>
    <mergeCell ref="I65:J65"/>
    <mergeCell ref="J40:J53"/>
    <mergeCell ref="A114:A115"/>
    <mergeCell ref="I114:J114"/>
    <mergeCell ref="I115:J115"/>
    <mergeCell ref="B110:B111"/>
    <mergeCell ref="B112:B113"/>
    <mergeCell ref="C112:I112"/>
    <mergeCell ref="C113:I113"/>
    <mergeCell ref="A96:A97"/>
    <mergeCell ref="A100:A108"/>
    <mergeCell ref="B105:B106"/>
    <mergeCell ref="B107:B108"/>
    <mergeCell ref="D96:J97"/>
    <mergeCell ref="J100:J106"/>
    <mergeCell ref="C103:I103"/>
    <mergeCell ref="C107:I107"/>
    <mergeCell ref="C108:I108"/>
    <mergeCell ref="A116:A117"/>
    <mergeCell ref="D116:J117"/>
    <mergeCell ref="A120:A133"/>
    <mergeCell ref="B120:B123"/>
    <mergeCell ref="J120:J131"/>
    <mergeCell ref="C122:I122"/>
    <mergeCell ref="C123:I123"/>
    <mergeCell ref="B125:B128"/>
    <mergeCell ref="C127:I127"/>
    <mergeCell ref="C128:I128"/>
    <mergeCell ref="A139:A140"/>
    <mergeCell ref="I139:J139"/>
    <mergeCell ref="I140:J140"/>
    <mergeCell ref="A141:A142"/>
    <mergeCell ref="D141:J142"/>
    <mergeCell ref="B130:B133"/>
    <mergeCell ref="C132:I132"/>
    <mergeCell ref="C133:I133"/>
    <mergeCell ref="B135:B138"/>
    <mergeCell ref="C137:I137"/>
    <mergeCell ref="C138:I1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2CB45-43BF-4E45-906C-03A2410EBA0B}">
  <sheetPr codeName="Sheet5">
    <tabColor theme="0" tint="-0.499984740745262"/>
    <pageSetUpPr fitToPage="1"/>
  </sheetPr>
  <dimension ref="A1:L150"/>
  <sheetViews>
    <sheetView zoomScale="65" zoomScaleNormal="85" workbookViewId="0">
      <selection activeCell="A3" sqref="A3:A11"/>
    </sheetView>
  </sheetViews>
  <sheetFormatPr defaultColWidth="8.81640625" defaultRowHeight="12.5" x14ac:dyDescent="0.25"/>
  <cols>
    <col min="1" max="1" width="30.54296875" style="89" customWidth="1"/>
    <col min="2" max="2" width="54.81640625" style="89" customWidth="1"/>
    <col min="3" max="3" width="20.54296875" style="89" customWidth="1"/>
    <col min="4" max="4" width="21.81640625" style="89" customWidth="1"/>
    <col min="5" max="8" width="20.54296875" style="89" customWidth="1"/>
    <col min="9" max="9" width="30.54296875" style="89" customWidth="1"/>
    <col min="10" max="10" width="23.1796875" style="89" customWidth="1"/>
    <col min="11" max="11" width="24.1796875" style="89" customWidth="1"/>
    <col min="12" max="12" width="18.453125" style="89" bestFit="1" customWidth="1"/>
    <col min="13" max="16384" width="8.81640625" style="89"/>
  </cols>
  <sheetData>
    <row r="1" spans="1:9" s="92" customFormat="1" ht="18.5" thickBot="1" x14ac:dyDescent="0.3">
      <c r="A1" s="138" t="s">
        <v>221</v>
      </c>
      <c r="B1" s="652" t="s">
        <v>222</v>
      </c>
      <c r="C1" s="653"/>
      <c r="D1" s="653"/>
      <c r="E1" s="653"/>
      <c r="F1" s="653"/>
      <c r="G1" s="653"/>
      <c r="H1" s="653"/>
      <c r="I1" s="654"/>
    </row>
    <row r="2" spans="1:9" s="92" customFormat="1" ht="23.5" thickBot="1" x14ac:dyDescent="0.3">
      <c r="A2" s="193" t="s">
        <v>223</v>
      </c>
      <c r="B2" s="114" t="s">
        <v>224</v>
      </c>
      <c r="C2" s="114"/>
      <c r="D2" s="106" t="s">
        <v>225</v>
      </c>
      <c r="E2" s="106" t="s">
        <v>226</v>
      </c>
      <c r="F2" s="106" t="s">
        <v>599</v>
      </c>
      <c r="G2" s="106" t="s">
        <v>600</v>
      </c>
      <c r="H2" s="106" t="s">
        <v>601</v>
      </c>
      <c r="I2" s="655"/>
    </row>
    <row r="3" spans="1:9" s="92" customFormat="1" ht="64.75" customHeight="1" thickBot="1" x14ac:dyDescent="0.3">
      <c r="A3" s="639" t="s">
        <v>542</v>
      </c>
      <c r="B3" s="631" t="s">
        <v>543</v>
      </c>
      <c r="C3" s="103" t="s">
        <v>544</v>
      </c>
      <c r="D3" s="94" t="s">
        <v>602</v>
      </c>
      <c r="E3" s="94">
        <v>0</v>
      </c>
      <c r="F3" s="94" t="s">
        <v>603</v>
      </c>
      <c r="G3" s="94" t="s">
        <v>553</v>
      </c>
      <c r="H3" s="94" t="s">
        <v>604</v>
      </c>
      <c r="I3" s="656"/>
    </row>
    <row r="4" spans="1:9" s="92" customFormat="1" ht="12" thickBot="1" x14ac:dyDescent="0.3">
      <c r="A4" s="640"/>
      <c r="B4" s="632"/>
      <c r="C4" s="120" t="s">
        <v>546</v>
      </c>
      <c r="D4" s="102"/>
      <c r="E4" s="101"/>
      <c r="F4" s="101"/>
      <c r="G4" s="101"/>
      <c r="H4" s="101"/>
      <c r="I4" s="656"/>
    </row>
    <row r="5" spans="1:9" s="92" customFormat="1" ht="14.5" customHeight="1" thickBot="1" x14ac:dyDescent="0.3">
      <c r="A5" s="640"/>
      <c r="B5" s="632"/>
      <c r="C5" s="629"/>
      <c r="D5" s="636" t="s">
        <v>245</v>
      </c>
      <c r="E5" s="637"/>
      <c r="F5" s="637"/>
      <c r="G5" s="637"/>
      <c r="H5" s="638"/>
      <c r="I5" s="656"/>
    </row>
    <row r="6" spans="1:9" s="92" customFormat="1" ht="12" thickBot="1" x14ac:dyDescent="0.3">
      <c r="A6" s="640"/>
      <c r="B6" s="633"/>
      <c r="C6" s="630"/>
      <c r="D6" s="626" t="s">
        <v>605</v>
      </c>
      <c r="E6" s="627"/>
      <c r="F6" s="627"/>
      <c r="G6" s="627"/>
      <c r="H6" s="628"/>
      <c r="I6" s="656"/>
    </row>
    <row r="7" spans="1:9" s="92" customFormat="1" ht="28.75" customHeight="1" thickBot="1" x14ac:dyDescent="0.3">
      <c r="A7" s="640"/>
      <c r="B7" s="115" t="s">
        <v>247</v>
      </c>
      <c r="C7" s="114"/>
      <c r="D7" s="106" t="s">
        <v>248</v>
      </c>
      <c r="E7" s="106" t="s">
        <v>226</v>
      </c>
      <c r="F7" s="106" t="s">
        <v>599</v>
      </c>
      <c r="G7" s="106" t="s">
        <v>600</v>
      </c>
      <c r="H7" s="106" t="s">
        <v>601</v>
      </c>
      <c r="I7" s="656"/>
    </row>
    <row r="8" spans="1:9" s="92" customFormat="1" ht="55.4" customHeight="1" thickBot="1" x14ac:dyDescent="0.3">
      <c r="A8" s="640"/>
      <c r="B8" s="631" t="s">
        <v>250</v>
      </c>
      <c r="C8" s="103" t="s">
        <v>544</v>
      </c>
      <c r="D8" s="137" t="s">
        <v>251</v>
      </c>
      <c r="E8" s="137" t="s">
        <v>251</v>
      </c>
      <c r="F8" s="94" t="s">
        <v>606</v>
      </c>
      <c r="G8" s="94" t="s">
        <v>606</v>
      </c>
      <c r="H8" s="94" t="s">
        <v>606</v>
      </c>
      <c r="I8" s="656"/>
    </row>
    <row r="9" spans="1:9" s="92" customFormat="1" ht="12" thickBot="1" x14ac:dyDescent="0.3">
      <c r="A9" s="640"/>
      <c r="B9" s="632"/>
      <c r="C9" s="120" t="s">
        <v>546</v>
      </c>
      <c r="D9" s="102"/>
      <c r="E9" s="101"/>
      <c r="F9" s="101"/>
      <c r="G9" s="101"/>
      <c r="H9" s="101"/>
      <c r="I9" s="656"/>
    </row>
    <row r="10" spans="1:9" s="92" customFormat="1" ht="12" thickBot="1" x14ac:dyDescent="0.3">
      <c r="A10" s="640"/>
      <c r="B10" s="632"/>
      <c r="C10" s="629"/>
      <c r="D10" s="636" t="s">
        <v>245</v>
      </c>
      <c r="E10" s="637"/>
      <c r="F10" s="637"/>
      <c r="G10" s="637"/>
      <c r="H10" s="638"/>
      <c r="I10" s="656"/>
    </row>
    <row r="11" spans="1:9" s="92" customFormat="1" ht="12" thickBot="1" x14ac:dyDescent="0.3">
      <c r="A11" s="659"/>
      <c r="B11" s="633"/>
      <c r="C11" s="630"/>
      <c r="D11" s="626" t="s">
        <v>607</v>
      </c>
      <c r="E11" s="627"/>
      <c r="F11" s="627"/>
      <c r="G11" s="627"/>
      <c r="H11" s="628"/>
      <c r="I11" s="657"/>
    </row>
    <row r="12" spans="1:9" s="92" customFormat="1" ht="12" thickBot="1" x14ac:dyDescent="0.3">
      <c r="A12" s="91"/>
      <c r="B12" s="116"/>
      <c r="C12" s="91"/>
      <c r="D12" s="91"/>
      <c r="E12" s="91"/>
      <c r="F12" s="91"/>
      <c r="G12" s="91"/>
      <c r="H12" s="91"/>
      <c r="I12" s="91"/>
    </row>
    <row r="13" spans="1:9" s="92" customFormat="1" ht="23.5" thickBot="1" x14ac:dyDescent="0.3">
      <c r="A13" s="113" t="s">
        <v>262</v>
      </c>
      <c r="B13" s="108" t="s">
        <v>263</v>
      </c>
      <c r="C13" s="107"/>
      <c r="D13" s="106" t="s">
        <v>264</v>
      </c>
      <c r="E13" s="106" t="s">
        <v>226</v>
      </c>
      <c r="F13" s="106" t="s">
        <v>599</v>
      </c>
      <c r="G13" s="106" t="s">
        <v>600</v>
      </c>
      <c r="H13" s="106" t="s">
        <v>601</v>
      </c>
      <c r="I13" s="112" t="s">
        <v>249</v>
      </c>
    </row>
    <row r="14" spans="1:9" s="92" customFormat="1" ht="40.75" customHeight="1" thickBot="1" x14ac:dyDescent="0.3">
      <c r="A14" s="639" t="s">
        <v>266</v>
      </c>
      <c r="B14" s="631" t="s">
        <v>608</v>
      </c>
      <c r="C14" s="103" t="s">
        <v>544</v>
      </c>
      <c r="D14" s="94" t="s">
        <v>609</v>
      </c>
      <c r="E14" s="94"/>
      <c r="F14" s="94" t="s">
        <v>553</v>
      </c>
      <c r="G14" s="94" t="s">
        <v>553</v>
      </c>
      <c r="H14" s="94" t="s">
        <v>553</v>
      </c>
      <c r="I14" s="634" t="s">
        <v>286</v>
      </c>
    </row>
    <row r="15" spans="1:9" s="92" customFormat="1" ht="12" thickBot="1" x14ac:dyDescent="0.3">
      <c r="A15" s="640"/>
      <c r="B15" s="632"/>
      <c r="C15" s="120" t="s">
        <v>546</v>
      </c>
      <c r="D15" s="102"/>
      <c r="E15" s="101"/>
      <c r="F15" s="101"/>
      <c r="G15" s="101"/>
      <c r="H15" s="101"/>
      <c r="I15" s="635"/>
    </row>
    <row r="16" spans="1:9" s="92" customFormat="1" ht="12" thickBot="1" x14ac:dyDescent="0.3">
      <c r="A16" s="640"/>
      <c r="B16" s="632"/>
      <c r="C16" s="629"/>
      <c r="D16" s="636" t="s">
        <v>245</v>
      </c>
      <c r="E16" s="637"/>
      <c r="F16" s="637"/>
      <c r="G16" s="637"/>
      <c r="H16" s="638"/>
      <c r="I16" s="635"/>
    </row>
    <row r="17" spans="1:9" s="92" customFormat="1" ht="35.5" customHeight="1" thickBot="1" x14ac:dyDescent="0.3">
      <c r="A17" s="640"/>
      <c r="B17" s="633"/>
      <c r="C17" s="630"/>
      <c r="D17" s="626" t="s">
        <v>610</v>
      </c>
      <c r="E17" s="627"/>
      <c r="F17" s="627"/>
      <c r="G17" s="627"/>
      <c r="H17" s="628"/>
      <c r="I17" s="635"/>
    </row>
    <row r="18" spans="1:9" s="92" customFormat="1" ht="23.5" thickBot="1" x14ac:dyDescent="0.3">
      <c r="A18" s="640"/>
      <c r="B18" s="115" t="s">
        <v>611</v>
      </c>
      <c r="C18" s="114"/>
      <c r="D18" s="106" t="s">
        <v>264</v>
      </c>
      <c r="E18" s="106" t="s">
        <v>226</v>
      </c>
      <c r="F18" s="106" t="s">
        <v>599</v>
      </c>
      <c r="G18" s="106" t="s">
        <v>600</v>
      </c>
      <c r="H18" s="106" t="s">
        <v>601</v>
      </c>
      <c r="I18" s="635"/>
    </row>
    <row r="19" spans="1:9" s="92" customFormat="1" ht="36" customHeight="1" thickBot="1" x14ac:dyDescent="0.3">
      <c r="A19" s="640"/>
      <c r="B19" s="631" t="s">
        <v>612</v>
      </c>
      <c r="C19" s="103" t="s">
        <v>544</v>
      </c>
      <c r="D19" s="94">
        <v>0</v>
      </c>
      <c r="E19" s="94">
        <v>0</v>
      </c>
      <c r="F19" s="94" t="s">
        <v>613</v>
      </c>
      <c r="G19" s="94" t="s">
        <v>613</v>
      </c>
      <c r="H19" s="94" t="s">
        <v>613</v>
      </c>
      <c r="I19" s="635"/>
    </row>
    <row r="20" spans="1:9" s="92" customFormat="1" ht="12" thickBot="1" x14ac:dyDescent="0.3">
      <c r="A20" s="640"/>
      <c r="B20" s="632"/>
      <c r="C20" s="120" t="s">
        <v>546</v>
      </c>
      <c r="D20" s="102"/>
      <c r="E20" s="101"/>
      <c r="F20" s="101"/>
      <c r="G20" s="101"/>
      <c r="H20" s="101"/>
      <c r="I20" s="635"/>
    </row>
    <row r="21" spans="1:9" s="92" customFormat="1" ht="12" thickBot="1" x14ac:dyDescent="0.3">
      <c r="A21" s="640"/>
      <c r="B21" s="632"/>
      <c r="C21" s="629"/>
      <c r="D21" s="636" t="s">
        <v>245</v>
      </c>
      <c r="E21" s="637"/>
      <c r="F21" s="637"/>
      <c r="G21" s="637"/>
      <c r="H21" s="638"/>
      <c r="I21" s="635"/>
    </row>
    <row r="22" spans="1:9" s="92" customFormat="1" ht="12" thickBot="1" x14ac:dyDescent="0.3">
      <c r="A22" s="640"/>
      <c r="B22" s="633"/>
      <c r="C22" s="630"/>
      <c r="D22" s="626" t="s">
        <v>614</v>
      </c>
      <c r="E22" s="627"/>
      <c r="F22" s="627"/>
      <c r="G22" s="627"/>
      <c r="H22" s="628"/>
      <c r="I22" s="635"/>
    </row>
    <row r="23" spans="1:9" s="92" customFormat="1" ht="23.5" thickBot="1" x14ac:dyDescent="0.3">
      <c r="A23" s="640"/>
      <c r="B23" s="115" t="s">
        <v>288</v>
      </c>
      <c r="C23" s="114"/>
      <c r="D23" s="106" t="s">
        <v>264</v>
      </c>
      <c r="E23" s="106" t="s">
        <v>226</v>
      </c>
      <c r="F23" s="106" t="s">
        <v>599</v>
      </c>
      <c r="G23" s="106" t="s">
        <v>600</v>
      </c>
      <c r="H23" s="106" t="s">
        <v>601</v>
      </c>
      <c r="I23" s="635"/>
    </row>
    <row r="24" spans="1:9" s="92" customFormat="1" ht="49.75" customHeight="1" thickBot="1" x14ac:dyDescent="0.3">
      <c r="A24" s="640"/>
      <c r="B24" s="631" t="s">
        <v>615</v>
      </c>
      <c r="C24" s="103" t="s">
        <v>544</v>
      </c>
      <c r="D24" s="136" t="s">
        <v>616</v>
      </c>
      <c r="E24" s="136" t="s">
        <v>553</v>
      </c>
      <c r="F24" s="94" t="s">
        <v>553</v>
      </c>
      <c r="G24" s="94" t="s">
        <v>553</v>
      </c>
      <c r="H24" s="94" t="s">
        <v>553</v>
      </c>
      <c r="I24" s="635"/>
    </row>
    <row r="25" spans="1:9" s="92" customFormat="1" ht="12" thickBot="1" x14ac:dyDescent="0.3">
      <c r="A25" s="640"/>
      <c r="B25" s="632"/>
      <c r="C25" s="120" t="s">
        <v>546</v>
      </c>
      <c r="D25" s="102"/>
      <c r="E25" s="101"/>
      <c r="F25" s="101"/>
      <c r="G25" s="101"/>
      <c r="H25" s="101"/>
      <c r="I25" s="635"/>
    </row>
    <row r="26" spans="1:9" s="92" customFormat="1" ht="12" thickBot="1" x14ac:dyDescent="0.3">
      <c r="A26" s="640"/>
      <c r="B26" s="632"/>
      <c r="C26" s="629"/>
      <c r="D26" s="636" t="s">
        <v>245</v>
      </c>
      <c r="E26" s="637"/>
      <c r="F26" s="637"/>
      <c r="G26" s="637"/>
      <c r="H26" s="638"/>
      <c r="I26" s="635"/>
    </row>
    <row r="27" spans="1:9" s="92" customFormat="1" ht="12" thickBot="1" x14ac:dyDescent="0.3">
      <c r="A27" s="640"/>
      <c r="B27" s="633"/>
      <c r="C27" s="630"/>
      <c r="D27" s="626" t="s">
        <v>617</v>
      </c>
      <c r="E27" s="627"/>
      <c r="F27" s="627"/>
      <c r="G27" s="627"/>
      <c r="H27" s="628"/>
      <c r="I27" s="635"/>
    </row>
    <row r="28" spans="1:9" s="92" customFormat="1" ht="23.5" thickBot="1" x14ac:dyDescent="0.3">
      <c r="A28" s="640"/>
      <c r="B28" s="115" t="s">
        <v>558</v>
      </c>
      <c r="C28" s="114"/>
      <c r="D28" s="106" t="s">
        <v>299</v>
      </c>
      <c r="E28" s="106" t="s">
        <v>226</v>
      </c>
      <c r="F28" s="106" t="s">
        <v>599</v>
      </c>
      <c r="G28" s="106" t="s">
        <v>600</v>
      </c>
      <c r="H28" s="106" t="s">
        <v>601</v>
      </c>
      <c r="I28" s="635"/>
    </row>
    <row r="29" spans="1:9" s="92" customFormat="1" ht="121" customHeight="1" thickBot="1" x14ac:dyDescent="0.3">
      <c r="A29" s="640"/>
      <c r="B29" s="631" t="s">
        <v>618</v>
      </c>
      <c r="C29" s="103" t="s">
        <v>544</v>
      </c>
      <c r="D29" s="94" t="s">
        <v>619</v>
      </c>
      <c r="E29" s="94" t="s">
        <v>620</v>
      </c>
      <c r="F29" s="94" t="s">
        <v>621</v>
      </c>
      <c r="G29" s="94" t="s">
        <v>622</v>
      </c>
      <c r="H29" s="94" t="s">
        <v>623</v>
      </c>
      <c r="I29" s="635"/>
    </row>
    <row r="30" spans="1:9" s="92" customFormat="1" ht="12" thickBot="1" x14ac:dyDescent="0.3">
      <c r="A30" s="640"/>
      <c r="B30" s="632"/>
      <c r="C30" s="120" t="s">
        <v>546</v>
      </c>
      <c r="D30" s="102"/>
      <c r="E30" s="101"/>
      <c r="F30" s="101"/>
      <c r="G30" s="101"/>
      <c r="H30" s="101"/>
      <c r="I30" s="635"/>
    </row>
    <row r="31" spans="1:9" s="92" customFormat="1" ht="12" thickBot="1" x14ac:dyDescent="0.3">
      <c r="A31" s="640"/>
      <c r="B31" s="632"/>
      <c r="C31" s="629"/>
      <c r="D31" s="636" t="s">
        <v>245</v>
      </c>
      <c r="E31" s="637"/>
      <c r="F31" s="637"/>
      <c r="G31" s="637"/>
      <c r="H31" s="638"/>
      <c r="I31" s="635"/>
    </row>
    <row r="32" spans="1:9" s="92" customFormat="1" ht="12" thickBot="1" x14ac:dyDescent="0.3">
      <c r="A32" s="640"/>
      <c r="B32" s="633"/>
      <c r="C32" s="630"/>
      <c r="D32" s="626" t="s">
        <v>624</v>
      </c>
      <c r="E32" s="627"/>
      <c r="F32" s="627"/>
      <c r="G32" s="627"/>
      <c r="H32" s="628"/>
      <c r="I32" s="635"/>
    </row>
    <row r="33" spans="1:12" s="92" customFormat="1" ht="23.5" thickBot="1" x14ac:dyDescent="0.3">
      <c r="A33" s="640"/>
      <c r="B33" s="115" t="s">
        <v>46</v>
      </c>
      <c r="C33" s="114"/>
      <c r="D33" s="106" t="s">
        <v>264</v>
      </c>
      <c r="E33" s="106" t="s">
        <v>226</v>
      </c>
      <c r="F33" s="106" t="s">
        <v>599</v>
      </c>
      <c r="G33" s="106" t="s">
        <v>600</v>
      </c>
      <c r="H33" s="106" t="s">
        <v>601</v>
      </c>
      <c r="I33" s="635"/>
    </row>
    <row r="34" spans="1:12" s="92" customFormat="1" ht="69" customHeight="1" thickBot="1" x14ac:dyDescent="0.4">
      <c r="A34" s="640"/>
      <c r="B34" s="631" t="s">
        <v>625</v>
      </c>
      <c r="C34" s="103" t="s">
        <v>544</v>
      </c>
      <c r="D34" s="94">
        <v>0</v>
      </c>
      <c r="E34" s="94">
        <v>0</v>
      </c>
      <c r="F34" s="94" t="s">
        <v>626</v>
      </c>
      <c r="G34" s="94" t="s">
        <v>626</v>
      </c>
      <c r="H34" s="21" t="s">
        <v>627</v>
      </c>
      <c r="I34" s="635"/>
      <c r="J34" s="133"/>
      <c r="K34" s="133"/>
      <c r="L34" s="23"/>
    </row>
    <row r="35" spans="1:12" s="92" customFormat="1" ht="16" thickBot="1" x14ac:dyDescent="0.4">
      <c r="A35" s="640"/>
      <c r="B35" s="632"/>
      <c r="C35" s="120" t="s">
        <v>546</v>
      </c>
      <c r="D35" s="102"/>
      <c r="E35" s="101"/>
      <c r="F35" s="101"/>
      <c r="G35" s="101"/>
      <c r="H35" s="24"/>
      <c r="I35" s="635"/>
      <c r="J35" s="133"/>
      <c r="K35" s="133"/>
      <c r="L35" s="133"/>
    </row>
    <row r="36" spans="1:12" s="92" customFormat="1" ht="16" thickBot="1" x14ac:dyDescent="0.4">
      <c r="A36" s="640"/>
      <c r="B36" s="632"/>
      <c r="C36" s="629"/>
      <c r="D36" s="636" t="s">
        <v>245</v>
      </c>
      <c r="E36" s="637"/>
      <c r="F36" s="637"/>
      <c r="G36" s="637"/>
      <c r="H36" s="638"/>
      <c r="I36" s="635"/>
      <c r="J36" s="133"/>
      <c r="K36" s="133"/>
      <c r="L36" s="133"/>
    </row>
    <row r="37" spans="1:12" s="92" customFormat="1" ht="16" thickBot="1" x14ac:dyDescent="0.4">
      <c r="A37" s="640"/>
      <c r="B37" s="633"/>
      <c r="C37" s="630"/>
      <c r="D37" s="626" t="s">
        <v>628</v>
      </c>
      <c r="E37" s="627"/>
      <c r="F37" s="627"/>
      <c r="G37" s="627"/>
      <c r="H37" s="628"/>
      <c r="I37" s="658"/>
      <c r="J37" s="135"/>
      <c r="K37" s="23"/>
      <c r="L37" s="133"/>
    </row>
    <row r="38" spans="1:12" s="92" customFormat="1" ht="16" thickBot="1" x14ac:dyDescent="0.4">
      <c r="A38" s="624" t="s">
        <v>311</v>
      </c>
      <c r="B38" s="118" t="s">
        <v>629</v>
      </c>
      <c r="C38" s="96"/>
      <c r="D38" s="96" t="s">
        <v>313</v>
      </c>
      <c r="E38" s="96" t="s">
        <v>314</v>
      </c>
      <c r="F38" s="96" t="s">
        <v>315</v>
      </c>
      <c r="G38" s="99"/>
      <c r="H38" s="650"/>
      <c r="I38" s="649"/>
      <c r="J38" s="133"/>
      <c r="K38" s="23"/>
      <c r="L38" s="133"/>
    </row>
    <row r="39" spans="1:12" s="92" customFormat="1" ht="106.4" customHeight="1" thickBot="1" x14ac:dyDescent="0.4">
      <c r="A39" s="625"/>
      <c r="B39" s="28">
        <v>37500000</v>
      </c>
      <c r="C39" s="98"/>
      <c r="D39" s="94" t="s">
        <v>316</v>
      </c>
      <c r="E39" s="94" t="s">
        <v>317</v>
      </c>
      <c r="F39" s="30">
        <f>37500000+184000+1900000+34500000+213483382</f>
        <v>287567382</v>
      </c>
      <c r="G39" s="134"/>
      <c r="H39" s="641"/>
      <c r="I39" s="642"/>
      <c r="J39" s="133"/>
      <c r="K39" s="23"/>
      <c r="L39" s="133"/>
    </row>
    <row r="40" spans="1:12" s="92" customFormat="1" ht="12" thickBot="1" x14ac:dyDescent="0.3">
      <c r="A40" s="624" t="s">
        <v>318</v>
      </c>
      <c r="B40" s="132" t="s">
        <v>630</v>
      </c>
      <c r="C40" s="95"/>
      <c r="D40" s="618"/>
      <c r="E40" s="619"/>
      <c r="F40" s="619"/>
      <c r="G40" s="619"/>
      <c r="H40" s="619"/>
      <c r="I40" s="620"/>
    </row>
    <row r="41" spans="1:12" s="92" customFormat="1" ht="23.5" thickBot="1" x14ac:dyDescent="0.3">
      <c r="A41" s="625"/>
      <c r="B41" s="117" t="s">
        <v>631</v>
      </c>
      <c r="C41" s="93"/>
      <c r="D41" s="621"/>
      <c r="E41" s="622"/>
      <c r="F41" s="622"/>
      <c r="G41" s="622"/>
      <c r="H41" s="622"/>
      <c r="I41" s="623"/>
    </row>
    <row r="42" spans="1:12" s="92" customFormat="1" ht="11.5" x14ac:dyDescent="0.25">
      <c r="A42" s="91"/>
      <c r="B42" s="116"/>
      <c r="C42" s="91"/>
      <c r="D42" s="91"/>
      <c r="E42" s="131"/>
      <c r="F42" s="91"/>
      <c r="G42" s="91"/>
      <c r="H42" s="91"/>
      <c r="I42" s="91"/>
    </row>
    <row r="43" spans="1:12" s="92" customFormat="1" ht="12" thickBot="1" x14ac:dyDescent="0.3">
      <c r="A43" s="93"/>
      <c r="B43" s="130"/>
      <c r="C43" s="93"/>
      <c r="D43" s="93"/>
      <c r="E43" s="93"/>
      <c r="F43" s="93"/>
      <c r="G43" s="93"/>
      <c r="H43" s="93"/>
      <c r="I43" s="93"/>
    </row>
    <row r="44" spans="1:12" s="92" customFormat="1" ht="23.5" thickBot="1" x14ac:dyDescent="0.3">
      <c r="A44" s="113" t="s">
        <v>632</v>
      </c>
      <c r="B44" s="108" t="s">
        <v>322</v>
      </c>
      <c r="C44" s="197"/>
      <c r="D44" s="106" t="s">
        <v>264</v>
      </c>
      <c r="E44" s="106" t="s">
        <v>226</v>
      </c>
      <c r="F44" s="106" t="s">
        <v>599</v>
      </c>
      <c r="G44" s="106" t="s">
        <v>600</v>
      </c>
      <c r="H44" s="106" t="s">
        <v>601</v>
      </c>
      <c r="I44" s="112" t="s">
        <v>323</v>
      </c>
    </row>
    <row r="45" spans="1:12" s="92" customFormat="1" ht="129" customHeight="1" thickBot="1" x14ac:dyDescent="0.3">
      <c r="A45" s="643" t="s">
        <v>324</v>
      </c>
      <c r="B45" s="631" t="s">
        <v>633</v>
      </c>
      <c r="C45" s="103" t="s">
        <v>544</v>
      </c>
      <c r="D45" s="94">
        <v>8</v>
      </c>
      <c r="E45" s="94" t="s">
        <v>634</v>
      </c>
      <c r="F45" s="94">
        <v>28</v>
      </c>
      <c r="G45" s="94">
        <v>28</v>
      </c>
      <c r="H45" s="94">
        <v>28</v>
      </c>
      <c r="I45" s="629" t="s">
        <v>330</v>
      </c>
    </row>
    <row r="46" spans="1:12" s="92" customFormat="1" ht="12" thickBot="1" x14ac:dyDescent="0.3">
      <c r="A46" s="644"/>
      <c r="B46" s="632"/>
      <c r="C46" s="120" t="s">
        <v>546</v>
      </c>
      <c r="D46" s="102"/>
      <c r="E46" s="101"/>
      <c r="F46" s="101"/>
      <c r="G46" s="101"/>
      <c r="H46" s="101"/>
      <c r="I46" s="647"/>
    </row>
    <row r="47" spans="1:12" s="92" customFormat="1" ht="12" thickBot="1" x14ac:dyDescent="0.3">
      <c r="A47" s="644"/>
      <c r="B47" s="632"/>
      <c r="C47" s="129" t="s">
        <v>245</v>
      </c>
      <c r="D47" s="128"/>
      <c r="E47" s="128"/>
      <c r="F47" s="128"/>
      <c r="G47" s="128"/>
      <c r="H47" s="127"/>
      <c r="I47" s="647"/>
    </row>
    <row r="48" spans="1:12" s="92" customFormat="1" ht="12" thickBot="1" x14ac:dyDescent="0.3">
      <c r="A48" s="644"/>
      <c r="B48" s="633"/>
      <c r="C48" s="626" t="s">
        <v>560</v>
      </c>
      <c r="D48" s="627"/>
      <c r="E48" s="627"/>
      <c r="F48" s="627"/>
      <c r="G48" s="627"/>
      <c r="H48" s="628"/>
      <c r="I48" s="647"/>
    </row>
    <row r="49" spans="1:9" s="92" customFormat="1" ht="23.5" thickBot="1" x14ac:dyDescent="0.3">
      <c r="A49" s="644"/>
      <c r="B49" s="115" t="s">
        <v>561</v>
      </c>
      <c r="C49" s="114"/>
      <c r="D49" s="106" t="s">
        <v>264</v>
      </c>
      <c r="E49" s="106" t="s">
        <v>226</v>
      </c>
      <c r="F49" s="106" t="s">
        <v>599</v>
      </c>
      <c r="G49" s="106" t="s">
        <v>600</v>
      </c>
      <c r="H49" s="106" t="s">
        <v>601</v>
      </c>
      <c r="I49" s="647"/>
    </row>
    <row r="50" spans="1:9" s="92" customFormat="1" ht="99.65" customHeight="1" thickBot="1" x14ac:dyDescent="0.3">
      <c r="A50" s="644"/>
      <c r="B50" s="631" t="s">
        <v>334</v>
      </c>
      <c r="C50" s="110" t="s">
        <v>544</v>
      </c>
      <c r="D50" s="94" t="s">
        <v>335</v>
      </c>
      <c r="E50" s="94" t="s">
        <v>336</v>
      </c>
      <c r="F50" s="94" t="s">
        <v>635</v>
      </c>
      <c r="G50" s="94" t="s">
        <v>636</v>
      </c>
      <c r="H50" s="94" t="s">
        <v>637</v>
      </c>
      <c r="I50" s="647"/>
    </row>
    <row r="51" spans="1:9" s="92" customFormat="1" ht="12" thickBot="1" x14ac:dyDescent="0.3">
      <c r="A51" s="644"/>
      <c r="B51" s="632"/>
      <c r="C51" s="103" t="s">
        <v>546</v>
      </c>
      <c r="D51" s="109"/>
      <c r="E51" s="101"/>
      <c r="F51" s="101"/>
      <c r="G51" s="101"/>
      <c r="H51" s="101"/>
      <c r="I51" s="647"/>
    </row>
    <row r="52" spans="1:9" s="92" customFormat="1" ht="12" thickBot="1" x14ac:dyDescent="0.3">
      <c r="A52" s="644"/>
      <c r="B52" s="632"/>
      <c r="C52" s="126" t="s">
        <v>245</v>
      </c>
      <c r="D52" s="125"/>
      <c r="E52" s="125"/>
      <c r="F52" s="125"/>
      <c r="G52" s="125"/>
      <c r="H52" s="124"/>
      <c r="I52" s="647"/>
    </row>
    <row r="53" spans="1:9" s="92" customFormat="1" ht="12" thickBot="1" x14ac:dyDescent="0.3">
      <c r="A53" s="644"/>
      <c r="B53" s="633"/>
      <c r="C53" s="626" t="s">
        <v>563</v>
      </c>
      <c r="D53" s="627"/>
      <c r="E53" s="627"/>
      <c r="F53" s="627"/>
      <c r="G53" s="627"/>
      <c r="H53" s="628"/>
      <c r="I53" s="647"/>
    </row>
    <row r="54" spans="1:9" s="92" customFormat="1" ht="23.5" thickBot="1" x14ac:dyDescent="0.3">
      <c r="A54" s="193" t="s">
        <v>638</v>
      </c>
      <c r="B54" s="115" t="s">
        <v>52</v>
      </c>
      <c r="C54" s="114"/>
      <c r="D54" s="106" t="s">
        <v>264</v>
      </c>
      <c r="E54" s="106" t="s">
        <v>226</v>
      </c>
      <c r="F54" s="106" t="s">
        <v>599</v>
      </c>
      <c r="G54" s="106" t="s">
        <v>600</v>
      </c>
      <c r="H54" s="106" t="s">
        <v>601</v>
      </c>
      <c r="I54" s="647"/>
    </row>
    <row r="55" spans="1:9" s="92" customFormat="1" ht="58" thickBot="1" x14ac:dyDescent="0.3">
      <c r="A55" s="123"/>
      <c r="B55" s="631" t="s">
        <v>639</v>
      </c>
      <c r="C55" s="110" t="s">
        <v>544</v>
      </c>
      <c r="D55" s="94" t="s">
        <v>553</v>
      </c>
      <c r="E55" s="94" t="s">
        <v>348</v>
      </c>
      <c r="F55" s="94" t="s">
        <v>640</v>
      </c>
      <c r="G55" s="94" t="s">
        <v>640</v>
      </c>
      <c r="H55" s="94" t="s">
        <v>640</v>
      </c>
      <c r="I55" s="647"/>
    </row>
    <row r="56" spans="1:9" s="92" customFormat="1" ht="12" thickBot="1" x14ac:dyDescent="0.3">
      <c r="A56" s="123"/>
      <c r="B56" s="632"/>
      <c r="C56" s="103" t="s">
        <v>546</v>
      </c>
      <c r="D56" s="109"/>
      <c r="E56" s="101"/>
      <c r="F56" s="101"/>
      <c r="G56" s="101"/>
      <c r="H56" s="101"/>
      <c r="I56" s="647"/>
    </row>
    <row r="57" spans="1:9" s="92" customFormat="1" ht="12" thickBot="1" x14ac:dyDescent="0.3">
      <c r="A57" s="123"/>
      <c r="B57" s="632"/>
      <c r="C57" s="126" t="s">
        <v>245</v>
      </c>
      <c r="D57" s="125"/>
      <c r="E57" s="125"/>
      <c r="F57" s="125"/>
      <c r="G57" s="125"/>
      <c r="H57" s="124"/>
      <c r="I57" s="647"/>
    </row>
    <row r="58" spans="1:9" s="92" customFormat="1" ht="12" thickBot="1" x14ac:dyDescent="0.3">
      <c r="A58" s="123"/>
      <c r="B58" s="633"/>
      <c r="C58" s="626" t="s">
        <v>564</v>
      </c>
      <c r="D58" s="627"/>
      <c r="E58" s="627"/>
      <c r="F58" s="627"/>
      <c r="G58" s="627"/>
      <c r="H58" s="628"/>
      <c r="I58" s="647"/>
    </row>
    <row r="59" spans="1:9" s="92" customFormat="1" ht="12" thickBot="1" x14ac:dyDescent="0.3">
      <c r="A59" s="624" t="s">
        <v>311</v>
      </c>
      <c r="B59" s="118" t="s">
        <v>629</v>
      </c>
      <c r="C59" s="96"/>
      <c r="D59" s="96" t="s">
        <v>313</v>
      </c>
      <c r="E59" s="96" t="s">
        <v>314</v>
      </c>
      <c r="F59" s="96" t="s">
        <v>315</v>
      </c>
      <c r="G59" s="99"/>
      <c r="H59" s="648" t="s">
        <v>641</v>
      </c>
      <c r="I59" s="649"/>
    </row>
    <row r="60" spans="1:9" s="92" customFormat="1" ht="23.5" thickBot="1" x14ac:dyDescent="0.3">
      <c r="A60" s="625"/>
      <c r="B60" s="28">
        <v>12000000</v>
      </c>
      <c r="C60" s="98"/>
      <c r="D60" s="98"/>
      <c r="E60" s="94" t="s">
        <v>368</v>
      </c>
      <c r="F60" s="21">
        <f>12000000+18400000</f>
        <v>30400000</v>
      </c>
      <c r="G60" s="93"/>
      <c r="H60" s="509">
        <f>B60/F60</f>
        <v>0.39473684210526316</v>
      </c>
      <c r="I60" s="511"/>
    </row>
    <row r="61" spans="1:9" s="92" customFormat="1" ht="12" thickBot="1" x14ac:dyDescent="0.3">
      <c r="A61" s="624" t="s">
        <v>318</v>
      </c>
      <c r="B61" s="118" t="s">
        <v>630</v>
      </c>
      <c r="C61" s="95"/>
      <c r="D61" s="618"/>
      <c r="E61" s="619"/>
      <c r="F61" s="619"/>
      <c r="G61" s="619"/>
      <c r="H61" s="619"/>
      <c r="I61" s="620"/>
    </row>
    <row r="62" spans="1:9" s="92" customFormat="1" ht="12" thickBot="1" x14ac:dyDescent="0.3">
      <c r="A62" s="625"/>
      <c r="B62" s="117" t="s">
        <v>369</v>
      </c>
      <c r="C62" s="93"/>
      <c r="D62" s="621"/>
      <c r="E62" s="622"/>
      <c r="F62" s="622"/>
      <c r="G62" s="622"/>
      <c r="H62" s="622"/>
      <c r="I62" s="623"/>
    </row>
    <row r="63" spans="1:9" s="92" customFormat="1" ht="12" thickBot="1" x14ac:dyDescent="0.3">
      <c r="A63" s="91"/>
      <c r="B63" s="116"/>
      <c r="C63" s="91"/>
      <c r="D63" s="91"/>
      <c r="E63" s="91"/>
      <c r="F63" s="91"/>
      <c r="G63" s="91"/>
      <c r="H63" s="91"/>
      <c r="I63" s="91"/>
    </row>
    <row r="64" spans="1:9" s="92" customFormat="1" ht="23.5" thickBot="1" x14ac:dyDescent="0.3">
      <c r="A64" s="113" t="s">
        <v>642</v>
      </c>
      <c r="B64" s="108" t="s">
        <v>54</v>
      </c>
      <c r="C64" s="107"/>
      <c r="D64" s="106" t="s">
        <v>264</v>
      </c>
      <c r="E64" s="106" t="s">
        <v>226</v>
      </c>
      <c r="F64" s="106" t="s">
        <v>599</v>
      </c>
      <c r="G64" s="106" t="s">
        <v>600</v>
      </c>
      <c r="H64" s="106" t="s">
        <v>601</v>
      </c>
      <c r="I64" s="112" t="s">
        <v>249</v>
      </c>
    </row>
    <row r="65" spans="1:9" s="92" customFormat="1" ht="144" customHeight="1" thickBot="1" x14ac:dyDescent="0.3">
      <c r="A65" s="643" t="s">
        <v>371</v>
      </c>
      <c r="B65" s="631" t="s">
        <v>372</v>
      </c>
      <c r="C65" s="103" t="s">
        <v>544</v>
      </c>
      <c r="D65" s="94" t="s">
        <v>373</v>
      </c>
      <c r="E65" s="21" t="s">
        <v>643</v>
      </c>
      <c r="F65" s="21" t="s">
        <v>375</v>
      </c>
      <c r="G65" s="48" t="s">
        <v>644</v>
      </c>
      <c r="H65" s="49" t="s">
        <v>351</v>
      </c>
      <c r="I65" s="634" t="s">
        <v>377</v>
      </c>
    </row>
    <row r="66" spans="1:9" s="92" customFormat="1" ht="12" thickBot="1" x14ac:dyDescent="0.3">
      <c r="A66" s="644"/>
      <c r="B66" s="632"/>
      <c r="C66" s="111" t="s">
        <v>546</v>
      </c>
      <c r="D66" s="102"/>
      <c r="E66" s="101"/>
      <c r="F66" s="101"/>
      <c r="G66" s="101"/>
      <c r="H66" s="101"/>
      <c r="I66" s="635"/>
    </row>
    <row r="67" spans="1:9" s="92" customFormat="1" ht="12" thickBot="1" x14ac:dyDescent="0.3">
      <c r="A67" s="644"/>
      <c r="B67" s="632"/>
      <c r="C67" s="636" t="s">
        <v>245</v>
      </c>
      <c r="D67" s="637"/>
      <c r="E67" s="637"/>
      <c r="F67" s="637"/>
      <c r="G67" s="637"/>
      <c r="H67" s="638"/>
      <c r="I67" s="635"/>
    </row>
    <row r="68" spans="1:9" s="92" customFormat="1" ht="12" thickBot="1" x14ac:dyDescent="0.3">
      <c r="A68" s="644"/>
      <c r="B68" s="633"/>
      <c r="C68" s="626" t="s">
        <v>645</v>
      </c>
      <c r="D68" s="627"/>
      <c r="E68" s="627"/>
      <c r="F68" s="627"/>
      <c r="G68" s="627"/>
      <c r="H68" s="628"/>
      <c r="I68" s="635"/>
    </row>
    <row r="69" spans="1:9" s="92" customFormat="1" ht="23.5" thickBot="1" x14ac:dyDescent="0.3">
      <c r="A69" s="644"/>
      <c r="B69" s="115" t="s">
        <v>56</v>
      </c>
      <c r="C69" s="114"/>
      <c r="D69" s="106" t="s">
        <v>264</v>
      </c>
      <c r="E69" s="106" t="s">
        <v>226</v>
      </c>
      <c r="F69" s="106" t="s">
        <v>599</v>
      </c>
      <c r="G69" s="106" t="s">
        <v>600</v>
      </c>
      <c r="H69" s="106" t="s">
        <v>601</v>
      </c>
      <c r="I69" s="635"/>
    </row>
    <row r="70" spans="1:9" s="92" customFormat="1" ht="139.75" customHeight="1" thickBot="1" x14ac:dyDescent="0.3">
      <c r="A70" s="644"/>
      <c r="B70" s="646" t="s">
        <v>646</v>
      </c>
      <c r="C70" s="110" t="s">
        <v>544</v>
      </c>
      <c r="D70" s="94" t="s">
        <v>382</v>
      </c>
      <c r="E70" s="94" t="s">
        <v>647</v>
      </c>
      <c r="F70" s="94" t="s">
        <v>648</v>
      </c>
      <c r="G70" s="94" t="s">
        <v>649</v>
      </c>
      <c r="H70" s="122" t="s">
        <v>351</v>
      </c>
      <c r="I70" s="635"/>
    </row>
    <row r="71" spans="1:9" s="92" customFormat="1" ht="12" thickBot="1" x14ac:dyDescent="0.3">
      <c r="A71" s="644"/>
      <c r="B71" s="632"/>
      <c r="C71" s="103" t="s">
        <v>546</v>
      </c>
      <c r="D71" s="109"/>
      <c r="E71" s="101"/>
      <c r="F71" s="101"/>
      <c r="G71" s="101"/>
      <c r="H71" s="101"/>
      <c r="I71" s="635"/>
    </row>
    <row r="72" spans="1:9" s="92" customFormat="1" ht="12" thickBot="1" x14ac:dyDescent="0.3">
      <c r="A72" s="644"/>
      <c r="B72" s="632"/>
      <c r="C72" s="636" t="s">
        <v>245</v>
      </c>
      <c r="D72" s="637"/>
      <c r="E72" s="637"/>
      <c r="F72" s="637"/>
      <c r="G72" s="637"/>
      <c r="H72" s="638"/>
      <c r="I72" s="635"/>
    </row>
    <row r="73" spans="1:9" s="92" customFormat="1" ht="12" thickBot="1" x14ac:dyDescent="0.3">
      <c r="A73" s="644"/>
      <c r="B73" s="633"/>
      <c r="C73" s="626" t="s">
        <v>567</v>
      </c>
      <c r="D73" s="627"/>
      <c r="E73" s="627"/>
      <c r="F73" s="627"/>
      <c r="G73" s="627"/>
      <c r="H73" s="628"/>
      <c r="I73" s="635"/>
    </row>
    <row r="74" spans="1:9" s="92" customFormat="1" ht="12" thickBot="1" x14ac:dyDescent="0.3">
      <c r="A74" s="624" t="s">
        <v>311</v>
      </c>
      <c r="B74" s="118" t="s">
        <v>629</v>
      </c>
      <c r="C74" s="96"/>
      <c r="D74" s="96" t="s">
        <v>313</v>
      </c>
      <c r="E74" s="96" t="s">
        <v>314</v>
      </c>
      <c r="F74" s="96" t="s">
        <v>315</v>
      </c>
      <c r="G74" s="99"/>
      <c r="H74" s="650" t="s">
        <v>641</v>
      </c>
      <c r="I74" s="649"/>
    </row>
    <row r="75" spans="1:9" s="92" customFormat="1" ht="23.5" thickBot="1" x14ac:dyDescent="0.3">
      <c r="A75" s="625"/>
      <c r="B75" s="28">
        <f>644000*2</f>
        <v>1288000</v>
      </c>
      <c r="C75" s="98"/>
      <c r="D75" s="98"/>
      <c r="E75" s="94" t="s">
        <v>391</v>
      </c>
      <c r="F75" s="21">
        <f>34500000+1288000</f>
        <v>35788000</v>
      </c>
      <c r="G75" s="93"/>
      <c r="H75" s="509">
        <f>B75/F75</f>
        <v>3.5989717223650387E-2</v>
      </c>
      <c r="I75" s="511"/>
    </row>
    <row r="76" spans="1:9" s="92" customFormat="1" ht="12" thickBot="1" x14ac:dyDescent="0.3">
      <c r="A76" s="624" t="s">
        <v>318</v>
      </c>
      <c r="B76" s="118" t="s">
        <v>630</v>
      </c>
      <c r="C76" s="95"/>
      <c r="D76" s="618"/>
      <c r="E76" s="619"/>
      <c r="F76" s="619"/>
      <c r="G76" s="619"/>
      <c r="H76" s="619"/>
      <c r="I76" s="620"/>
    </row>
    <row r="77" spans="1:9" s="92" customFormat="1" ht="12" thickBot="1" x14ac:dyDescent="0.3">
      <c r="A77" s="625"/>
      <c r="B77" s="117" t="s">
        <v>392</v>
      </c>
      <c r="C77" s="93"/>
      <c r="D77" s="621"/>
      <c r="E77" s="622"/>
      <c r="F77" s="622"/>
      <c r="G77" s="622"/>
      <c r="H77" s="622"/>
      <c r="I77" s="623"/>
    </row>
    <row r="78" spans="1:9" s="92" customFormat="1" ht="12" thickBot="1" x14ac:dyDescent="0.3">
      <c r="B78" s="121"/>
    </row>
    <row r="79" spans="1:9" s="92" customFormat="1" ht="23.5" thickBot="1" x14ac:dyDescent="0.3">
      <c r="A79" s="113" t="s">
        <v>650</v>
      </c>
      <c r="B79" s="108" t="s">
        <v>58</v>
      </c>
      <c r="C79" s="107"/>
      <c r="D79" s="106" t="s">
        <v>264</v>
      </c>
      <c r="E79" s="106" t="s">
        <v>226</v>
      </c>
      <c r="F79" s="106" t="s">
        <v>599</v>
      </c>
      <c r="G79" s="106" t="s">
        <v>600</v>
      </c>
      <c r="H79" s="106" t="s">
        <v>601</v>
      </c>
      <c r="I79" s="112" t="s">
        <v>323</v>
      </c>
    </row>
    <row r="80" spans="1:9" s="92" customFormat="1" ht="104" thickBot="1" x14ac:dyDescent="0.3">
      <c r="A80" s="643" t="s">
        <v>396</v>
      </c>
      <c r="B80" s="631" t="s">
        <v>397</v>
      </c>
      <c r="C80" s="103" t="s">
        <v>544</v>
      </c>
      <c r="D80" s="94" t="s">
        <v>398</v>
      </c>
      <c r="E80" s="94" t="s">
        <v>651</v>
      </c>
      <c r="F80" s="94" t="s">
        <v>652</v>
      </c>
      <c r="G80" s="94" t="s">
        <v>653</v>
      </c>
      <c r="H80" s="94" t="s">
        <v>654</v>
      </c>
      <c r="I80" s="634" t="s">
        <v>403</v>
      </c>
    </row>
    <row r="81" spans="1:9" s="92" customFormat="1" ht="12" thickBot="1" x14ac:dyDescent="0.3">
      <c r="A81" s="644"/>
      <c r="B81" s="632"/>
      <c r="C81" s="120" t="s">
        <v>546</v>
      </c>
      <c r="D81" s="102"/>
      <c r="E81" s="101"/>
      <c r="F81" s="101"/>
      <c r="G81" s="101"/>
      <c r="H81" s="101"/>
      <c r="I81" s="635"/>
    </row>
    <row r="82" spans="1:9" s="92" customFormat="1" ht="12" thickBot="1" x14ac:dyDescent="0.3">
      <c r="A82" s="644"/>
      <c r="B82" s="632"/>
      <c r="C82" s="636" t="s">
        <v>245</v>
      </c>
      <c r="D82" s="637"/>
      <c r="E82" s="637"/>
      <c r="F82" s="637"/>
      <c r="G82" s="637"/>
      <c r="H82" s="638"/>
      <c r="I82" s="635"/>
    </row>
    <row r="83" spans="1:9" s="92" customFormat="1" ht="12" thickBot="1" x14ac:dyDescent="0.3">
      <c r="A83" s="644"/>
      <c r="B83" s="633"/>
      <c r="C83" s="626" t="s">
        <v>568</v>
      </c>
      <c r="D83" s="627"/>
      <c r="E83" s="627"/>
      <c r="F83" s="627"/>
      <c r="G83" s="627"/>
      <c r="H83" s="628"/>
      <c r="I83" s="635"/>
    </row>
    <row r="84" spans="1:9" s="92" customFormat="1" ht="23.5" thickBot="1" x14ac:dyDescent="0.3">
      <c r="A84" s="644"/>
      <c r="B84" s="108" t="s">
        <v>60</v>
      </c>
      <c r="C84" s="107"/>
      <c r="D84" s="106" t="s">
        <v>264</v>
      </c>
      <c r="E84" s="106" t="s">
        <v>226</v>
      </c>
      <c r="F84" s="106" t="s">
        <v>599</v>
      </c>
      <c r="G84" s="106" t="s">
        <v>600</v>
      </c>
      <c r="H84" s="106" t="s">
        <v>601</v>
      </c>
      <c r="I84" s="635"/>
    </row>
    <row r="85" spans="1:9" s="92" customFormat="1" ht="140" thickBot="1" x14ac:dyDescent="0.3">
      <c r="A85" s="644"/>
      <c r="B85" s="631" t="s">
        <v>409</v>
      </c>
      <c r="C85" s="103" t="s">
        <v>544</v>
      </c>
      <c r="D85" s="119" t="s">
        <v>410</v>
      </c>
      <c r="E85" s="94" t="s">
        <v>411</v>
      </c>
      <c r="F85" s="94" t="s">
        <v>655</v>
      </c>
      <c r="G85" s="94" t="s">
        <v>656</v>
      </c>
      <c r="H85" s="94" t="s">
        <v>657</v>
      </c>
      <c r="I85" s="635"/>
    </row>
    <row r="86" spans="1:9" s="92" customFormat="1" ht="12" thickBot="1" x14ac:dyDescent="0.3">
      <c r="A86" s="644"/>
      <c r="B86" s="632"/>
      <c r="C86" s="103" t="s">
        <v>546</v>
      </c>
      <c r="D86" s="109"/>
      <c r="E86" s="101"/>
      <c r="F86" s="101"/>
      <c r="G86" s="101"/>
      <c r="H86" s="101"/>
      <c r="I86" s="635"/>
    </row>
    <row r="87" spans="1:9" s="92" customFormat="1" ht="12" thickBot="1" x14ac:dyDescent="0.3">
      <c r="A87" s="644"/>
      <c r="B87" s="632"/>
      <c r="C87" s="636" t="s">
        <v>245</v>
      </c>
      <c r="D87" s="637"/>
      <c r="E87" s="637"/>
      <c r="F87" s="637"/>
      <c r="G87" s="637"/>
      <c r="H87" s="638"/>
      <c r="I87" s="100" t="s">
        <v>417</v>
      </c>
    </row>
    <row r="88" spans="1:9" s="92" customFormat="1" ht="12" thickBot="1" x14ac:dyDescent="0.3">
      <c r="A88" s="645"/>
      <c r="B88" s="633"/>
      <c r="C88" s="626" t="s">
        <v>569</v>
      </c>
      <c r="D88" s="627"/>
      <c r="E88" s="627"/>
      <c r="F88" s="627"/>
      <c r="G88" s="627"/>
      <c r="H88" s="628"/>
      <c r="I88" s="94" t="s">
        <v>418</v>
      </c>
    </row>
    <row r="89" spans="1:9" s="92" customFormat="1" ht="12" thickBot="1" x14ac:dyDescent="0.3">
      <c r="A89" s="624" t="s">
        <v>311</v>
      </c>
      <c r="B89" s="118" t="s">
        <v>629</v>
      </c>
      <c r="C89" s="96"/>
      <c r="D89" s="96" t="s">
        <v>313</v>
      </c>
      <c r="E89" s="96" t="s">
        <v>314</v>
      </c>
      <c r="F89" s="96" t="s">
        <v>315</v>
      </c>
      <c r="G89" s="99"/>
      <c r="H89" s="648" t="s">
        <v>641</v>
      </c>
      <c r="I89" s="649"/>
    </row>
    <row r="90" spans="1:9" s="92" customFormat="1" ht="12" thickBot="1" x14ac:dyDescent="0.3">
      <c r="A90" s="625"/>
      <c r="B90" s="28">
        <v>1512000</v>
      </c>
      <c r="C90" s="98"/>
      <c r="D90" s="98"/>
      <c r="E90" s="94" t="s">
        <v>419</v>
      </c>
      <c r="F90" s="21">
        <f>1900000+1512000</f>
        <v>3412000</v>
      </c>
      <c r="G90" s="93"/>
      <c r="H90" s="509">
        <f>B90/F90</f>
        <v>0.44314185228604924</v>
      </c>
      <c r="I90" s="511"/>
    </row>
    <row r="91" spans="1:9" s="92" customFormat="1" ht="12" thickBot="1" x14ac:dyDescent="0.3">
      <c r="A91" s="624" t="s">
        <v>318</v>
      </c>
      <c r="B91" s="118" t="s">
        <v>630</v>
      </c>
      <c r="C91" s="95"/>
      <c r="D91" s="524"/>
      <c r="E91" s="525"/>
      <c r="F91" s="525"/>
      <c r="G91" s="525"/>
      <c r="H91" s="525"/>
      <c r="I91" s="526"/>
    </row>
    <row r="92" spans="1:9" s="92" customFormat="1" ht="12" thickBot="1" x14ac:dyDescent="0.3">
      <c r="A92" s="625"/>
      <c r="B92" s="117" t="s">
        <v>420</v>
      </c>
      <c r="C92" s="93"/>
      <c r="D92" s="527"/>
      <c r="E92" s="528"/>
      <c r="F92" s="528"/>
      <c r="G92" s="528"/>
      <c r="H92" s="528"/>
      <c r="I92" s="529"/>
    </row>
    <row r="93" spans="1:9" s="92" customFormat="1" ht="12" thickBot="1" x14ac:dyDescent="0.3">
      <c r="A93" s="91"/>
      <c r="B93" s="116"/>
      <c r="C93" s="91"/>
      <c r="D93" s="91"/>
      <c r="E93" s="91"/>
      <c r="F93" s="91"/>
      <c r="G93" s="91"/>
      <c r="H93" s="91"/>
      <c r="I93" s="91"/>
    </row>
    <row r="94" spans="1:9" s="92" customFormat="1" ht="23.5" thickBot="1" x14ac:dyDescent="0.3">
      <c r="A94" s="113" t="s">
        <v>658</v>
      </c>
      <c r="B94" s="115" t="s">
        <v>571</v>
      </c>
      <c r="C94" s="114"/>
      <c r="D94" s="106" t="s">
        <v>264</v>
      </c>
      <c r="E94" s="106" t="s">
        <v>226</v>
      </c>
      <c r="F94" s="106" t="s">
        <v>599</v>
      </c>
      <c r="G94" s="106" t="s">
        <v>600</v>
      </c>
      <c r="H94" s="106" t="s">
        <v>601</v>
      </c>
      <c r="I94" s="112" t="s">
        <v>249</v>
      </c>
    </row>
    <row r="95" spans="1:9" s="92" customFormat="1" ht="150" thickBot="1" x14ac:dyDescent="0.3">
      <c r="A95" s="643" t="s">
        <v>659</v>
      </c>
      <c r="B95" s="190" t="s">
        <v>573</v>
      </c>
      <c r="C95" s="110" t="s">
        <v>544</v>
      </c>
      <c r="D95" s="94" t="s">
        <v>574</v>
      </c>
      <c r="E95" s="94" t="s">
        <v>575</v>
      </c>
      <c r="F95" s="94" t="s">
        <v>660</v>
      </c>
      <c r="G95" s="94" t="s">
        <v>661</v>
      </c>
      <c r="H95" s="94" t="s">
        <v>662</v>
      </c>
      <c r="I95" s="634" t="s">
        <v>579</v>
      </c>
    </row>
    <row r="96" spans="1:9" s="92" customFormat="1" ht="12" thickBot="1" x14ac:dyDescent="0.3">
      <c r="A96" s="644"/>
      <c r="B96" s="191"/>
      <c r="C96" s="103" t="s">
        <v>546</v>
      </c>
      <c r="D96" s="109"/>
      <c r="E96" s="101"/>
      <c r="F96" s="101"/>
      <c r="G96" s="101"/>
      <c r="H96" s="101"/>
      <c r="I96" s="635"/>
    </row>
    <row r="97" spans="1:9" s="92" customFormat="1" ht="12" thickBot="1" x14ac:dyDescent="0.3">
      <c r="A97" s="644"/>
      <c r="B97" s="191"/>
      <c r="C97" s="194" t="s">
        <v>245</v>
      </c>
      <c r="D97" s="195"/>
      <c r="E97" s="195"/>
      <c r="F97" s="195"/>
      <c r="G97" s="195"/>
      <c r="H97" s="196"/>
      <c r="I97" s="635"/>
    </row>
    <row r="98" spans="1:9" s="92" customFormat="1" ht="23.5" customHeight="1" thickBot="1" x14ac:dyDescent="0.3">
      <c r="A98" s="644"/>
      <c r="B98" s="192"/>
      <c r="C98" s="626" t="s">
        <v>663</v>
      </c>
      <c r="D98" s="627"/>
      <c r="E98" s="627"/>
      <c r="F98" s="627"/>
      <c r="G98" s="627"/>
      <c r="H98" s="628"/>
      <c r="I98" s="635"/>
    </row>
    <row r="99" spans="1:9" s="92" customFormat="1" ht="23.5" thickBot="1" x14ac:dyDescent="0.3">
      <c r="A99" s="644"/>
      <c r="B99" s="108" t="s">
        <v>63</v>
      </c>
      <c r="C99" s="107"/>
      <c r="D99" s="106" t="s">
        <v>264</v>
      </c>
      <c r="E99" s="106" t="s">
        <v>226</v>
      </c>
      <c r="F99" s="106" t="s">
        <v>599</v>
      </c>
      <c r="G99" s="106" t="s">
        <v>600</v>
      </c>
      <c r="H99" s="106" t="s">
        <v>601</v>
      </c>
      <c r="I99" s="635"/>
    </row>
    <row r="100" spans="1:9" s="92" customFormat="1" ht="81" thickBot="1" x14ac:dyDescent="0.3">
      <c r="A100" s="644"/>
      <c r="B100" s="631" t="s">
        <v>585</v>
      </c>
      <c r="C100" s="110" t="s">
        <v>544</v>
      </c>
      <c r="D100" s="94">
        <v>0</v>
      </c>
      <c r="E100" s="94">
        <v>0</v>
      </c>
      <c r="F100" s="94" t="s">
        <v>664</v>
      </c>
      <c r="G100" s="94" t="s">
        <v>665</v>
      </c>
      <c r="H100" s="94" t="s">
        <v>666</v>
      </c>
      <c r="I100" s="635"/>
    </row>
    <row r="101" spans="1:9" s="92" customFormat="1" ht="12" thickBot="1" x14ac:dyDescent="0.3">
      <c r="A101" s="644"/>
      <c r="B101" s="632"/>
      <c r="C101" s="103" t="s">
        <v>546</v>
      </c>
      <c r="D101" s="109"/>
      <c r="E101" s="101"/>
      <c r="F101" s="101"/>
      <c r="G101" s="101"/>
      <c r="H101" s="101"/>
      <c r="I101" s="635"/>
    </row>
    <row r="102" spans="1:9" s="92" customFormat="1" ht="12" thickBot="1" x14ac:dyDescent="0.3">
      <c r="A102" s="644"/>
      <c r="B102" s="632"/>
      <c r="C102" s="636" t="s">
        <v>245</v>
      </c>
      <c r="D102" s="637"/>
      <c r="E102" s="637"/>
      <c r="F102" s="637"/>
      <c r="G102" s="637"/>
      <c r="H102" s="638"/>
      <c r="I102" s="100" t="s">
        <v>417</v>
      </c>
    </row>
    <row r="103" spans="1:9" s="92" customFormat="1" ht="12" thickBot="1" x14ac:dyDescent="0.3">
      <c r="A103" s="645"/>
      <c r="B103" s="633"/>
      <c r="C103" s="626" t="s">
        <v>667</v>
      </c>
      <c r="D103" s="627"/>
      <c r="E103" s="627"/>
      <c r="F103" s="627"/>
      <c r="G103" s="627"/>
      <c r="H103" s="628"/>
      <c r="I103" s="94" t="s">
        <v>418</v>
      </c>
    </row>
    <row r="104" spans="1:9" s="92" customFormat="1" ht="12" thickBot="1" x14ac:dyDescent="0.3">
      <c r="A104" s="624" t="s">
        <v>311</v>
      </c>
      <c r="B104" s="96" t="s">
        <v>629</v>
      </c>
      <c r="C104" s="96"/>
      <c r="D104" s="96" t="s">
        <v>313</v>
      </c>
      <c r="E104" s="96" t="s">
        <v>314</v>
      </c>
      <c r="F104" s="96" t="s">
        <v>315</v>
      </c>
      <c r="G104" s="99"/>
      <c r="H104" s="650" t="s">
        <v>641</v>
      </c>
      <c r="I104" s="649"/>
    </row>
    <row r="105" spans="1:9" s="92" customFormat="1" ht="46.5" thickBot="1" x14ac:dyDescent="0.3">
      <c r="A105" s="625"/>
      <c r="B105" s="30">
        <v>16700000</v>
      </c>
      <c r="C105" s="98"/>
      <c r="D105" s="94" t="s">
        <v>592</v>
      </c>
      <c r="E105" s="98"/>
      <c r="F105" s="21">
        <f>213483382+16700000</f>
        <v>230183382</v>
      </c>
      <c r="G105" s="93"/>
      <c r="H105" s="509">
        <f>B105/F105</f>
        <v>7.2550849913222665E-2</v>
      </c>
      <c r="I105" s="511"/>
    </row>
    <row r="106" spans="1:9" s="92" customFormat="1" ht="12" thickBot="1" x14ac:dyDescent="0.3">
      <c r="A106" s="624" t="s">
        <v>318</v>
      </c>
      <c r="B106" s="96" t="s">
        <v>630</v>
      </c>
      <c r="C106" s="95"/>
      <c r="D106" s="618"/>
      <c r="E106" s="619"/>
      <c r="F106" s="619"/>
      <c r="G106" s="619"/>
      <c r="H106" s="619"/>
      <c r="I106" s="620"/>
    </row>
    <row r="107" spans="1:9" s="92" customFormat="1" ht="12" thickBot="1" x14ac:dyDescent="0.3">
      <c r="A107" s="625"/>
      <c r="B107" s="98" t="s">
        <v>471</v>
      </c>
      <c r="C107" s="93"/>
      <c r="D107" s="621"/>
      <c r="E107" s="622"/>
      <c r="F107" s="622"/>
      <c r="G107" s="622"/>
      <c r="H107" s="622"/>
      <c r="I107" s="623"/>
    </row>
    <row r="108" spans="1:9" s="92" customFormat="1" ht="12" thickBot="1" x14ac:dyDescent="0.3">
      <c r="A108" s="91"/>
      <c r="B108" s="91"/>
      <c r="C108" s="91"/>
      <c r="D108" s="91"/>
      <c r="E108" s="91"/>
      <c r="F108" s="91"/>
      <c r="G108" s="91"/>
      <c r="H108" s="91"/>
      <c r="I108" s="91"/>
    </row>
    <row r="109" spans="1:9" s="92" customFormat="1" ht="23.5" thickBot="1" x14ac:dyDescent="0.3">
      <c r="A109" s="113" t="s">
        <v>668</v>
      </c>
      <c r="B109" s="107" t="s">
        <v>473</v>
      </c>
      <c r="C109" s="107"/>
      <c r="D109" s="106" t="s">
        <v>264</v>
      </c>
      <c r="E109" s="106" t="s">
        <v>226</v>
      </c>
      <c r="F109" s="106" t="s">
        <v>599</v>
      </c>
      <c r="G109" s="106" t="s">
        <v>600</v>
      </c>
      <c r="H109" s="106" t="s">
        <v>601</v>
      </c>
      <c r="I109" s="112" t="s">
        <v>249</v>
      </c>
    </row>
    <row r="110" spans="1:9" s="92" customFormat="1" ht="92.5" thickBot="1" x14ac:dyDescent="0.3">
      <c r="A110" s="643" t="s">
        <v>475</v>
      </c>
      <c r="B110" s="631" t="s">
        <v>476</v>
      </c>
      <c r="C110" s="103" t="s">
        <v>544</v>
      </c>
      <c r="D110" s="94">
        <f>SUM(C99)</f>
        <v>0</v>
      </c>
      <c r="E110" s="94" t="s">
        <v>669</v>
      </c>
      <c r="F110" s="94" t="s">
        <v>478</v>
      </c>
      <c r="G110" s="94" t="s">
        <v>670</v>
      </c>
      <c r="H110" s="94" t="s">
        <v>671</v>
      </c>
      <c r="I110" s="629" t="s">
        <v>594</v>
      </c>
    </row>
    <row r="111" spans="1:9" s="92" customFormat="1" ht="12" thickBot="1" x14ac:dyDescent="0.3">
      <c r="A111" s="644"/>
      <c r="B111" s="632"/>
      <c r="C111" s="111" t="s">
        <v>546</v>
      </c>
      <c r="D111" s="102"/>
      <c r="E111" s="101"/>
      <c r="F111" s="101"/>
      <c r="G111" s="101"/>
      <c r="H111" s="101"/>
      <c r="I111" s="647"/>
    </row>
    <row r="112" spans="1:9" s="92" customFormat="1" ht="12" thickBot="1" x14ac:dyDescent="0.3">
      <c r="A112" s="644"/>
      <c r="B112" s="632"/>
      <c r="C112" s="636" t="s">
        <v>245</v>
      </c>
      <c r="D112" s="637"/>
      <c r="E112" s="637"/>
      <c r="F112" s="637"/>
      <c r="G112" s="637"/>
      <c r="H112" s="638"/>
      <c r="I112" s="647"/>
    </row>
    <row r="113" spans="1:9" s="92" customFormat="1" ht="12" thickBot="1" x14ac:dyDescent="0.3">
      <c r="A113" s="644"/>
      <c r="B113" s="633"/>
      <c r="C113" s="626" t="s">
        <v>595</v>
      </c>
      <c r="D113" s="627"/>
      <c r="E113" s="627"/>
      <c r="F113" s="627"/>
      <c r="G113" s="627"/>
      <c r="H113" s="628"/>
      <c r="I113" s="647"/>
    </row>
    <row r="114" spans="1:9" s="92" customFormat="1" ht="23.5" thickBot="1" x14ac:dyDescent="0.3">
      <c r="A114" s="644"/>
      <c r="B114" s="108" t="s">
        <v>486</v>
      </c>
      <c r="C114" s="107"/>
      <c r="D114" s="106" t="s">
        <v>264</v>
      </c>
      <c r="E114" s="106" t="s">
        <v>226</v>
      </c>
      <c r="F114" s="106" t="s">
        <v>599</v>
      </c>
      <c r="G114" s="106" t="s">
        <v>600</v>
      </c>
      <c r="H114" s="106" t="s">
        <v>601</v>
      </c>
      <c r="I114" s="647"/>
    </row>
    <row r="115" spans="1:9" s="92" customFormat="1" ht="81" thickBot="1" x14ac:dyDescent="0.3">
      <c r="A115" s="644"/>
      <c r="B115" s="631" t="s">
        <v>672</v>
      </c>
      <c r="C115" s="110" t="s">
        <v>544</v>
      </c>
      <c r="D115" s="94">
        <v>0</v>
      </c>
      <c r="E115" s="94" t="s">
        <v>490</v>
      </c>
      <c r="F115" s="94" t="s">
        <v>673</v>
      </c>
      <c r="G115" s="94" t="s">
        <v>674</v>
      </c>
      <c r="H115" s="94" t="s">
        <v>674</v>
      </c>
      <c r="I115" s="647"/>
    </row>
    <row r="116" spans="1:9" s="92" customFormat="1" ht="12" thickBot="1" x14ac:dyDescent="0.3">
      <c r="A116" s="644"/>
      <c r="B116" s="632"/>
      <c r="C116" s="103" t="s">
        <v>546</v>
      </c>
      <c r="D116" s="109"/>
      <c r="E116" s="101"/>
      <c r="F116" s="101"/>
      <c r="G116" s="101"/>
      <c r="H116" s="101"/>
      <c r="I116" s="647"/>
    </row>
    <row r="117" spans="1:9" s="92" customFormat="1" ht="12" thickBot="1" x14ac:dyDescent="0.3">
      <c r="A117" s="644"/>
      <c r="B117" s="632"/>
      <c r="C117" s="636" t="s">
        <v>245</v>
      </c>
      <c r="D117" s="637"/>
      <c r="E117" s="637"/>
      <c r="F117" s="637"/>
      <c r="G117" s="637"/>
      <c r="H117" s="638"/>
      <c r="I117" s="647"/>
    </row>
    <row r="118" spans="1:9" s="92" customFormat="1" ht="12" thickBot="1" x14ac:dyDescent="0.3">
      <c r="A118" s="644"/>
      <c r="B118" s="633"/>
      <c r="C118" s="626" t="s">
        <v>596</v>
      </c>
      <c r="D118" s="627"/>
      <c r="E118" s="627"/>
      <c r="F118" s="627"/>
      <c r="G118" s="627"/>
      <c r="H118" s="628"/>
      <c r="I118" s="647"/>
    </row>
    <row r="119" spans="1:9" s="92" customFormat="1" ht="23.5" thickBot="1" x14ac:dyDescent="0.3">
      <c r="A119" s="644"/>
      <c r="B119" s="108" t="s">
        <v>499</v>
      </c>
      <c r="C119" s="107"/>
      <c r="D119" s="106" t="s">
        <v>264</v>
      </c>
      <c r="E119" s="106" t="s">
        <v>226</v>
      </c>
      <c r="F119" s="106" t="s">
        <v>599</v>
      </c>
      <c r="G119" s="106" t="s">
        <v>600</v>
      </c>
      <c r="H119" s="106" t="s">
        <v>601</v>
      </c>
      <c r="I119" s="647"/>
    </row>
    <row r="120" spans="1:9" s="92" customFormat="1" ht="106.75" customHeight="1" thickBot="1" x14ac:dyDescent="0.3">
      <c r="A120" s="644"/>
      <c r="B120" s="631" t="s">
        <v>675</v>
      </c>
      <c r="C120" s="105" t="s">
        <v>544</v>
      </c>
      <c r="D120" s="104" t="s">
        <v>676</v>
      </c>
      <c r="E120" s="94">
        <v>0</v>
      </c>
      <c r="F120" s="94" t="s">
        <v>677</v>
      </c>
      <c r="G120" s="94" t="s">
        <v>677</v>
      </c>
      <c r="H120" s="94" t="s">
        <v>677</v>
      </c>
      <c r="I120" s="647"/>
    </row>
    <row r="121" spans="1:9" s="92" customFormat="1" ht="12" thickBot="1" x14ac:dyDescent="0.3">
      <c r="A121" s="644"/>
      <c r="B121" s="632"/>
      <c r="C121" s="103" t="s">
        <v>546</v>
      </c>
      <c r="D121" s="102"/>
      <c r="E121" s="101"/>
      <c r="F121" s="101"/>
      <c r="G121" s="101"/>
      <c r="H121" s="101"/>
      <c r="I121" s="630"/>
    </row>
    <row r="122" spans="1:9" s="92" customFormat="1" ht="12" thickBot="1" x14ac:dyDescent="0.3">
      <c r="A122" s="644"/>
      <c r="B122" s="632"/>
      <c r="C122" s="636" t="s">
        <v>245</v>
      </c>
      <c r="D122" s="637"/>
      <c r="E122" s="637"/>
      <c r="F122" s="637"/>
      <c r="G122" s="637"/>
      <c r="H122" s="638"/>
      <c r="I122" s="100" t="s">
        <v>417</v>
      </c>
    </row>
    <row r="123" spans="1:9" s="92" customFormat="1" ht="12" thickBot="1" x14ac:dyDescent="0.3">
      <c r="A123" s="645"/>
      <c r="B123" s="633"/>
      <c r="C123" s="626" t="s">
        <v>678</v>
      </c>
      <c r="D123" s="627"/>
      <c r="E123" s="627"/>
      <c r="F123" s="627"/>
      <c r="G123" s="627"/>
      <c r="H123" s="628"/>
      <c r="I123" s="94" t="s">
        <v>474</v>
      </c>
    </row>
    <row r="124" spans="1:9" s="92" customFormat="1" ht="12" thickBot="1" x14ac:dyDescent="0.3">
      <c r="A124" s="624" t="s">
        <v>311</v>
      </c>
      <c r="B124" s="96" t="s">
        <v>629</v>
      </c>
      <c r="C124" s="96"/>
      <c r="D124" s="96" t="s">
        <v>313</v>
      </c>
      <c r="E124" s="96" t="s">
        <v>314</v>
      </c>
      <c r="F124" s="96" t="s">
        <v>315</v>
      </c>
      <c r="G124" s="99"/>
      <c r="H124" s="650" t="s">
        <v>641</v>
      </c>
      <c r="I124" s="649"/>
    </row>
    <row r="125" spans="1:9" s="92" customFormat="1" ht="12" thickBot="1" x14ac:dyDescent="0.3">
      <c r="A125" s="625"/>
      <c r="B125" s="30">
        <v>6000000</v>
      </c>
      <c r="C125" s="98"/>
      <c r="D125" s="98">
        <v>0</v>
      </c>
      <c r="E125" s="98">
        <v>0</v>
      </c>
      <c r="F125" s="97">
        <f>B125</f>
        <v>6000000</v>
      </c>
      <c r="G125" s="93"/>
      <c r="H125" s="651">
        <v>1</v>
      </c>
      <c r="I125" s="642"/>
    </row>
    <row r="126" spans="1:9" s="92" customFormat="1" ht="12" thickBot="1" x14ac:dyDescent="0.3">
      <c r="A126" s="624" t="s">
        <v>318</v>
      </c>
      <c r="B126" s="96" t="s">
        <v>630</v>
      </c>
      <c r="C126" s="95"/>
      <c r="D126" s="618"/>
      <c r="E126" s="619"/>
      <c r="F126" s="619"/>
      <c r="G126" s="619"/>
      <c r="H126" s="619"/>
      <c r="I126" s="620"/>
    </row>
    <row r="127" spans="1:9" s="92" customFormat="1" ht="12" thickBot="1" x14ac:dyDescent="0.3">
      <c r="A127" s="625"/>
      <c r="B127" s="94" t="s">
        <v>679</v>
      </c>
      <c r="C127" s="93"/>
      <c r="D127" s="621"/>
      <c r="E127" s="622"/>
      <c r="F127" s="622"/>
      <c r="G127" s="622"/>
      <c r="H127" s="622"/>
      <c r="I127" s="623"/>
    </row>
    <row r="130" spans="1:9" x14ac:dyDescent="0.25">
      <c r="A130" s="91"/>
      <c r="B130" s="91"/>
      <c r="C130" s="91"/>
      <c r="D130" s="91"/>
      <c r="E130" s="91"/>
      <c r="F130" s="91"/>
      <c r="G130" s="91"/>
      <c r="H130" s="91"/>
      <c r="I130" s="91"/>
    </row>
    <row r="134" spans="1:9" ht="13" x14ac:dyDescent="0.3">
      <c r="D134" s="90"/>
    </row>
    <row r="136" spans="1:9" ht="13" x14ac:dyDescent="0.3">
      <c r="D136" s="90"/>
    </row>
    <row r="137" spans="1:9" ht="13" x14ac:dyDescent="0.3">
      <c r="D137" s="90"/>
    </row>
    <row r="150" spans="4:4" ht="13" x14ac:dyDescent="0.3">
      <c r="D150" s="90"/>
    </row>
  </sheetData>
  <mergeCells count="106">
    <mergeCell ref="A3:A11"/>
    <mergeCell ref="B3:B6"/>
    <mergeCell ref="B8:B11"/>
    <mergeCell ref="B55:B58"/>
    <mergeCell ref="C58:H58"/>
    <mergeCell ref="C36:C37"/>
    <mergeCell ref="A45:A53"/>
    <mergeCell ref="A38:A39"/>
    <mergeCell ref="H38:I38"/>
    <mergeCell ref="B50:B53"/>
    <mergeCell ref="D17:H17"/>
    <mergeCell ref="B1:I1"/>
    <mergeCell ref="I2:I11"/>
    <mergeCell ref="D5:H5"/>
    <mergeCell ref="D6:H6"/>
    <mergeCell ref="D10:H10"/>
    <mergeCell ref="D11:H11"/>
    <mergeCell ref="C5:C6"/>
    <mergeCell ref="C10:C11"/>
    <mergeCell ref="I14:I37"/>
    <mergeCell ref="D31:H31"/>
    <mergeCell ref="D32:H32"/>
    <mergeCell ref="B34:B37"/>
    <mergeCell ref="A61:A62"/>
    <mergeCell ref="A59:A60"/>
    <mergeCell ref="H60:I60"/>
    <mergeCell ref="D61:I62"/>
    <mergeCell ref="I65:I73"/>
    <mergeCell ref="H74:I74"/>
    <mergeCell ref="A65:A73"/>
    <mergeCell ref="H59:I59"/>
    <mergeCell ref="C67:H67"/>
    <mergeCell ref="B65:B68"/>
    <mergeCell ref="C68:H68"/>
    <mergeCell ref="A126:A127"/>
    <mergeCell ref="D126:I127"/>
    <mergeCell ref="B110:B113"/>
    <mergeCell ref="I110:I121"/>
    <mergeCell ref="D106:I107"/>
    <mergeCell ref="B102:B103"/>
    <mergeCell ref="C102:H102"/>
    <mergeCell ref="C103:H103"/>
    <mergeCell ref="A95:A103"/>
    <mergeCell ref="A104:A105"/>
    <mergeCell ref="B115:B118"/>
    <mergeCell ref="C113:H113"/>
    <mergeCell ref="C122:H122"/>
    <mergeCell ref="A110:A123"/>
    <mergeCell ref="B100:B101"/>
    <mergeCell ref="C117:H117"/>
    <mergeCell ref="C118:H118"/>
    <mergeCell ref="C98:H98"/>
    <mergeCell ref="H104:I104"/>
    <mergeCell ref="H105:I105"/>
    <mergeCell ref="A124:A125"/>
    <mergeCell ref="H124:I124"/>
    <mergeCell ref="H125:I125"/>
    <mergeCell ref="B120:B123"/>
    <mergeCell ref="C112:H112"/>
    <mergeCell ref="C123:H123"/>
    <mergeCell ref="A106:A107"/>
    <mergeCell ref="A14:A37"/>
    <mergeCell ref="B29:B32"/>
    <mergeCell ref="C26:C27"/>
    <mergeCell ref="D26:H26"/>
    <mergeCell ref="C31:C32"/>
    <mergeCell ref="H39:I39"/>
    <mergeCell ref="B14:B17"/>
    <mergeCell ref="A76:A77"/>
    <mergeCell ref="D91:I92"/>
    <mergeCell ref="D16:H16"/>
    <mergeCell ref="A40:A41"/>
    <mergeCell ref="D40:I41"/>
    <mergeCell ref="A80:A88"/>
    <mergeCell ref="B70:B73"/>
    <mergeCell ref="C72:H72"/>
    <mergeCell ref="C73:H73"/>
    <mergeCell ref="I45:I58"/>
    <mergeCell ref="B87:B88"/>
    <mergeCell ref="A89:A90"/>
    <mergeCell ref="H89:I89"/>
    <mergeCell ref="A91:A92"/>
    <mergeCell ref="D76:I77"/>
    <mergeCell ref="A74:A75"/>
    <mergeCell ref="H75:I75"/>
    <mergeCell ref="C88:H88"/>
    <mergeCell ref="C16:C17"/>
    <mergeCell ref="B45:B48"/>
    <mergeCell ref="I95:I101"/>
    <mergeCell ref="C21:C22"/>
    <mergeCell ref="D21:H21"/>
    <mergeCell ref="D22:H22"/>
    <mergeCell ref="B24:B27"/>
    <mergeCell ref="D27:H27"/>
    <mergeCell ref="H90:I90"/>
    <mergeCell ref="C87:H87"/>
    <mergeCell ref="B85:B86"/>
    <mergeCell ref="I80:I86"/>
    <mergeCell ref="C82:H82"/>
    <mergeCell ref="C83:H83"/>
    <mergeCell ref="B80:B83"/>
    <mergeCell ref="C48:H48"/>
    <mergeCell ref="C53:H53"/>
    <mergeCell ref="B19:B22"/>
    <mergeCell ref="D36:H36"/>
    <mergeCell ref="D37:H37"/>
  </mergeCells>
  <pageMargins left="0.75" right="0.75" top="1" bottom="1" header="0.5" footer="0.5"/>
  <pageSetup paperSize="8" scale="81" fitToHeight="0" orientation="landscape" r:id="rId1"/>
  <headerFooter alignWithMargins="0">
    <oddHeader>&amp;L&amp;"Calibri"&amp;10&amp;K000000 OFFICIAL&amp;1#_x000D_</oddHeader>
    <oddFooter>&amp;LUpdated January 2011_x000D_&amp;1#&amp;"Calibri"&amp;10&amp;K000000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ocType xmlns="ce09f52d-c599-4687-b359-ac792d3714e4">Business Case</DocType>
    <lcf76f155ced4ddcb4097134ff3c332f xmlns="23907ac4-21ea-49fa-8a39-caf80aa8e14f">
      <Terms xmlns="http://schemas.microsoft.com/office/infopath/2007/PartnerControls"/>
    </lcf76f155ced4ddcb4097134ff3c332f>
    <Project_x0020_ID xmlns="ce09f52d-c599-4687-b359-ac792d3714e4" xsi:nil="true"/>
    <_ip_UnifiedCompliancePolicyProperties xmlns="http://schemas.microsoft.com/sharepoint/v3" xsi:nil="true"/>
    <TaxCatchAll xmlns="69834774-a94e-4a06-84bc-392fd50692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2E86D37676A544B81F4936F8033618" ma:contentTypeVersion="5" ma:contentTypeDescription="Create a new document." ma:contentTypeScope="" ma:versionID="d6b3510f93dadd4f7b50b15d2a828484">
  <xsd:schema xmlns:xsd="http://www.w3.org/2001/XMLSchema" xmlns:xs="http://www.w3.org/2001/XMLSchema" xmlns:p="http://schemas.microsoft.com/office/2006/metadata/properties" xmlns:ns1="http://schemas.microsoft.com/sharepoint/v3" xmlns:ns2="23907ac4-21ea-49fa-8a39-caf80aa8e14f" xmlns:ns3="69834774-a94e-4a06-84bc-392fd506921a" xmlns:ns4="ce09f52d-c599-4687-b359-ac792d3714e4" xmlns:ns5="8db525f0-6176-4f5b-a742-e225eceea37d" targetNamespace="http://schemas.microsoft.com/office/2006/metadata/properties" ma:root="true" ma:fieldsID="fa15d49c0bed66aa1fad27b8efb0d1af" ns1:_="" ns2:_="" ns3:_="" ns4:_="" ns5:_="">
    <xsd:import namespace="http://schemas.microsoft.com/sharepoint/v3"/>
    <xsd:import namespace="23907ac4-21ea-49fa-8a39-caf80aa8e14f"/>
    <xsd:import namespace="69834774-a94e-4a06-84bc-392fd506921a"/>
    <xsd:import namespace="ce09f52d-c599-4687-b359-ac792d3714e4"/>
    <xsd:import namespace="8db525f0-6176-4f5b-a742-e225eceea37d"/>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AutoKeyPoints" minOccurs="0"/>
                <xsd:element ref="ns4:MediaServiceKeyPoints" minOccurs="0"/>
                <xsd:element ref="ns4:MediaServiceDateTaken" minOccurs="0"/>
                <xsd:element ref="ns1:_ip_UnifiedCompliancePolicyProperties" minOccurs="0"/>
                <xsd:element ref="ns1:_ip_UnifiedCompliancePolicyUIAction" minOccurs="0"/>
                <xsd:element ref="ns4:DocType" minOccurs="0"/>
                <xsd:element ref="ns4:Project_x0020_ID" minOccurs="0"/>
                <xsd:element ref="ns4: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07ac4-21ea-49fa-8a39-caf80aa8e14f"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Image Tags" ma:readOnly="false" ma:fieldId="{5cf76f15-5ced-4ddc-b409-7134ff3c332f}" ma:taxonomyMulti="true" ma:sspId="52fe0610-371f-453b-aae5-f17618e5be7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34774-a94e-4a06-84bc-392fd506921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f2bc4cf8-e2f5-43f7-bdab-d5bb99d5c470}" ma:internalName="TaxCatchAll" ma:showField="CatchAllData" ma:web="69834774-a94e-4a06-84bc-392fd50692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09f52d-c599-4687-b359-ac792d3714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DocType" ma:index="23" nillable="true" ma:displayName="DocType" ma:default="Business Case" ma:format="Dropdown" ma:internalName="DocType">
      <xsd:simpleType>
        <xsd:restriction base="dms:Choice">
          <xsd:enumeration value="Generic Document"/>
          <xsd:enumeration value="Business Case"/>
          <xsd:enumeration value="Logframe"/>
          <xsd:enumeration value="Annual Review"/>
        </xsd:restriction>
      </xsd:simpleType>
    </xsd:element>
    <xsd:element name="Project_x0020_ID" ma:index="24" nillable="true" ma:displayName="Project ID" ma:description="Valid project ID" ma:format="Dropdown" ma:internalName="Project_x0020_ID">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b525f0-6176-4f5b-a742-e225eceea3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BC057-6C43-41BF-AA31-4FD839E90BA4}">
  <ds:schemaRefs>
    <ds:schemaRef ds:uri="http://schemas.microsoft.com/sharepoint/v3/contenttype/forms"/>
  </ds:schemaRefs>
</ds:datastoreItem>
</file>

<file path=customXml/itemProps2.xml><?xml version="1.0" encoding="utf-8"?>
<ds:datastoreItem xmlns:ds="http://schemas.openxmlformats.org/officeDocument/2006/customXml" ds:itemID="{E9914E1D-BB6A-4D09-9310-A3084DFF4788}">
  <ds:schemaRefs>
    <ds:schemaRef ds:uri="http://schemas.microsoft.com/office/infopath/2007/PartnerControl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53529e41-437e-4040-b5c7-cd73d17c8e32"/>
    <ds:schemaRef ds:uri="http://schemas.openxmlformats.org/package/2006/metadata/core-properties"/>
    <ds:schemaRef ds:uri="dcb00d72-b146-46fe-b036-9c9a5785c2e0"/>
  </ds:schemaRefs>
</ds:datastoreItem>
</file>

<file path=customXml/itemProps3.xml><?xml version="1.0" encoding="utf-8"?>
<ds:datastoreItem xmlns:ds="http://schemas.openxmlformats.org/officeDocument/2006/customXml" ds:itemID="{E4202F93-FF02-495F-8A53-CEB4A06A2596}"/>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Change frame</vt:lpstr>
      <vt:lpstr>Logical Framework v5 202425</vt:lpstr>
      <vt:lpstr>Logical Framework v3 202324</vt:lpstr>
      <vt:lpstr>Logical Framework v2</vt:lpstr>
      <vt:lpstr>Logical Framework v1</vt:lpstr>
      <vt:lpstr>'Logical Framework v5 202425'!a</vt:lpstr>
      <vt:lpstr>a</vt:lpstr>
      <vt:lpstr>'Logical Framework v1'!Print_Area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2013-03-19T19:58:10Z</dcterms:created>
  <dcterms:modified xsi:type="dcterms:W3CDTF">2025-06-05T17:41:26Z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0x0101005F2E86D37676A544B81F4936F8033618</vt:lpwstr>
  </property>
  <property fmtid="{D5CDD505-2E9C-101B-9397-08002B2CF9AE}" pid="3" name="MSIP_Label_e4c996da-17fa-4fc5-8989-2758fb4cf86b_Enabled">
    <vt:lpwstr>true</vt:lpwstr>
  </property>
  <property fmtid="{D5CDD505-2E9C-101B-9397-08002B2CF9AE}" pid="4" name="MSIP_Label_e4c996da-17fa-4fc5-8989-2758fb4cf86b_SetDate">
    <vt:lpwstr>2022-07-12T09:55:48Z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c7304123-67dd-4161-a555-887679b91a38</vt:lpwstr>
  </property>
  <property fmtid="{D5CDD505-2E9C-101B-9397-08002B2CF9AE}" pid="9" name="MSIP_Label_e4c996da-17fa-4fc5-8989-2758fb4cf86b_ContentBits">
    <vt:lpwstr>1</vt:lpwstr>
  </property>
  <property fmtid="{D5CDD505-2E9C-101B-9397-08002B2CF9AE}" pid="10" name="Order">
    <vt:r8>87300</vt:r8>
  </property>
  <property fmtid="{D5CDD505-2E9C-101B-9397-08002B2CF9AE}" pid="11" name="MSIP_Label_9e9cc48d-6fba-4c12-9882-137473def580_Enabled">
    <vt:lpwstr>true</vt:lpwstr>
  </property>
  <property fmtid="{D5CDD505-2E9C-101B-9397-08002B2CF9AE}" pid="12" name="MSIP_Label_9e9cc48d-6fba-4c12-9882-137473def580_SetDate">
    <vt:lpwstr>2022-09-12T20:09:39Z</vt:lpwstr>
  </property>
  <property fmtid="{D5CDD505-2E9C-101B-9397-08002B2CF9AE}" pid="13" name="MSIP_Label_9e9cc48d-6fba-4c12-9882-137473def580_Method">
    <vt:lpwstr>Privileged</vt:lpwstr>
  </property>
  <property fmtid="{D5CDD505-2E9C-101B-9397-08002B2CF9AE}" pid="14" name="MSIP_Label_9e9cc48d-6fba-4c12-9882-137473def580_Name">
    <vt:lpwstr>Official</vt:lpwstr>
  </property>
  <property fmtid="{D5CDD505-2E9C-101B-9397-08002B2CF9AE}" pid="15" name="MSIP_Label_9e9cc48d-6fba-4c12-9882-137473def580_SiteId">
    <vt:lpwstr>d3a2d0d3-7cc8-4f52-bbf9-85bd43d94279</vt:lpwstr>
  </property>
  <property fmtid="{D5CDD505-2E9C-101B-9397-08002B2CF9AE}" pid="16" name="MSIP_Label_9e9cc48d-6fba-4c12-9882-137473def580_ActionId">
    <vt:lpwstr>1d7b1540-f0a7-4d1e-8d2e-54e4c4933a31</vt:lpwstr>
  </property>
  <property fmtid="{D5CDD505-2E9C-101B-9397-08002B2CF9AE}" pid="17" name="MSIP_Label_9e9cc48d-6fba-4c12-9882-137473def580_ContentBits">
    <vt:lpwstr>3</vt:lpwstr>
  </property>
  <property fmtid="{D5CDD505-2E9C-101B-9397-08002B2CF9AE}" pid="18" name="MediaServiceImageTags">
    <vt:lpwstr/>
  </property>
  <property fmtid="{D5CDD505-2E9C-101B-9397-08002B2CF9AE}" pid="19" name="MSIP_Label_f49efa9f-42fe-4312-9503-c89a219c0830_Enabled">
    <vt:lpwstr>true</vt:lpwstr>
  </property>
  <property fmtid="{D5CDD505-2E9C-101B-9397-08002B2CF9AE}" pid="20" name="MSIP_Label_f49efa9f-42fe-4312-9503-c89a219c0830_SetDate">
    <vt:lpwstr>2024-02-28T09:03:14Z</vt:lpwstr>
  </property>
  <property fmtid="{D5CDD505-2E9C-101B-9397-08002B2CF9AE}" pid="21" name="MSIP_Label_f49efa9f-42fe-4312-9503-c89a219c0830_Method">
    <vt:lpwstr>Standard</vt:lpwstr>
  </property>
  <property fmtid="{D5CDD505-2E9C-101B-9397-08002B2CF9AE}" pid="22" name="MSIP_Label_f49efa9f-42fe-4312-9503-c89a219c0830_Name">
    <vt:lpwstr>MM RESTRICTED</vt:lpwstr>
  </property>
  <property fmtid="{D5CDD505-2E9C-101B-9397-08002B2CF9AE}" pid="23" name="MSIP_Label_f49efa9f-42fe-4312-9503-c89a219c0830_SiteId">
    <vt:lpwstr>a2bed0c4-5957-4f73-b0c2-a811407590fb</vt:lpwstr>
  </property>
  <property fmtid="{D5CDD505-2E9C-101B-9397-08002B2CF9AE}" pid="24" name="MSIP_Label_f49efa9f-42fe-4312-9503-c89a219c0830_ActionId">
    <vt:lpwstr>b5bf6b0d-353d-48bd-b679-33f0c7d98e0e</vt:lpwstr>
  </property>
  <property fmtid="{D5CDD505-2E9C-101B-9397-08002B2CF9AE}" pid="25" name="MSIP_Label_f49efa9f-42fe-4312-9503-c89a219c0830_ContentBits">
    <vt:lpwstr>0</vt:lpwstr>
  </property>
  <property fmtid="{D5CDD505-2E9C-101B-9397-08002B2CF9AE}" pid="26" name="_dlc_DocIdItemGuid">
    <vt:lpwstr>4321732c-ab81-4443-89db-a4b739192c20</vt:lpwstr>
  </property>
  <property fmtid="{D5CDD505-2E9C-101B-9397-08002B2CF9AE}" pid="27" name="TaxKeyword">
    <vt:lpwstr/>
  </property>
  <property fmtid="{D5CDD505-2E9C-101B-9397-08002B2CF9AE}" pid="28" name="lcf76f155ced4ddcb4097134ff3c332f">
    <vt:lpwstr/>
  </property>
</Properties>
</file>