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PhilippeBellordre\Desktop\"/>
    </mc:Choice>
  </mc:AlternateContent>
  <xr:revisionPtr revIDLastSave="0" documentId="8_{0C22C17C-9776-492A-9E47-5C1E4D8DD7B1}" xr6:coauthVersionLast="47" xr6:coauthVersionMax="47" xr10:uidLastSave="{00000000-0000-0000-0000-000000000000}"/>
  <bookViews>
    <workbookView xWindow="-108" yWindow="-108" windowWidth="23256" windowHeight="12576" xr2:uid="{00000000-000D-0000-FFFF-FFFF00000000}"/>
  </bookViews>
  <sheets>
    <sheet name="Approved SP3 logframe" sheetId="1" r:id="rId1"/>
    <sheet name="Gender &amp; DI" sheetId="5" r:id="rId2"/>
    <sheet name="Climate" sheetId="7" r:id="rId3"/>
    <sheet name="CIU &amp; MEL" sheetId="9" r:id="rId4"/>
    <sheet name="Emerging Tech" sheetId="10" r:id="rId5"/>
    <sheet name="IF" sheetId="11" r:id="rId6"/>
    <sheet name="Change frame" sheetId="3" r:id="rId7"/>
    <sheet name="Guidance Notes"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2" i="1" l="1"/>
  <c r="I122" i="1"/>
  <c r="H122" i="1"/>
  <c r="G122" i="1"/>
  <c r="F122" i="1"/>
  <c r="E122" i="1"/>
  <c r="J110" i="1"/>
  <c r="I110" i="1"/>
  <c r="H110" i="1"/>
  <c r="G110" i="1"/>
  <c r="F110" i="1"/>
  <c r="E110" i="1"/>
  <c r="J105" i="1"/>
  <c r="I105" i="1"/>
  <c r="H105" i="1"/>
  <c r="G105" i="1"/>
  <c r="F105" i="1"/>
  <c r="E105" i="1"/>
  <c r="J93" i="1"/>
  <c r="I93" i="1"/>
  <c r="H93" i="1"/>
  <c r="G93" i="1"/>
  <c r="F93" i="1"/>
  <c r="E93" i="1"/>
  <c r="J88" i="1"/>
  <c r="I88" i="1"/>
  <c r="H88" i="1"/>
  <c r="G88" i="1"/>
  <c r="F88" i="1"/>
  <c r="F76" i="1"/>
  <c r="G76" i="1"/>
  <c r="H76" i="1"/>
  <c r="I76" i="1"/>
  <c r="J76" i="1"/>
  <c r="J49" i="1"/>
  <c r="I49" i="1"/>
  <c r="H49" i="1"/>
  <c r="G49" i="1"/>
  <c r="F49" i="1"/>
  <c r="J36" i="7"/>
  <c r="I36" i="7"/>
  <c r="I38" i="1" s="1"/>
  <c r="H36" i="7"/>
  <c r="H38" i="1" s="1"/>
  <c r="G36" i="7"/>
  <c r="G38" i="1" s="1"/>
  <c r="F36" i="7"/>
  <c r="F38" i="1" s="1"/>
  <c r="H28" i="1"/>
  <c r="J28" i="1"/>
  <c r="I28" i="1"/>
  <c r="G28" i="1"/>
  <c r="F28" i="1"/>
  <c r="F64" i="1"/>
  <c r="G64" i="1"/>
  <c r="H64" i="1"/>
  <c r="I64" i="1"/>
  <c r="J64" i="1"/>
  <c r="E64" i="1"/>
  <c r="E49" i="1"/>
  <c r="J38" i="1"/>
  <c r="J33" i="1"/>
  <c r="I33" i="1"/>
  <c r="H33" i="1"/>
  <c r="G33" i="1"/>
  <c r="F33" i="1"/>
  <c r="E33" i="1"/>
  <c r="E28" i="1"/>
  <c r="J23" i="1"/>
  <c r="I23" i="1"/>
  <c r="H23" i="1"/>
  <c r="G23" i="1"/>
  <c r="F23" i="1"/>
  <c r="E23" i="1"/>
  <c r="J18" i="1"/>
  <c r="I18" i="1"/>
  <c r="H18" i="1"/>
  <c r="G18" i="1"/>
  <c r="F18" i="1"/>
  <c r="E18" i="1"/>
  <c r="J13" i="1"/>
  <c r="I13" i="1"/>
  <c r="H13" i="1"/>
  <c r="G13" i="1"/>
  <c r="F13" i="1"/>
  <c r="E13" i="1"/>
  <c r="D18" i="1" l="1"/>
  <c r="D13" i="1"/>
  <c r="G59" i="1" l="1"/>
  <c r="H59" i="1"/>
  <c r="I59" i="1"/>
  <c r="J59" i="1"/>
  <c r="F59" i="1"/>
  <c r="E59" i="1"/>
  <c r="F7" i="1"/>
  <c r="G7" i="1"/>
  <c r="H7" i="1"/>
  <c r="I7" i="1"/>
  <c r="J7" i="1"/>
  <c r="E7" i="1"/>
  <c r="I120" i="10"/>
  <c r="H120" i="10"/>
  <c r="G120" i="10"/>
  <c r="I21" i="10"/>
  <c r="H21" i="10"/>
  <c r="G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tc={52862E44-CDBD-47D4-9012-0757F0EE5EAD}</author>
    <author>tc={68D10AC2-AB5E-4EB0-A27F-58C02904E8C8}</author>
    <author>tc={D20EA910-895E-4040-BB52-A8B88605CB7D}</author>
  </authors>
  <commentList>
    <comment ref="G108" authorId="0" shapeId="0" xr:uid="{52862E44-CDBD-47D4-9012-0757F0EE5EAD}">
      <text>
        <t>[Threaded comment]
Your version of Excel allows you to read this threaded comment; however, any edits to it will get removed if the file is opened in a newer version of Excel. Learn more: https://go.microsoft.com/fwlink/?linkid=870924
Comment:
    Target split 50/50 with DU and CT. Not sure if any of these need to go onto Sida?</t>
      </text>
    </comment>
    <comment ref="H120" authorId="1" shapeId="0" xr:uid="{68D10AC2-AB5E-4EB0-A27F-58C02904E8C8}">
      <text>
        <t>[Threaded comment]
Your version of Excel allows you to read this threaded comment; however, any edits to it will get removed if the file is opened in a newer version of Excel. Learn more: https://go.microsoft.com/fwlink/?linkid=870924
Comment:
    7 from IF</t>
      </text>
    </comment>
    <comment ref="I120" authorId="2" shapeId="0" xr:uid="{D20EA910-895E-4040-BB52-A8B88605CB7D}">
      <text>
        <t>[Threaded comment]
Your version of Excel allows you to read this threaded comment; however, any edits to it will get removed if the file is opened in a newer version of Excel. Learn more: https://go.microsoft.com/fwlink/?linkid=870924
Comment:
    Another 7 from IF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tc={94075843-0E7A-4B91-8B63-90CA9C18C023}</author>
    <author>tc={DFD229C6-1180-4545-AD5B-626DC5ACCFCC}</author>
  </authors>
  <commentList>
    <comment ref="F86" authorId="0" shapeId="0" xr:uid="{94075843-0E7A-4B91-8B63-90CA9C18C023}">
      <text>
        <t xml:space="preserve">[Threaded comment]
Your version of Excel allows you to read this threaded comment; however, any edits to it will get removed if the file is opened in a newer version of Excel. Learn more: https://go.microsoft.com/fwlink/?linkid=870924
Comment:
    Targets each year include 4x CIU, 2x MEL. 2026 has a higher target of 8 as we will overachieving this year currently, therefore can carry a couple over to 2026. </t>
      </text>
    </comment>
    <comment ref="F91" authorId="1" shapeId="0" xr:uid="{DFD229C6-1180-4545-AD5B-626DC5ACCFCC}">
      <text>
        <t>[Threaded comment]
Your version of Excel allows you to read this threaded comment; however, any edits to it will get removed if the file is opened in a newer version of Excel. Learn more: https://go.microsoft.com/fwlink/?linkid=870924
Comment:
    These targets are for both CIU &amp; MEL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tc={3DD51F1A-0986-43B3-B257-236836A6185A}</author>
    <author>tc={96B0D5BA-1080-4A0B-988D-33BE01679D61}</author>
    <author>tc={C8BB6DAD-6857-4091-A164-7472504742D1}</author>
    <author>tc={A22AA7FA-061E-4240-B22C-FE3DE2ED1295}</author>
    <author>tc={B337D820-C07E-49A3-B9AB-B005FCD4E627}</author>
    <author>tc={46C536D9-7000-43AA-9C44-A26B868CE3F8}</author>
    <author>tc={96AD9150-5734-4FD3-B685-B8A2F45CF499}</author>
    <author>tc={9CBE61AA-CA64-476F-B2A2-FEC602B8DC59}</author>
    <author>tc={74898857-D940-4A71-9382-E24B2F149C7B}</author>
    <author>tc={A9E67CB6-2B7D-4622-91F6-28C516DA8C1A}</author>
    <author>tc={4A5ECE78-01D9-4B77-BEB3-79371DCB2383}</author>
    <author>tc={A1797325-AB9B-4C8B-A232-D56D7EC23BD6}</author>
  </authors>
  <commentList>
    <comment ref="F21" authorId="0" shapeId="0" xr:uid="{3DD51F1A-0986-43B3-B257-236836A6185A}">
      <text>
        <t>[Threaded comment]
Your version of Excel allows you to read this threaded comment; however, any edits to it will get removed if the file is opened in a newer version of Excel. Learn more: https://go.microsoft.com/fwlink/?linkid=870924
Comment:
    1 from Axiata/ Dialog Sri Lanka  programme?</t>
      </text>
    </comment>
    <comment ref="F36" authorId="1" shapeId="0" xr:uid="{96B0D5BA-1080-4A0B-988D-33BE01679D61}">
      <text>
        <t>[Threaded comment]
Your version of Excel allows you to read this threaded comment; however, any edits to it will get removed if the file is opened in a newer version of Excel. Learn more: https://go.microsoft.com/fwlink/?linkid=870924
Comment:
    Potentially too early for beneficiaries here? Will be at max 6/7 months into the grant at this point?</t>
      </text>
    </comment>
    <comment ref="G36" authorId="2" shapeId="0" xr:uid="{C8BB6DAD-6857-4091-A164-7472504742D1}">
      <text>
        <t>[Threaded comment]
Your version of Excel allows you to read this threaded comment; however, any edits to it will get removed if the file is opened in a newer version of Excel. Learn more: https://go.microsoft.com/fwlink/?linkid=870924
Comment:
    1st AI round at closure</t>
      </text>
    </comment>
    <comment ref="I36" authorId="3" shapeId="0" xr:uid="{A22AA7FA-061E-4240-B22C-FE3DE2ED1295}">
      <text>
        <t>[Threaded comment]
Your version of Excel allows you to read this threaded comment; however, any edits to it will get removed if the file is opened in a newer version of Excel. Learn more: https://go.microsoft.com/fwlink/?linkid=870924
Comment:
    1st AI round (post 2 years), 2nd AI round completed</t>
      </text>
    </comment>
    <comment ref="G47" authorId="4" shapeId="0" xr:uid="{B337D820-C07E-49A3-B9AB-B005FCD4E627}">
      <text>
        <t>[Threaded comment]
Your version of Excel allows you to read this threaded comment; however, any edits to it will get removed if the file is opened in a newer version of Excel. Learn more: https://go.microsoft.com/fwlink/?linkid=870924
Comment:
    1st AI round finishing</t>
      </text>
    </comment>
    <comment ref="I47" authorId="5" shapeId="0" xr:uid="{46C536D9-7000-43AA-9C44-A26B868CE3F8}">
      <text>
        <t>[Threaded comment]
Your version of Excel allows you to read this threaded comment; however, any edits to it will get removed if the file is opened in a newer version of Excel. Learn more: https://go.microsoft.com/fwlink/?linkid=870924
Comment:
    Both AI rounds finished</t>
      </text>
    </comment>
    <comment ref="F62" authorId="6" shapeId="0" xr:uid="{96AD9150-5734-4FD3-B685-B8A2F45CF499}">
      <text>
        <t>[Threaded comment]
Your version of Excel allows you to read this threaded comment; however, any edits to it will get removed if the file is opened in a newer version of Excel. Learn more: https://go.microsoft.com/fwlink/?linkid=870924
Comment:
    1 from Axiata/ Dialog Sri Lanka  programme?</t>
      </text>
    </comment>
    <comment ref="B86" authorId="7" shapeId="0" xr:uid="{9CBE61AA-CA64-476F-B2A2-FEC602B8DC59}">
      <text>
        <t>[Threaded comment]
Your version of Excel allows you to read this threaded comment; however, any edits to it will get removed if the file is opened in a newer version of Excel. Learn more: https://go.microsoft.com/fwlink/?linkid=870924
Comment:
    contribute, no targets</t>
      </text>
    </comment>
    <comment ref="E120" authorId="8" shapeId="0" xr:uid="{74898857-D940-4A71-9382-E24B2F149C7B}">
      <text>
        <t>[Threaded comment]
Your version of Excel allows you to read this threaded comment; however, any edits to it will get removed if the file is opened in a newer version of Excel. Learn more: https://go.microsoft.com/fwlink/?linkid=870924
Comment:
    Axiata/ Dialog Sri Lanka partnership? (not sure if it was counted in SP2 already, if not I think it would be here in SP3)</t>
      </text>
    </comment>
    <comment ref="G120" authorId="9" shapeId="0" xr:uid="{A9E67CB6-2B7D-4622-91F6-28C516DA8C1A}">
      <text>
        <t>[Threaded comment]
Your version of Excel allows you to read this threaded comment; however, any edits to it will get removed if the file is opened in a newer version of Excel. Learn more: https://go.microsoft.com/fwlink/?linkid=870924
Comment:
    5 programme 7 IF (from 1st AI IF round)</t>
      </text>
    </comment>
    <comment ref="H120" authorId="10" shapeId="0" xr:uid="{4A5ECE78-01D9-4B77-BEB3-79371DCB2383}">
      <text>
        <t>[Threaded comment]
Your version of Excel allows you to read this threaded comment; however, any edits to it will get removed if the file is opened in a newer version of Excel. Learn more: https://go.microsoft.com/fwlink/?linkid=870924
Comment:
    12 IF</t>
      </text>
    </comment>
    <comment ref="I120" authorId="11" shapeId="0" xr:uid="{A1797325-AB9B-4C8B-A232-D56D7EC23BD6}">
      <text>
        <t>[Threaded comment]
Your version of Excel allows you to read this threaded comment; however, any edits to it will get removed if the file is opened in a newer version of Excel. Learn more: https://go.microsoft.com/fwlink/?linkid=870924
Comment:
    16 total from 1st AI round, 7 from 2nd AI round. 12 from programme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tc={67DFFBA1-0402-4009-AA14-F91AB408E99F}</author>
    <author>tc={35524643-D8A4-4AF1-8D56-6B3B15D4B1CF}</author>
    <author>tc={F6E2DC80-A967-423A-9872-2D9F1BA023A0}</author>
    <author>tc={E5D5DF85-576F-4E1D-9FA0-9DEDD44B55D9}</author>
    <author>tc={67DD3B6F-4781-44C0-860B-86F3561BA9A6}</author>
    <author>tc={431A2F3E-53EF-4537-BC69-66AEF5D0ED6B}</author>
    <author>tc={2575C480-13F1-4CBE-AB0B-AA9024B027AA}</author>
    <author>tc={F90AB9C8-415C-4C7A-A33E-537E8FFD906D}</author>
    <author>tc={6DF2AC51-044E-4FB1-99F9-0BC300EDB292}</author>
    <author>tc={5CEFE46D-486D-4FC1-93A0-48E6DAFEC242}</author>
  </authors>
  <commentList>
    <comment ref="G21" authorId="0" shapeId="0" xr:uid="{67DFFBA1-0402-4009-AA14-F91AB408E99F}">
      <text>
        <t>[Threaded comment]
Your version of Excel allows you to read this threaded comment; however, any edits to it will get removed if the file is opened in a newer version of Excel. Learn more: https://go.microsoft.com/fwlink/?linkid=870924
Comment:
    R3.1 grantees</t>
      </text>
    </comment>
    <comment ref="H21" authorId="1" shapeId="0" xr:uid="{35524643-D8A4-4AF1-8D56-6B3B15D4B1CF}">
      <text>
        <t>[Threaded comment]
Your version of Excel allows you to read this threaded comment; however, any edits to it will get removed if the file is opened in a newer version of Excel. Learn more: https://go.microsoft.com/fwlink/?linkid=870924
Comment:
    R3.1 + R3.2 + R3.3 grantees. Adding +3 from AG round</t>
      </text>
    </comment>
    <comment ref="I21" authorId="2" shapeId="0" xr:uid="{F6E2DC80-A967-423A-9872-2D9F1BA023A0}">
      <text>
        <t>[Threaded comment]
Your version of Excel allows you to read this threaded comment; however, any edits to it will get removed if the file is opened in a newer version of Excel. Learn more: https://go.microsoft.com/fwlink/?linkid=870924
Comment:
    R3.1 + R3.2 + R3.3 + R3.4 grantees. Adding +3 from AG round</t>
      </text>
    </comment>
    <comment ref="J21" authorId="3" shapeId="0" xr:uid="{E5D5DF85-576F-4E1D-9FA0-9DEDD44B55D9}">
      <text>
        <t>[Threaded comment]
Your version of Excel allows you to read this threaded comment; however, any edits to it will get removed if the file is opened in a newer version of Excel. Learn more: https://go.microsoft.com/fwlink/?linkid=870924
Comment:
    R3.1 + R3.2 + R3.3 + R3.4 grantees. Adding +3 from AG round + 3 from AG 2 round</t>
      </text>
    </comment>
    <comment ref="B52" authorId="4" shapeId="0" xr:uid="{67DD3B6F-4781-44C0-860B-86F3561BA9A6}">
      <text>
        <t>[Threaded comment]
Your version of Excel allows you to read this threaded comment; however, any edits to it will get removed if the file is opened in a newer version of Excel. Learn more: https://go.microsoft.com/fwlink/?linkid=870924
Comment:
    remove</t>
      </text>
    </comment>
    <comment ref="B62" authorId="5" shapeId="0" xr:uid="{431A2F3E-53EF-4537-BC69-66AEF5D0ED6B}">
      <text>
        <t>[Threaded comment]
Your version of Excel allows you to read this threaded comment; however, any edits to it will get removed if the file is opened in a newer version of Excel. Learn more: https://go.microsoft.com/fwlink/?linkid=870924
Comment:
    delete</t>
      </text>
    </comment>
    <comment ref="F103" authorId="6" shapeId="0" xr:uid="{2575C480-13F1-4CBE-AB0B-AA9024B027AA}">
      <text>
        <t>[Threaded comment]
Your version of Excel allows you to read this threaded comment; however, any edits to it will get removed if the file is opened in a newer version of Excel. Learn more: https://go.microsoft.com/fwlink/?linkid=870924
Comment:
    R3.1 + R3.2 (launch Jan 26 - 300 applications) + R3.3 (launch Jan 26 - 300 applications)</t>
      </text>
    </comment>
    <comment ref="G103" authorId="7" shapeId="0" xr:uid="{F90AB9C8-415C-4C7A-A33E-537E8FFD906D}">
      <text>
        <t>[Threaded comment]
Your version of Excel allows you to read this threaded comment; however, any edits to it will get removed if the file is opened in a newer version of Excel. Learn more: https://go.microsoft.com/fwlink/?linkid=870924
Comment:
    R3.1 + R3.2 + R3.3 + R3.4 (launch Jan 27 - 500 applications)</t>
      </text>
    </comment>
    <comment ref="B120" authorId="8" shapeId="0" xr:uid="{6DF2AC51-044E-4FB1-99F9-0BC300EDB292}">
      <text>
        <t>[Threaded comment]
Your version of Excel allows you to read this threaded comment; however, any edits to it will get removed if the file is opened in a newer version of Excel. Learn more: https://go.microsoft.com/fwlink/?linkid=870924
Comment:
    delete</t>
      </text>
    </comment>
    <comment ref="G120" authorId="9" shapeId="0" xr:uid="{5CEFE46D-486D-4FC1-93A0-48E6DAFEC242}">
      <text>
        <t>[Threaded comment]
Your version of Excel allows you to read this threaded comment; however, any edits to it will get removed if the file is opened in a newer version of Excel. Learn more: https://go.microsoft.com/fwlink/?linkid=870924
Comment:
    assume 1 per grantee, knowing some might get +2 or none</t>
      </text>
    </comment>
  </commentList>
</comments>
</file>

<file path=xl/sharedStrings.xml><?xml version="1.0" encoding="utf-8"?>
<sst xmlns="http://schemas.openxmlformats.org/spreadsheetml/2006/main" count="3342" uniqueCount="209">
  <si>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</si>
  <si>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</si>
  <si>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</si>
  <si>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</si>
  <si>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</si>
  <si>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</si>
  <si>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</si>
  <si>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 (Jun-25)</t>
  </si>
  <si>
    <t>Milestone 2 (Jun-26)</t>
  </si>
  <si>
    <t>Milestone 3 (Jun-27)</t>
  </si>
  <si>
    <t>Milestone 4 (Jun-28)</t>
  </si>
  <si>
    <t>Milestone 5 (Jun-29)</t>
  </si>
  <si>
    <t>Target (Jun-29)</t>
  </si>
  <si>
    <t xml:space="preserve"> Improved wellbeing, livelihoods, access to opportunities and resilience to climate shocks for low-income women and underserved groups through improved access to and use of mobile phones and digital services. </t>
  </si>
  <si>
    <r>
      <rPr>
        <sz val="9"/>
        <color rgb="FF000000"/>
        <rFont val="Arial"/>
        <family val="2"/>
      </rPr>
      <t xml:space="preserve">Number of people with improved wellbeing, livelihoods, access to opportunities and resilience to climate shocks, as a result of improved access to and use of mobile and digital services </t>
    </r>
    <r>
      <rPr>
        <i/>
        <sz val="9"/>
        <color rgb="FF000000"/>
        <rFont val="Arial"/>
        <family val="2"/>
      </rPr>
      <t>[disaggregated by gender]</t>
    </r>
  </si>
  <si>
    <t>Target</t>
  </si>
  <si>
    <t>Forecast</t>
  </si>
  <si>
    <t>Source</t>
  </si>
  <si>
    <t> Evaluation + external evidence linking improved access and use to improved wellbeing, livelihoods and climate resilience</t>
  </si>
  <si>
    <t>OUTCOME</t>
  </si>
  <si>
    <t>Outcome Indicator 1</t>
  </si>
  <si>
    <t>Assumptions</t>
  </si>
  <si>
    <t> Number of cases where public sector stakeholders take actions towards a more enabling environment for climate action, and / or digital inclusion &amp; gender and /or emerging technologies  [disaggregated by type of stakeholder]</t>
  </si>
  <si>
    <t>Key terms: Enabling environment: created by policies that make it easier to invest in  digital innovations for climate action, digital inclusion &amp; gender or emerging tech
Taking action: partners act to support the development of policies,  through  removing or easing a barrier or regulation in response to GSMA action, drafting and implementing policies that are supportive of emerging tech, digital inclusion &amp; gender or climate action.  </t>
  </si>
  <si>
    <t>Outcome mapping</t>
  </si>
  <si>
    <t>Outcome Indicator 2</t>
  </si>
  <si>
    <t> Number of citations of M4D's data and research by non-MNO influencial stakeholders [disaggregated by Partnership's theme]</t>
  </si>
  <si>
    <t>Key terms
Citations of programme messages: statements which go beyond citation of programme data to echo the recommendations which those insights entail - e.g. citing a statistic only such as size of the gender gap would not be counted, the citation would also need to cite our messages. Duplications of GSMA press releases do not count as citations of messaging.   
Non-MNO influential stakeholders: Governments, regulators, INGOs and international organisations, expert organisations in key programme areas, sector specific forums (e.g. GOGLA, TWA, TBC, SE4ALL), donors, investors and other digital companies (e.g. Google) who shape the digital ecosystem and the policy environment</t>
  </si>
  <si>
    <t> Online monitoring</t>
  </si>
  <si>
    <t> Digital players and innovators scale inclusive, sustainable and innovative digital solutions</t>
  </si>
  <si>
    <t>Outcome Indicator 3</t>
  </si>
  <si>
    <r>
      <t> Number of cases where scalability of solutions improves through engagement with M4D [</t>
    </r>
    <r>
      <rPr>
        <i/>
        <sz val="9"/>
        <rFont val="Arial"/>
        <family val="2"/>
      </rPr>
      <t>disaggregated by type of engagement (IF / market engagement), Partnership's theme and gender</t>
    </r>
    <r>
      <rPr>
        <sz val="9"/>
        <rFont val="Arial"/>
        <family val="2"/>
      </rPr>
      <t xml:space="preserve">] </t>
    </r>
  </si>
  <si>
    <t>Key terms:
Scalability: grantee or partners has tangible and actionable steps to increase user base, expand into new markets, add new product / service lines. Evidence of scale taking place</t>
  </si>
  <si>
    <t> Scalability surveys</t>
  </si>
  <si>
    <t>Outcome Indicator 4</t>
  </si>
  <si>
    <r>
      <rPr>
        <sz val="9"/>
        <color rgb="FF000000"/>
        <rFont val="Arial"/>
        <family val="2"/>
      </rPr>
      <t xml:space="preserve">Number of new business models and/ or tech innovations commercially launched </t>
    </r>
    <r>
      <rPr>
        <i/>
        <sz val="9"/>
        <color rgb="FF000000"/>
        <rFont val="Arial"/>
        <family val="2"/>
      </rPr>
      <t>[disaggregated by Partnership's theme]</t>
    </r>
  </si>
  <si>
    <r>
      <t xml:space="preserve">Key terms: 
</t>
    </r>
    <r>
      <rPr>
        <u/>
        <sz val="9"/>
        <rFont val="Arial"/>
        <family val="2"/>
      </rPr>
      <t>New business model</t>
    </r>
    <r>
      <rPr>
        <sz val="9"/>
        <rFont val="Arial"/>
        <family val="2"/>
      </rPr>
      <t xml:space="preserve">: a new value proposition (new product, new pricing structure, new distribution channels) in a particular market – e.g. a brand new service launches with no similar in country products OR an innovation fund grantee copies its existing model from one country into another where it doesn’t currently exist
</t>
    </r>
    <r>
      <rPr>
        <u/>
        <sz val="9"/>
        <rFont val="Arial"/>
        <family val="2"/>
      </rPr>
      <t>Commercially launched:</t>
    </r>
    <r>
      <rPr>
        <sz val="9"/>
        <rFont val="Arial"/>
        <family val="2"/>
      </rPr>
      <t xml:space="preserve"> service have non-testing customers (the solution is beyond test / pilot phase) and a presence on the web / social media / etc</t>
    </r>
  </si>
  <si>
    <t> M4D programme trackers</t>
  </si>
  <si>
    <t>Outcome Indicator 5</t>
  </si>
  <si>
    <r>
      <rPr>
        <sz val="9"/>
        <color rgb="FF000000"/>
        <rFont val="Arial"/>
        <family val="2"/>
      </rPr>
      <t xml:space="preserve">Number of cases where an M4D ICF intervention is likely to lead to transformational change </t>
    </r>
    <r>
      <rPr>
        <b/>
        <sz val="9"/>
        <color rgb="FF000000"/>
        <rFont val="Arial"/>
        <family val="2"/>
      </rPr>
      <t>(ICF KPI 15)</t>
    </r>
  </si>
  <si>
    <t>As per ICF KPI 15 methodology - the data will be tracked and not targeted</t>
  </si>
  <si>
    <t>Underserved groups have increased access to or ability to use mobile and digital technologies to meet their lives' needs or have  improved resilience to climate shocks </t>
  </si>
  <si>
    <t>Outcome Indicator 6</t>
  </si>
  <si>
    <r>
      <rPr>
        <sz val="9"/>
        <color rgb="FF000000"/>
        <rFont val="Arial"/>
        <family val="2"/>
      </rPr>
      <t xml:space="preserve"> Number of people accessing and using mobile and digital services to meet their life needs or have improved resilience to climate shocks, as a result of M4D activities </t>
    </r>
    <r>
      <rPr>
        <i/>
        <sz val="9"/>
        <color rgb="FF000000"/>
        <rFont val="Arial"/>
        <family val="2"/>
      </rPr>
      <t>[disaggregated by gender and Partnership's theme ]</t>
    </r>
  </si>
  <si>
    <t>Counts the number of people either (1) accessing mobile and digital services for the first time or (2) having an improved ability to use these mobile and digital services, as a result of M4D support</t>
  </si>
  <si>
    <t>MNO or partner data (checked by M4D); IF grantees data (checked by M4D); endline evaluations</t>
  </si>
  <si>
    <t>Outcome Indicator 7</t>
  </si>
  <si>
    <r>
      <rPr>
        <sz val="9"/>
        <color rgb="FF000000"/>
        <rFont val="Arial"/>
        <family val="2"/>
      </rPr>
      <t xml:space="preserve"> Number of people supported to better adapt to the effects of climate change</t>
    </r>
    <r>
      <rPr>
        <b/>
        <sz val="9"/>
        <color rgb="FF000000"/>
        <rFont val="Arial"/>
        <family val="2"/>
      </rPr>
      <t xml:space="preserve"> (ICF KPI 1)</t>
    </r>
  </si>
  <si>
    <t>As per ICF KPI 1 methodology - the data will be tracked and not targeted</t>
  </si>
  <si>
    <t> Innovative and inclusive social business models secure investment for scale​</t>
  </si>
  <si>
    <t>Intermediary Outcome Indicator 1</t>
  </si>
  <si>
    <t xml:space="preserve"> This indicator measures that amount of funding raised by grantees during and after the grant cycle. This can include equity, grant funding, or investment. It does not include in-kind investment. </t>
  </si>
  <si>
    <r>
      <t> Amount of additional £ funding mobilised for the services trialled through the innovation fund [</t>
    </r>
    <r>
      <rPr>
        <i/>
        <sz val="9"/>
        <rFont val="Arial"/>
        <family val="2"/>
      </rPr>
      <t>disaggregated by type of investments</t>
    </r>
    <r>
      <rPr>
        <sz val="9"/>
        <rFont val="Arial"/>
        <family val="2"/>
      </rPr>
      <t>]</t>
    </r>
  </si>
  <si>
    <t> M4D crowding in tracker</t>
  </si>
  <si>
    <t>Intermediary Outcome Indicator 2</t>
  </si>
  <si>
    <t>As per ICF KPI 11 methodology - the data will be tracked and not targeted</t>
  </si>
  <si>
    <r>
      <t xml:space="preserve">Amount of public finance mobilised for climate change purposes </t>
    </r>
    <r>
      <rPr>
        <b/>
        <sz val="9"/>
        <rFont val="Arial"/>
        <family val="2"/>
      </rPr>
      <t>(ICF KPI 11)</t>
    </r>
  </si>
  <si>
    <t>Intermediary Outcome Indicator 3</t>
  </si>
  <si>
    <t>As per ICF KPI 12 methodology - the data will be tracked and not targeted</t>
  </si>
  <si>
    <r>
      <t xml:space="preserve"> Amount of private finance mobilised for climate change purposes </t>
    </r>
    <r>
      <rPr>
        <b/>
        <sz val="9"/>
        <rFont val="Arial"/>
        <family val="2"/>
      </rPr>
      <t>(ICF KPI 12)</t>
    </r>
  </si>
  <si>
    <t>Partners design and implement mobile-related products/services/initiatives to promote digital inclusion, gender inclusion, climate action, and/or support the development of innovative, inclusive and emerging technologies ​​</t>
  </si>
  <si>
    <t>Intermediary Outcome Indicator 4</t>
  </si>
  <si>
    <t>This indicator is about the implementation of actions, innovative and new use cases or business models.</t>
  </si>
  <si>
    <r>
      <t xml:space="preserve">Number of cases where stakeholders and partners design, adapt, and pilot new strategies, use cases, and / or partnerships to better reach underserved populations
</t>
    </r>
    <r>
      <rPr>
        <i/>
        <sz val="9"/>
        <rFont val="Arial"/>
        <family val="2"/>
      </rPr>
      <t>[disaggregated by Partnership's theme and type of stakeholders]</t>
    </r>
  </si>
  <si>
    <t>INPUTS (£)</t>
  </si>
  <si>
    <t>FCDO (£)</t>
  </si>
  <si>
    <t>Govt (£)</t>
  </si>
  <si>
    <t>Other (£)</t>
  </si>
  <si>
    <t>Total (£)</t>
  </si>
  <si>
    <t>FCDO SHARE (%)</t>
  </si>
  <si>
    <t>INPUTS (HR)</t>
  </si>
  <si>
    <t>FCDO (FTEs)</t>
  </si>
  <si>
    <t>OUTPUT 1</t>
  </si>
  <si>
    <t>Output Indicator 1.1</t>
  </si>
  <si>
    <t>M4D leverages its insights and expertise to inform policy around climate action, digital inclusion &amp; gender, and emerging tech​</t>
  </si>
  <si>
    <r>
      <rPr>
        <sz val="9"/>
        <color rgb="FF000000"/>
        <rFont val="Arial"/>
        <family val="2"/>
      </rPr>
      <t xml:space="preserve"> Number of instances where M4D contributes to or informs policy at international, regional,  national or local level </t>
    </r>
    <r>
      <rPr>
        <i/>
        <sz val="9"/>
        <color rgb="FF000000"/>
        <rFont val="Arial"/>
        <family val="2"/>
      </rPr>
      <t>[disaggregated by Partnership's theme and type of stakeholders]</t>
    </r>
  </si>
  <si>
    <t> 0</t>
  </si>
  <si>
    <t>Outcome trackers </t>
  </si>
  <si>
    <t>IMPACT WEIGHTING (%)</t>
  </si>
  <si>
    <t>OUTPUT 2</t>
  </si>
  <si>
    <t>Output Indicator 2.1</t>
  </si>
  <si>
    <t>Partners, governments, and FCDO local offices engage with, share, and cite M4D data and research</t>
  </si>
  <si>
    <r>
      <t xml:space="preserve">Number of thought leadership pieces produced by the Partnership </t>
    </r>
    <r>
      <rPr>
        <i/>
        <sz val="9"/>
        <rFont val="Arial"/>
        <family val="2"/>
      </rPr>
      <t>[disaggregated by Partnership's theme]</t>
    </r>
  </si>
  <si>
    <r>
      <rPr>
        <u/>
        <sz val="9"/>
        <rFont val="Arial"/>
        <family val="2"/>
      </rPr>
      <t>Key term</t>
    </r>
    <r>
      <rPr>
        <sz val="9"/>
        <rFont val="Arial"/>
        <family val="2"/>
      </rPr>
      <t>: Thought leadership pieces: insights authored by M4D programmes (alone or in collaboration with external partners) where the insight is not available anywhere else in the literature review, AND/OR where GSMA is singularly positioned to generate that insight </t>
    </r>
  </si>
  <si>
    <r>
      <rPr>
        <u/>
        <sz val="9"/>
        <rFont val="Arial"/>
        <family val="2"/>
      </rPr>
      <t>Key terms:</t>
    </r>
    <r>
      <rPr>
        <sz val="9"/>
        <rFont val="Arial"/>
        <family val="2"/>
      </rPr>
      <t xml:space="preserve">
Includes </t>
    </r>
    <r>
      <rPr>
        <u/>
        <sz val="9"/>
        <rFont val="Arial"/>
        <family val="2"/>
      </rPr>
      <t>closed-door convenings</t>
    </r>
    <r>
      <rPr>
        <sz val="9"/>
        <rFont val="Arial"/>
        <family val="2"/>
      </rPr>
      <t>: invitation-only meetings, including  capacity building courses, strategy workshops or  1-1 meetings. The goal of such closed-door convening is to strategically engage key high-level stakeholders to generate outputs amd outcomes  which work towards programme/grant objectives 
Also includes</t>
    </r>
    <r>
      <rPr>
        <u/>
        <sz val="9"/>
        <rFont val="Arial"/>
        <family val="2"/>
      </rPr>
      <t xml:space="preserve"> international speaking slots</t>
    </r>
    <r>
      <rPr>
        <sz val="9"/>
        <rFont val="Arial"/>
        <family val="2"/>
      </rPr>
      <t xml:space="preserve"> (excluding speaking slots at GSMA-organised conferences) with the objective to disseminate the programme learnings and influence key stakeholders to take actions </t>
    </r>
  </si>
  <si>
    <t>Output Indicator 2.2</t>
  </si>
  <si>
    <r>
      <rPr>
        <sz val="9"/>
        <color rgb="FF000000"/>
        <rFont val="Arial"/>
        <family val="2"/>
      </rPr>
      <t xml:space="preserve"> Number of convenings where M4D messaging is shared with high-level stakeholders </t>
    </r>
    <r>
      <rPr>
        <i/>
        <sz val="9"/>
        <color rgb="FF000000"/>
        <rFont val="Arial"/>
        <family val="2"/>
      </rPr>
      <t>[disaggregated by Partnership's theme]</t>
    </r>
  </si>
  <si>
    <t>  M4D programme trackers</t>
  </si>
  <si>
    <t>OUTPUT 3</t>
  </si>
  <si>
    <t>Output Indicator 3.1</t>
  </si>
  <si>
    <t>Innovative and inclusive business models, products and services are tested and iterated</t>
  </si>
  <si>
    <t xml:space="preserve">Number of applications received through Innovation Fund rounds </t>
  </si>
  <si>
    <r>
      <rPr>
        <u/>
        <sz val="9"/>
        <rFont val="Arial"/>
        <family val="2"/>
      </rPr>
      <t xml:space="preserve">Key terms: </t>
    </r>
    <r>
      <rPr>
        <sz val="9"/>
        <rFont val="Arial"/>
        <family val="2"/>
      </rPr>
      <t xml:space="preserve">
Number of applications: total number of applications (recorded on the application portal), as received when the pitch phase window closes
Number of grantees: number of grantees having signed a contract with GSMA after selection of the Panel
</t>
    </r>
  </si>
  <si>
    <t> Application portal</t>
  </si>
  <si>
    <t>Output Indicator 3.2</t>
  </si>
  <si>
    <t> Number of grantees testing innovative and inclusive business models, products, and services</t>
  </si>
  <si>
    <t> M4D Innovation Fund dashboard</t>
  </si>
  <si>
    <t>OUTPUT 4</t>
  </si>
  <si>
    <t>Output Indicator 4.1</t>
  </si>
  <si>
    <t>Partnerships are formed and actively engaged around climate action, digital inclusion &amp; gender, and emerging tech​​</t>
  </si>
  <si>
    <t> Number of actionable GSMA-facilitated partnerships or action plans to deliver inclusive digital solutions, inclusive policy actions or strategies</t>
  </si>
  <si>
    <r>
      <t> </t>
    </r>
    <r>
      <rPr>
        <u/>
        <sz val="9"/>
        <rFont val="Arial"/>
        <family val="2"/>
      </rPr>
      <t>Key terms</t>
    </r>
    <r>
      <rPr>
        <sz val="9"/>
        <rFont val="Arial"/>
        <family val="2"/>
      </rPr>
      <t>: 
Action plans: This is an agreed roadmap or set of actions which defines a set of clear and specific activities/goals against which progress can be monitored (e.g. can include an operator commitment with defined target and reporting timeframe, agreed letter of agreement (LOA)/ memorandum of understanding (MOU) which sets out what will be delivered, the signing of a charter etc.)
Partnerships agreed:  contract/ MOU/ plan for two or more third-party organisations to work together on a problem or project, introduced or facilitated by M4D programmes (where evidence exists of the role of the programmes in the output). Includes e.g. MNO signing a contract with an innovation fund grantee</t>
    </r>
  </si>
  <si>
    <t>M4D programme trackers </t>
  </si>
  <si>
    <r>
      <t xml:space="preserve">Number of people with improved wellbeing, livelihoods, access to opportunities and resilience to climate shocks, as a result of improved access to and use of mobile and digital services </t>
    </r>
    <r>
      <rPr>
        <i/>
        <sz val="9"/>
        <rFont val="Arial"/>
        <family val="2"/>
      </rPr>
      <t>[disaggregated by gender]</t>
    </r>
  </si>
  <si>
    <t>Planned</t>
  </si>
  <si>
    <t>Achieved</t>
  </si>
  <si>
    <r>
      <t xml:space="preserve">Number of new business models and/ or tech innovations commercially launched </t>
    </r>
    <r>
      <rPr>
        <i/>
        <sz val="9"/>
        <rFont val="Arial"/>
        <family val="2"/>
      </rPr>
      <t>[disaggregated by Partnership's theme]</t>
    </r>
  </si>
  <si>
    <r>
      <t xml:space="preserve">Number of cases where an M4D ICF intervention is likely to lead to transformational change </t>
    </r>
    <r>
      <rPr>
        <b/>
        <sz val="9"/>
        <rFont val="Arial"/>
        <family val="2"/>
      </rPr>
      <t>(ICF KPI 15)</t>
    </r>
  </si>
  <si>
    <r>
      <t xml:space="preserve"> Number of people accessing and using mobile and digital services to meet their life needs or have improved resilience to climate shocks, as a result of M4D activities </t>
    </r>
    <r>
      <rPr>
        <i/>
        <sz val="9"/>
        <rFont val="Arial"/>
        <family val="2"/>
      </rPr>
      <t>[disaggregated by gender and Partnership's theme ]</t>
    </r>
  </si>
  <si>
    <r>
      <t xml:space="preserve"> Number of people supported to better adapt to the effects of climate change</t>
    </r>
    <r>
      <rPr>
        <b/>
        <sz val="9"/>
        <rFont val="Arial"/>
        <family val="2"/>
      </rPr>
      <t xml:space="preserve"> (ICF KPI 1)</t>
    </r>
  </si>
  <si>
    <t>Intermediary outcome Indicator 1</t>
  </si>
  <si>
    <t>Intermediary outcome Indicator 2</t>
  </si>
  <si>
    <t>Intermediary outcome Indicator 3</t>
  </si>
  <si>
    <t>Intermediary outcome Indicator 4</t>
  </si>
  <si>
    <r>
      <t xml:space="preserve"> Number of instances where M4D contributes to or informs policy at international, regional,  national or local level </t>
    </r>
    <r>
      <rPr>
        <i/>
        <sz val="9"/>
        <rFont val="Arial"/>
        <family val="2"/>
      </rPr>
      <t>[disaggregated by Partnership's theme and type of stakeholders]</t>
    </r>
  </si>
  <si>
    <r>
      <t xml:space="preserve"> Number of convenings where M4D messaging is shared with high-level stakeholders </t>
    </r>
    <r>
      <rPr>
        <i/>
        <sz val="9"/>
        <rFont val="Arial"/>
        <family val="2"/>
      </rPr>
      <t>[disaggregated by Partnership's theme]</t>
    </r>
  </si>
  <si>
    <r>
      <rPr>
        <sz val="9"/>
        <color rgb="FF000000"/>
        <rFont val="Arial"/>
        <family val="2"/>
      </rPr>
      <t> Number of cases where scalability of solutions improves through engagement with M4D [</t>
    </r>
    <r>
      <rPr>
        <i/>
        <sz val="9"/>
        <color rgb="FF000000"/>
        <rFont val="Arial"/>
        <family val="2"/>
      </rPr>
      <t>disaggregated by type of engagement (IF / market engagement), Partnership's theme and gender</t>
    </r>
    <r>
      <rPr>
        <sz val="9"/>
        <color rgb="FF000000"/>
        <rFont val="Arial"/>
        <family val="2"/>
      </rPr>
      <t xml:space="preserve">] </t>
    </r>
  </si>
  <si>
    <r>
      <rPr>
        <sz val="9"/>
        <color rgb="FF000000"/>
        <rFont val="Arial"/>
        <family val="2"/>
      </rPr>
      <t> Amount of additional £ funding mobilised for the services trialled through the innovation fund [</t>
    </r>
    <r>
      <rPr>
        <i/>
        <sz val="9"/>
        <color rgb="FF000000"/>
        <rFont val="Arial"/>
        <family val="2"/>
      </rPr>
      <t>disaggregated by type of investments</t>
    </r>
    <r>
      <rPr>
        <sz val="9"/>
        <color rgb="FF000000"/>
        <rFont val="Arial"/>
        <family val="2"/>
      </rPr>
      <t>]</t>
    </r>
  </si>
  <si>
    <r>
      <rPr>
        <sz val="9"/>
        <color rgb="FF000000"/>
        <rFont val="Arial"/>
        <family val="2"/>
      </rPr>
      <t xml:space="preserve">Amount of public finance mobilised for climate change purposes </t>
    </r>
    <r>
      <rPr>
        <b/>
        <sz val="9"/>
        <color rgb="FF000000"/>
        <rFont val="Arial"/>
        <family val="2"/>
      </rPr>
      <t>(ICF KPI 11)</t>
    </r>
  </si>
  <si>
    <r>
      <rPr>
        <sz val="9"/>
        <color rgb="FF000000"/>
        <rFont val="Arial"/>
        <family val="2"/>
      </rPr>
      <t xml:space="preserve"> Amount of private finance mobilised for climate change purposes </t>
    </r>
    <r>
      <rPr>
        <b/>
        <sz val="9"/>
        <color rgb="FF000000"/>
        <rFont val="Arial"/>
        <family val="2"/>
      </rPr>
      <t>(ICF KPI 12)</t>
    </r>
  </si>
  <si>
    <r>
      <rPr>
        <sz val="9"/>
        <color rgb="FF000000"/>
        <rFont val="Arial"/>
        <family val="2"/>
      </rPr>
      <t xml:space="preserve">Number of thought leadership pieces produced by the Partnership </t>
    </r>
    <r>
      <rPr>
        <i/>
        <sz val="9"/>
        <color rgb="FF000000"/>
        <rFont val="Arial"/>
        <family val="2"/>
      </rPr>
      <t>[disaggregated by Partnership's theme]</t>
    </r>
  </si>
  <si>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</si>
  <si>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</si>
  <si>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</si>
  <si>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</si>
  <si>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</si>
  <si>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</si>
  <si>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</si>
  <si>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</si>
  <si>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</si>
  <si>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</si>
  <si>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</si>
  <si>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</si>
  <si>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</si>
  <si>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</si>
  <si>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</si>
  <si>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</si>
  <si>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</si>
  <si>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</si>
  <si>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</si>
  <si>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</si>
  <si>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</si>
  <si>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</si>
  <si>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</si>
  <si>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</si>
  <si>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</si>
  <si>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</si>
  <si>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</si>
  <si>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</si>
  <si>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</si>
  <si>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</si>
  <si>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</si>
  <si>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</si>
  <si>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</si>
  <si>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</si>
  <si>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</si>
  <si>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</si>
  <si>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</si>
  <si>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</si>
  <si>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</si>
  <si>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</si>
  <si>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</si>
  <si>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</si>
  <si>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</si>
  <si>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</si>
  <si>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</si>
  <si>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</si>
  <si>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</si>
  <si>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</si>
  <si>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</si>
  <si>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</si>
  <si>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</si>
  <si>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</si>
  <si>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</si>
  <si>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</si>
  <si>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</si>
  <si>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</si>
  <si>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</si>
  <si>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</si>
  <si>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</si>
  <si>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</si>
  <si>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</si>
  <si>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</si>
  <si>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</si>
  <si>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</si>
  <si>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</si>
  <si>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</si>
  <si>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</si>
  <si>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</si>
  <si>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</si>
  <si>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</si>
  <si>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</si>
  <si>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</si>
  <si>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</si>
  <si>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</si>
  <si>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</si>
  <si>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</si>
  <si>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</si>
  <si>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</si>
  <si>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</si>
  <si>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</si>
  <si>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</si>
  <si>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</si>
  <si>
    <t xml:space="preserve">Planned </t>
  </si>
  <si>
    <r>
      <rPr>
        <sz val="9"/>
        <color rgb="FF000000"/>
        <rFont val="Arial"/>
      </rPr>
      <t xml:space="preserve">Number of people with improved wellbeing, livelihoods, access to opportunities and resilience to climate shocks, as a result of improved access to and use of mobile and digital services </t>
    </r>
    <r>
      <rPr>
        <i/>
        <sz val="9"/>
        <color rgb="FF000000"/>
        <rFont val="Arial"/>
      </rPr>
      <t>[disaggregated by gender]</t>
    </r>
  </si>
  <si>
    <r>
      <rPr>
        <sz val="9"/>
        <color rgb="FF000000"/>
        <rFont val="Arial"/>
      </rPr>
      <t xml:space="preserve">Key terms: 
</t>
    </r>
    <r>
      <rPr>
        <u/>
        <sz val="9"/>
        <color rgb="FF000000"/>
        <rFont val="Arial"/>
      </rPr>
      <t>New business model</t>
    </r>
    <r>
      <rPr>
        <sz val="9"/>
        <color rgb="FF000000"/>
        <rFont val="Arial"/>
      </rPr>
      <t xml:space="preserve">: a new value proposition (new product, new pricing structure, new distribution channels) in a particular market – e.g. a brand new service launches with no similar in country products OR an innovation fund grantee copies its existing model from one country into another where it doesn’t currently exist
</t>
    </r>
    <r>
      <rPr>
        <u/>
        <sz val="9"/>
        <color rgb="FF000000"/>
        <rFont val="Arial"/>
      </rPr>
      <t>Commercially launched:</t>
    </r>
    <r>
      <rPr>
        <sz val="9"/>
        <color rgb="FF000000"/>
        <rFont val="Arial"/>
      </rPr>
      <t xml:space="preserve"> service have non-testing customers (the solution is beyond test / pilot phase) and a presence on the web / social media / etc</t>
    </r>
  </si>
  <si>
    <r>
      <rPr>
        <sz val="9"/>
        <color rgb="FF000000"/>
        <rFont val="Arial"/>
      </rPr>
      <t> Amount of additional £ funding mobilised for the services trialled through the innovation fund [</t>
    </r>
    <r>
      <rPr>
        <i/>
        <sz val="9"/>
        <color rgb="FF000000"/>
        <rFont val="Arial"/>
      </rPr>
      <t>disaggregated by type of investments</t>
    </r>
    <r>
      <rPr>
        <sz val="9"/>
        <color rgb="FF000000"/>
        <rFont val="Arial"/>
      </rPr>
      <t>]</t>
    </r>
  </si>
  <si>
    <r>
      <rPr>
        <sz val="9"/>
        <color rgb="FF000000"/>
        <rFont val="Arial"/>
      </rPr>
      <t xml:space="preserve">Amount of public finance mobilised for climate change purposes </t>
    </r>
    <r>
      <rPr>
        <b/>
        <sz val="9"/>
        <color rgb="FF000000"/>
        <rFont val="Arial"/>
      </rPr>
      <t>(ICF KPI 11)</t>
    </r>
  </si>
  <si>
    <r>
      <rPr>
        <sz val="9"/>
        <color rgb="FF000000"/>
        <rFont val="Arial"/>
      </rPr>
      <t xml:space="preserve">Number of cases where stakeholders and partners design, adapt, and pilot new strategies, use cases, and / or partnerships to better reach underserved populations
</t>
    </r>
    <r>
      <rPr>
        <i/>
        <sz val="9"/>
        <color rgb="FF000000"/>
        <rFont val="Arial"/>
      </rPr>
      <t>[disaggregated by Partnership's theme and type of stakeholders]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</si>
</sst>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31" x14ac:knownFonts="1">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u/>
      <sz val="9"/>
      <name val="Arial"/>
      <family val="2"/>
    </font>
    <font>
      <i/>
      <sz val="9"/>
      <name val="Arial"/>
      <family val="2"/>
    </font>
    <font>
      <sz val="9"/>
      <color rgb="FF00B050"/>
      <name val="Arial"/>
      <family val="2"/>
    </font>
    <font>
      <sz val="9"/>
      <color rgb="FF000000"/>
      <name val="Arial"/>
      <family val="2"/>
    </font>
    <font>
      <b/>
      <sz val="9"/>
      <color rgb="FF000000"/>
      <name val="Arial"/>
      <family val="2"/>
    </font>
    <font>
      <i/>
      <sz val="9"/>
      <color rgb="FF000000"/>
      <name val="Arial"/>
      <family val="2"/>
    </font>
    <font>
      <sz val="9"/>
      <color rgb="FF000000"/>
      <name val="Arial"/>
    </font>
    <font>
      <i/>
      <sz val="9"/>
      <color rgb="FF000000"/>
      <name val="Arial"/>
    </font>
    <font>
      <u/>
      <sz val="9"/>
      <color rgb="FF000000"/>
      <name val="Arial"/>
    </font>
    <font>
      <b/>
      <sz val="9"/>
      <color rgb="FF000000"/>
      <name val="Arial"/>
    </font>
  </fonts>
  <fills count="20">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59999389629810485"/>
        <bgColor rgb="FF000000"/>
      </patternFill>
    </fill>
    <fill>
      <patternFill patternType="solid">
        <fgColor theme="8"/>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4" fillId="0" borderId="0"/>
  </cellStyleXfs>
  <cellXfs count="187">
    <xf numFmtId="0" fontId="0" fillId="0" borderId="0" xfId="0"/>
    <xf numFmtId="0" fontId="0" fillId="0" borderId="0" xfId="0" applyAlignment="1">
      <alignment horizontal="center"/>
    </xf>
    <xf numFmtId="0" fontId="17" fillId="0" borderId="0" xfId="0" applyFont="1"/>
    <xf numFmtId="0" fontId="0" fillId="0" borderId="0" xfId="0" applyAlignment="1">
      <alignment wrapText="1"/>
    </xf>
    <xf numFmtId="0" fontId="20" fillId="9" borderId="13" xfId="0" applyFont="1" applyFill="1" applyBorder="1"/>
    <xf numFmtId="0" fontId="20" fillId="9" borderId="21" xfId="0" applyFont="1" applyFill="1" applyBorder="1"/>
    <xf numFmtId="0" fontId="20" fillId="9" borderId="21" xfId="0" applyFont="1" applyFill="1" applyBorder="1" applyAlignment="1">
      <alignment wrapText="1"/>
    </xf>
    <xf numFmtId="0" fontId="17" fillId="10" borderId="22" xfId="0" applyFont="1" applyFill="1" applyBorder="1"/>
    <xf numFmtId="0" fontId="17" fillId="10" borderId="23" xfId="0" applyFont="1" applyFill="1" applyBorder="1"/>
    <xf numFmtId="0" fontId="17" fillId="10" borderId="23" xfId="0" applyFont="1" applyFill="1" applyBorder="1" applyAlignment="1">
      <alignment wrapText="1"/>
    </xf>
    <xf numFmtId="14" fontId="17" fillId="10" borderId="23" xfId="0" applyNumberFormat="1" applyFont="1" applyFill="1" applyBorder="1"/>
    <xf numFmtId="0" fontId="0" fillId="0" borderId="22" xfId="0" applyBorder="1"/>
    <xf numFmtId="0" fontId="0" fillId="0" borderId="23" xfId="0" applyBorder="1"/>
    <xf numFmtId="0" fontId="0" fillId="0" borderId="23"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4" fillId="10" borderId="12" xfId="0" applyFont="1" applyFill="1" applyBorder="1" applyAlignment="1">
      <alignment wrapText="1"/>
    </xf>
    <xf numFmtId="0" fontId="14" fillId="10" borderId="0" xfId="0" applyFont="1" applyFill="1" applyAlignment="1">
      <alignment wrapText="1"/>
    </xf>
    <xf numFmtId="0" fontId="14" fillId="10" borderId="12" xfId="0" applyFont="1" applyFill="1" applyBorder="1" applyAlignment="1">
      <alignment wrapText="1"/>
    </xf>
    <xf numFmtId="0" fontId="18" fillId="12" borderId="0" xfId="0" applyFont="1" applyFill="1"/>
    <xf numFmtId="0" fontId="2" fillId="6" borderId="13"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3" fontId="2" fillId="0" borderId="3" xfId="0" applyNumberFormat="1" applyFont="1" applyBorder="1" applyAlignment="1">
      <alignment vertical="center" wrapText="1"/>
    </xf>
    <xf numFmtId="0" fontId="0" fillId="0" borderId="0" xfId="0" applyAlignment="1">
      <alignment vertical="center"/>
    </xf>
    <xf numFmtId="0" fontId="2" fillId="7" borderId="3" xfId="0" applyFont="1" applyFill="1" applyBorder="1" applyAlignment="1">
      <alignment vertical="center" wrapText="1"/>
    </xf>
    <xf numFmtId="0" fontId="2" fillId="0" borderId="0" xfId="0" applyFont="1" applyAlignment="1">
      <alignment vertical="center" wrapText="1"/>
    </xf>
    <xf numFmtId="0" fontId="1" fillId="4" borderId="14" xfId="0" applyFont="1" applyFill="1" applyBorder="1" applyAlignment="1">
      <alignment vertical="center" wrapText="1"/>
    </xf>
    <xf numFmtId="0" fontId="7" fillId="0" borderId="0" xfId="1" applyFill="1" applyBorder="1" applyAlignment="1">
      <alignment vertical="center"/>
    </xf>
    <xf numFmtId="0" fontId="19" fillId="0" borderId="0" xfId="0" applyFont="1" applyAlignment="1">
      <alignment horizontal="right" vertical="center"/>
    </xf>
    <xf numFmtId="0" fontId="6" fillId="0" borderId="0" xfId="0" applyFont="1" applyAlignment="1">
      <alignment vertical="center"/>
    </xf>
    <xf numFmtId="0" fontId="1" fillId="2" borderId="1" xfId="0" applyFont="1" applyFill="1" applyBorder="1" applyAlignment="1">
      <alignment vertical="center" wrapText="1"/>
    </xf>
    <xf numFmtId="0" fontId="1" fillId="3" borderId="2" xfId="0" applyFont="1" applyFill="1" applyBorder="1" applyAlignment="1">
      <alignment vertical="center" wrapText="1"/>
    </xf>
    <xf numFmtId="0" fontId="1" fillId="2" borderId="3" xfId="0" applyFont="1" applyFill="1" applyBorder="1" applyAlignment="1">
      <alignment vertical="center" wrapText="1"/>
    </xf>
    <xf numFmtId="0" fontId="1" fillId="4" borderId="3" xfId="0" applyFont="1" applyFill="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1" fillId="0" borderId="0" xfId="0" applyFont="1" applyAlignment="1">
      <alignment vertical="center" wrapText="1"/>
    </xf>
    <xf numFmtId="0" fontId="1" fillId="3" borderId="1" xfId="0" applyFont="1" applyFill="1" applyBorder="1" applyAlignment="1">
      <alignment vertical="center" wrapText="1"/>
    </xf>
    <xf numFmtId="0" fontId="1" fillId="2" borderId="6"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1" fillId="8" borderId="6" xfId="0" applyFont="1" applyFill="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1" fillId="7" borderId="14" xfId="0" applyFont="1" applyFill="1" applyBorder="1" applyAlignment="1">
      <alignment vertical="center" wrapText="1"/>
    </xf>
    <xf numFmtId="0" fontId="2" fillId="0" borderId="4" xfId="0" applyFont="1" applyBorder="1" applyAlignment="1">
      <alignment vertical="center" wrapText="1"/>
    </xf>
    <xf numFmtId="3" fontId="2" fillId="0" borderId="7" xfId="0" applyNumberFormat="1" applyFont="1" applyBorder="1" applyAlignment="1">
      <alignment vertical="center" wrapText="1"/>
    </xf>
    <xf numFmtId="0" fontId="1" fillId="0" borderId="6" xfId="0" applyFont="1" applyBorder="1" applyAlignment="1">
      <alignment vertical="center" wrapText="1"/>
    </xf>
    <xf numFmtId="0" fontId="2" fillId="0" borderId="31" xfId="0" applyFont="1" applyBorder="1" applyAlignment="1">
      <alignment vertical="center" wrapText="1"/>
    </xf>
    <xf numFmtId="0" fontId="2" fillId="0" borderId="13" xfId="0" applyFont="1" applyBorder="1" applyAlignment="1">
      <alignment horizontal="center" vertical="center" wrapText="1"/>
    </xf>
    <xf numFmtId="0" fontId="0" fillId="0" borderId="13" xfId="0" applyBorder="1" applyAlignment="1">
      <alignment vertical="center"/>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0" borderId="18" xfId="0" applyFont="1" applyBorder="1" applyAlignment="1">
      <alignment vertical="center" wrapText="1"/>
    </xf>
    <xf numFmtId="0" fontId="1" fillId="7" borderId="3" xfId="0" applyFont="1" applyFill="1" applyBorder="1" applyAlignment="1">
      <alignment vertical="center" wrapText="1"/>
    </xf>
    <xf numFmtId="0" fontId="1" fillId="7" borderId="7" xfId="0" applyFont="1" applyFill="1" applyBorder="1" applyAlignment="1">
      <alignment vertical="center" wrapText="1"/>
    </xf>
    <xf numFmtId="0" fontId="1" fillId="0" borderId="7" xfId="0" applyFont="1" applyBorder="1" applyAlignment="1">
      <alignment vertical="center" wrapText="1"/>
    </xf>
    <xf numFmtId="9" fontId="2" fillId="6" borderId="4" xfId="0" applyNumberFormat="1" applyFont="1" applyFill="1" applyBorder="1" applyAlignment="1">
      <alignment vertical="center" wrapText="1"/>
    </xf>
    <xf numFmtId="0" fontId="1" fillId="0" borderId="1" xfId="0" applyFont="1" applyBorder="1" applyAlignment="1">
      <alignment vertical="center" wrapText="1"/>
    </xf>
    <xf numFmtId="0" fontId="2" fillId="7" borderId="7" xfId="0" applyFont="1" applyFill="1" applyBorder="1" applyAlignment="1">
      <alignment vertical="center" wrapText="1"/>
    </xf>
    <xf numFmtId="0" fontId="2" fillId="0" borderId="2" xfId="0" applyFont="1" applyBorder="1" applyAlignment="1">
      <alignment vertical="center" wrapText="1"/>
    </xf>
    <xf numFmtId="0" fontId="1" fillId="5" borderId="0" xfId="0" applyFont="1" applyFill="1" applyAlignment="1">
      <alignment vertical="center" wrapText="1"/>
    </xf>
    <xf numFmtId="0" fontId="1" fillId="0" borderId="8" xfId="0" applyFont="1" applyBorder="1" applyAlignment="1">
      <alignment vertical="center" wrapText="1"/>
    </xf>
    <xf numFmtId="0" fontId="2" fillId="6" borderId="4" xfId="0" applyFont="1" applyFill="1" applyBorder="1" applyAlignment="1">
      <alignment vertical="center" wrapText="1"/>
    </xf>
    <xf numFmtId="0" fontId="2" fillId="6" borderId="8" xfId="0" applyFont="1" applyFill="1" applyBorder="1" applyAlignment="1">
      <alignment vertical="center" wrapText="1"/>
    </xf>
    <xf numFmtId="0" fontId="2" fillId="0" borderId="8" xfId="0" applyFont="1" applyBorder="1" applyAlignment="1">
      <alignment vertical="center" wrapText="1"/>
    </xf>
    <xf numFmtId="0" fontId="1" fillId="7" borderId="30" xfId="0" applyFont="1" applyFill="1" applyBorder="1" applyAlignment="1">
      <alignment vertical="center" wrapText="1"/>
    </xf>
    <xf numFmtId="0" fontId="1" fillId="7" borderId="27" xfId="0" applyFont="1" applyFill="1" applyBorder="1" applyAlignment="1">
      <alignment vertical="center" wrapText="1"/>
    </xf>
    <xf numFmtId="0" fontId="1" fillId="7" borderId="28" xfId="0" applyFont="1" applyFill="1" applyBorder="1" applyAlignment="1">
      <alignment vertical="center" wrapText="1"/>
    </xf>
    <xf numFmtId="0" fontId="1" fillId="7" borderId="29" xfId="0" applyFont="1" applyFill="1" applyBorder="1" applyAlignment="1">
      <alignment vertical="center" wrapText="1"/>
    </xf>
    <xf numFmtId="0" fontId="2" fillId="0" borderId="28" xfId="0" applyFont="1" applyBorder="1" applyAlignment="1">
      <alignment vertical="center" wrapText="1"/>
    </xf>
    <xf numFmtId="0" fontId="1" fillId="4" borderId="20" xfId="0" applyFont="1" applyFill="1" applyBorder="1" applyAlignment="1">
      <alignment vertical="center" wrapText="1"/>
    </xf>
    <xf numFmtId="0" fontId="1" fillId="4"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3"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7" borderId="7" xfId="0" applyFont="1" applyFill="1" applyBorder="1" applyAlignment="1">
      <alignment horizontal="center" vertical="center" wrapText="1"/>
    </xf>
    <xf numFmtId="3" fontId="2" fillId="7" borderId="3" xfId="0" applyNumberFormat="1" applyFont="1" applyFill="1" applyBorder="1" applyAlignment="1">
      <alignment vertical="center" wrapText="1"/>
    </xf>
    <xf numFmtId="0" fontId="2" fillId="0" borderId="13" xfId="0" applyFont="1" applyBorder="1" applyAlignment="1">
      <alignment vertical="center" wrapText="1"/>
    </xf>
    <xf numFmtId="0" fontId="1" fillId="4" borderId="7" xfId="0" applyFont="1" applyFill="1" applyBorder="1" applyAlignment="1">
      <alignment vertical="center" wrapText="1"/>
    </xf>
    <xf numFmtId="3" fontId="2" fillId="16" borderId="3" xfId="0" applyNumberFormat="1" applyFont="1" applyFill="1" applyBorder="1" applyAlignment="1">
      <alignment vertical="center" wrapText="1"/>
    </xf>
    <xf numFmtId="0" fontId="2" fillId="16" borderId="3" xfId="0" applyFont="1" applyFill="1" applyBorder="1" applyAlignment="1">
      <alignment vertical="center" wrapText="1"/>
    </xf>
    <xf numFmtId="4" fontId="2" fillId="0" borderId="3" xfId="0" applyNumberFormat="1" applyFont="1" applyBorder="1" applyAlignment="1">
      <alignment vertical="center" wrapText="1"/>
    </xf>
    <xf numFmtId="0" fontId="0" fillId="17" borderId="0" xfId="0" applyFill="1" applyAlignment="1">
      <alignment vertical="center"/>
    </xf>
    <xf numFmtId="3" fontId="0" fillId="0" borderId="0" xfId="0" applyNumberFormat="1" applyAlignment="1">
      <alignment vertical="center"/>
    </xf>
    <xf numFmtId="0" fontId="2" fillId="0" borderId="1" xfId="0" applyFont="1" applyBorder="1" applyAlignment="1">
      <alignment horizontal="center" vertical="center" wrapText="1"/>
    </xf>
    <xf numFmtId="1" fontId="2" fillId="0" borderId="3" xfId="0" applyNumberFormat="1" applyFont="1" applyBorder="1" applyAlignment="1">
      <alignment vertical="center" wrapText="1"/>
    </xf>
    <xf numFmtId="164" fontId="2" fillId="0" borderId="3" xfId="0" applyNumberFormat="1" applyFont="1" applyBorder="1" applyAlignment="1">
      <alignment vertical="center" wrapText="1"/>
    </xf>
    <xf numFmtId="0" fontId="24" fillId="6" borderId="2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 fillId="4" borderId="5" xfId="0" applyFont="1" applyFill="1" applyBorder="1" applyAlignment="1">
      <alignment vertical="center" wrapText="1"/>
    </xf>
    <xf numFmtId="0" fontId="1" fillId="4" borderId="11" xfId="0" applyFont="1" applyFill="1" applyBorder="1" applyAlignment="1">
      <alignment vertical="center" wrapText="1"/>
    </xf>
    <xf numFmtId="0" fontId="1" fillId="4" borderId="6" xfId="0" applyFont="1" applyFill="1" applyBorder="1" applyAlignment="1">
      <alignment vertical="center"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6" xfId="0" applyFont="1" applyBorder="1" applyAlignment="1">
      <alignment vertical="center" wrapText="1"/>
    </xf>
    <xf numFmtId="0" fontId="2" fillId="6" borderId="24" xfId="0" applyFont="1" applyFill="1" applyBorder="1" applyAlignment="1">
      <alignment horizontal="center" vertical="center" wrapText="1"/>
    </xf>
    <xf numFmtId="0" fontId="1" fillId="4" borderId="14" xfId="0" applyFont="1" applyFill="1" applyBorder="1" applyAlignment="1">
      <alignment vertical="center" wrapText="1"/>
    </xf>
    <xf numFmtId="0" fontId="2" fillId="0" borderId="14"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3" borderId="4" xfId="0" applyFont="1" applyFill="1" applyBorder="1" applyAlignment="1">
      <alignment vertical="center" wrapText="1"/>
    </xf>
    <xf numFmtId="0" fontId="1" fillId="3" borderId="15" xfId="0" applyFont="1" applyFill="1" applyBorder="1" applyAlignment="1">
      <alignment vertical="center" wrapText="1"/>
    </xf>
    <xf numFmtId="0" fontId="1" fillId="5" borderId="9" xfId="0" applyFont="1" applyFill="1" applyBorder="1" applyAlignment="1">
      <alignment vertical="center" wrapText="1"/>
    </xf>
    <xf numFmtId="0" fontId="1" fillId="5" borderId="10" xfId="0" applyFont="1" applyFill="1" applyBorder="1" applyAlignment="1">
      <alignment vertical="center" wrapText="1"/>
    </xf>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1" fillId="5" borderId="18" xfId="0" applyFont="1" applyFill="1" applyBorder="1" applyAlignment="1">
      <alignment vertical="center" wrapText="1"/>
    </xf>
    <xf numFmtId="0" fontId="1" fillId="5" borderId="19" xfId="0" applyFont="1" applyFill="1" applyBorder="1" applyAlignment="1">
      <alignment vertical="center" wrapText="1"/>
    </xf>
    <xf numFmtId="0" fontId="1" fillId="7" borderId="11" xfId="0" applyFont="1" applyFill="1" applyBorder="1" applyAlignment="1">
      <alignment vertical="center" wrapText="1"/>
    </xf>
    <xf numFmtId="0" fontId="1" fillId="7" borderId="14" xfId="0" applyFont="1" applyFill="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7" borderId="7" xfId="0" applyFont="1" applyFill="1" applyBorder="1" applyAlignment="1">
      <alignment vertical="center" wrapText="1"/>
    </xf>
    <xf numFmtId="0" fontId="1" fillId="7" borderId="20" xfId="0" applyFont="1" applyFill="1" applyBorder="1" applyAlignment="1">
      <alignment vertical="center" wrapText="1"/>
    </xf>
    <xf numFmtId="0" fontId="21" fillId="0" borderId="4"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6" xfId="0" applyFont="1" applyBorder="1" applyAlignment="1">
      <alignment vertical="center" wrapText="1"/>
    </xf>
    <xf numFmtId="0" fontId="1" fillId="0" borderId="4" xfId="0" applyFont="1" applyBorder="1" applyAlignment="1">
      <alignment vertical="center" wrapText="1"/>
    </xf>
    <xf numFmtId="0" fontId="24" fillId="0" borderId="24" xfId="0" applyFont="1" applyBorder="1" applyAlignment="1">
      <alignment horizontal="center" vertical="center" wrapText="1"/>
    </xf>
    <xf numFmtId="0" fontId="2" fillId="18" borderId="4"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24" xfId="0" applyFont="1" applyFill="1" applyBorder="1" applyAlignment="1">
      <alignment horizontal="center" vertical="center" wrapText="1"/>
    </xf>
    <xf numFmtId="0" fontId="2" fillId="0" borderId="8" xfId="0" applyFont="1" applyBorder="1" applyAlignment="1">
      <alignment vertical="center" wrapText="1"/>
    </xf>
    <xf numFmtId="0" fontId="2" fillId="0" borderId="7" xfId="0" applyFont="1" applyBorder="1" applyAlignment="1">
      <alignment horizontal="center" vertical="center" wrapText="1"/>
    </xf>
    <xf numFmtId="0" fontId="1" fillId="5" borderId="4" xfId="0" applyFont="1" applyFill="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15" borderId="24"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4" fillId="14" borderId="2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 fillId="19" borderId="24"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19" borderId="24"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6" borderId="24" xfId="0" applyFont="1" applyFill="1" applyBorder="1" applyAlignment="1">
      <alignment horizontal="center" vertical="center" wrapText="1"/>
    </xf>
    <xf numFmtId="0" fontId="5" fillId="0" borderId="0" xfId="0" applyFont="1" applyAlignment="1">
      <alignment wrapText="1"/>
    </xf>
    <xf numFmtId="0" fontId="4" fillId="10" borderId="0" xfId="0" applyFont="1" applyFill="1" applyAlignment="1">
      <alignment wrapText="1"/>
    </xf>
    <xf numFmtId="0" fontId="5" fillId="10" borderId="0" xfId="0" applyFont="1" applyFill="1" applyAlignment="1">
      <alignment wrapText="1"/>
    </xf>
    <xf numFmtId="0" fontId="15" fillId="10" borderId="0" xfId="0" applyFont="1" applyFill="1" applyAlignment="1">
      <alignment wrapText="1"/>
    </xf>
    <xf numFmtId="0" fontId="3" fillId="11" borderId="0" xfId="0" applyFont="1" applyFill="1" applyAlignment="1">
      <alignment wrapText="1"/>
    </xf>
    <xf numFmtId="0" fontId="10" fillId="10" borderId="0" xfId="0" applyFont="1" applyFill="1" applyAlignment="1">
      <alignment wrapText="1"/>
    </xf>
    <xf numFmtId="0" fontId="15" fillId="10" borderId="12" xfId="0" applyFont="1" applyFill="1" applyBorder="1" applyAlignment="1">
      <alignment wrapText="1"/>
    </xf>
    <xf numFmtId="0" fontId="7" fillId="10" borderId="0" xfId="1" applyFill="1" applyBorder="1" applyAlignment="1">
      <alignment wrapText="1"/>
    </xf>
    <xf numFmtId="0" fontId="24" fillId="0" borderId="2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226776" y="-3291938"/>
          <a:ext cx="662143" cy="7246020"/>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3934838" y="32323"/>
        <a:ext cx="7213697" cy="597497"/>
      </dsp:txXfrm>
    </dsp:sp>
    <dsp:sp modelId="{D9358AAB-2C9F-4E49-A488-52DE7BF636A0}">
      <dsp:nvSpPr>
        <dsp:cNvPr id="0" name=""/>
        <dsp:cNvSpPr/>
      </dsp:nvSpPr>
      <dsp:spPr>
        <a:xfrm>
          <a:off x="39933" y="23790"/>
          <a:ext cx="4048663" cy="69943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4077" y="57934"/>
        <a:ext cx="3980375" cy="631148"/>
      </dsp:txXfrm>
    </dsp:sp>
    <dsp:sp modelId="{FFAFAE02-AC8A-4F02-B13E-E94DA9661EC7}">
      <dsp:nvSpPr>
        <dsp:cNvPr id="0" name=""/>
        <dsp:cNvSpPr/>
      </dsp:nvSpPr>
      <dsp:spPr>
        <a:xfrm rot="5400000">
          <a:off x="6978080" y="-1940341"/>
          <a:ext cx="1469884" cy="716166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132189" y="977304"/>
        <a:ext cx="7089912" cy="1326376"/>
      </dsp:txXfrm>
    </dsp:sp>
    <dsp:sp modelId="{62DFBC7E-F30C-4C73-8E7F-9CE9940D62C0}">
      <dsp:nvSpPr>
        <dsp:cNvPr id="0" name=""/>
        <dsp:cNvSpPr/>
      </dsp:nvSpPr>
      <dsp:spPr>
        <a:xfrm>
          <a:off x="0" y="808399"/>
          <a:ext cx="4132169" cy="1664185"/>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81239" y="889638"/>
        <a:ext cx="3969691" cy="1501707"/>
      </dsp:txXfrm>
    </dsp:sp>
    <dsp:sp modelId="{B4EC6253-D93E-4DF2-82AC-8AAC9DDF4AD0}">
      <dsp:nvSpPr>
        <dsp:cNvPr id="0" name=""/>
        <dsp:cNvSpPr/>
      </dsp:nvSpPr>
      <dsp:spPr>
        <a:xfrm rot="5400000">
          <a:off x="6920016" y="-69673"/>
          <a:ext cx="1726311" cy="703453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265904" y="2668711"/>
        <a:ext cx="6950264" cy="1557767"/>
      </dsp:txXfrm>
    </dsp:sp>
    <dsp:sp modelId="{39A80AFA-BF50-4A5D-BCCD-9387E4DEA36A}">
      <dsp:nvSpPr>
        <dsp:cNvPr id="0" name=""/>
        <dsp:cNvSpPr/>
      </dsp:nvSpPr>
      <dsp:spPr>
        <a:xfrm>
          <a:off x="20" y="2580479"/>
          <a:ext cx="4265883" cy="173423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4678" y="2665137"/>
        <a:ext cx="4096567" cy="1564914"/>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Henry Bowes" id="{BC9984D6-8278-422B-AFB4-0FB393FD0F79}" userId="S::hbowes@gsma.com::902a9039-d193-4cf0-8d3b-60320d3cf616" providerId="AD"/>
  <person displayName="Daisy Macaskie" id="{4B93A709-0BE5-4B95-974C-65B8B9FE5173}" userId="S::dmacaskie@gsma.com::78b23f72-1324-49b2-b674-e1a74ef7ec2a" providerId="AD"/>
  <person displayName="Alejandra Covarrubias Garcia" id="{4850180C-0814-47B8-8E31-7C143599942D}" userId="S::acovarrubias@gsma.com::1bb229a8-86bb-4afe-a104-2069832c9bb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08" dT="2024-11-06T15:20:47.92" personId="{BC9984D6-8278-422B-AFB4-0FB393FD0F79}" id="{52862E44-CDBD-47D4-9012-0757F0EE5EAD}">
    <text>Target split 50/50 with DU and CT. Not sure if any of these need to go onto Sida?</text>
  </threadedComment>
  <threadedComment ref="H120" dT="2024-11-06T15:21:48.21" personId="{BC9984D6-8278-422B-AFB4-0FB393FD0F79}" id="{68D10AC2-AB5E-4EB0-A27F-58C02904E8C8}">
    <text>7 from IF</text>
  </threadedComment>
  <threadedComment ref="I120" dT="2024-11-06T15:21:56.40" personId="{BC9984D6-8278-422B-AFB4-0FB393FD0F79}" id="{D20EA910-895E-4040-BB52-A8B88605CB7D}">
    <text>Another 7 from IF</text>
  </threadedComment>
</ThreadedComments>
</file>

<file path=xl/threadedComments/threadedComment2.xml><?xml version="1.0" encoding="utf-8"?>
<ThreadedComments xmlns="http://schemas.microsoft.com/office/spreadsheetml/2018/threadedcomments" xmlns:x="http://schemas.openxmlformats.org/spreadsheetml/2006/main">
  <threadedComment ref="F86" dT="2025-01-10T15:33:01.19" personId="{4B93A709-0BE5-4B95-974C-65B8B9FE5173}" id="{94075843-0E7A-4B91-8B63-90CA9C18C023}">
    <text xml:space="preserve">Targets each year include 4x CIU, 2x MEL. 2026 has a higher target of 8 as we will overachieving this year currently, therefore can carry a couple over to 2026. </text>
  </threadedComment>
  <threadedComment ref="F91" dT="2025-01-10T15:34:43.65" personId="{4B93A709-0BE5-4B95-974C-65B8B9FE5173}" id="{DFD229C6-1180-4545-AD5B-626DC5ACCFCC}">
    <text>These targets are for both CIU &amp; MEL</text>
  </threadedComment>
</ThreadedComments>
</file>

<file path=xl/threadedComments/threadedComment3.xml><?xml version="1.0" encoding="utf-8"?>
<ThreadedComments xmlns="http://schemas.microsoft.com/office/spreadsheetml/2018/threadedcomments" xmlns:x="http://schemas.openxmlformats.org/spreadsheetml/2006/main">
  <threadedComment ref="F21" dT="2024-11-07T09:54:29.13" personId="{BC9984D6-8278-422B-AFB4-0FB393FD0F79}" id="{3DD51F1A-0986-43B3-B257-236836A6185A}">
    <text>1 from Axiata/ Dialog Sri Lanka  programme?</text>
  </threadedComment>
  <threadedComment ref="F36" dT="2024-11-07T09:59:16.38" personId="{BC9984D6-8278-422B-AFB4-0FB393FD0F79}" id="{96B0D5BA-1080-4A0B-988D-33BE01679D61}">
    <text>Potentially too early for beneficiaries here? Will be at max 6/7 months into the grant at this point?</text>
  </threadedComment>
  <threadedComment ref="G36" dT="2024-11-07T10:01:43.51" personId="{BC9984D6-8278-422B-AFB4-0FB393FD0F79}" id="{C8BB6DAD-6857-4091-A164-7472504742D1}">
    <text>1st AI round at closure</text>
  </threadedComment>
  <threadedComment ref="I36" dT="2024-11-07T10:02:05.02" personId="{BC9984D6-8278-422B-AFB4-0FB393FD0F79}" id="{A22AA7FA-061E-4240-B22C-FE3DE2ED1295}">
    <text>1st AI round (post 2 years), 2nd AI round completed</text>
  </threadedComment>
  <threadedComment ref="G47" dT="2024-11-07T10:03:55.20" personId="{BC9984D6-8278-422B-AFB4-0FB393FD0F79}" id="{B337D820-C07E-49A3-B9AB-B005FCD4E627}">
    <text>1st AI round finishing</text>
  </threadedComment>
  <threadedComment ref="I47" dT="2024-11-07T10:04:03.39" personId="{BC9984D6-8278-422B-AFB4-0FB393FD0F79}" id="{46C536D9-7000-43AA-9C44-A26B868CE3F8}">
    <text>Both AI rounds finished</text>
  </threadedComment>
  <threadedComment ref="F62" dT="2024-11-07T10:05:45.44" personId="{BC9984D6-8278-422B-AFB4-0FB393FD0F79}" id="{96AD9150-5734-4FD3-B685-B8A2F45CF499}">
    <text>1 from Axiata/ Dialog Sri Lanka  programme?</text>
  </threadedComment>
  <threadedComment ref="B86" dT="2024-11-04T13:12:52.71" personId="{4850180C-0814-47B8-8E31-7C143599942D}" id="{9CBE61AA-CA64-476F-B2A2-FEC602B8DC59}">
    <text>contribute, no targets</text>
  </threadedComment>
  <threadedComment ref="E120" dT="2024-11-07T10:17:38.26" personId="{BC9984D6-8278-422B-AFB4-0FB393FD0F79}" id="{74898857-D940-4A71-9382-E24B2F149C7B}">
    <text>Axiata/ Dialog Sri Lanka partnership? (not sure if it was counted in SP2 already, if not I think it would be here in SP3)</text>
  </threadedComment>
  <threadedComment ref="G120" dT="2024-11-07T10:18:25.82" personId="{BC9984D6-8278-422B-AFB4-0FB393FD0F79}" id="{A9E67CB6-2B7D-4622-91F6-28C516DA8C1A}">
    <text>5 programme 7 IF (from 1st AI IF round)</text>
  </threadedComment>
  <threadedComment ref="H120" dT="2024-11-07T10:18:47.38" personId="{BC9984D6-8278-422B-AFB4-0FB393FD0F79}" id="{4A5ECE78-01D9-4B77-BEB3-79371DCB2383}">
    <text>12 IF</text>
  </threadedComment>
  <threadedComment ref="I120" dT="2024-11-07T10:19:32.62" personId="{BC9984D6-8278-422B-AFB4-0FB393FD0F79}" id="{A1797325-AB9B-4C8B-A232-D56D7EC23BD6}">
    <text>16 total from 1st AI round, 7 from 2nd AI round. 12 from programme</text>
  </threadedComment>
</ThreadedComments>
</file>

<file path=xl/threadedComments/threadedComment4.xml><?xml version="1.0" encoding="utf-8"?>
<ThreadedComments xmlns="http://schemas.microsoft.com/office/spreadsheetml/2018/threadedcomments" xmlns:x="http://schemas.openxmlformats.org/spreadsheetml/2006/main">
  <threadedComment ref="G21" dT="2025-01-20T11:21:23.31" personId="{4850180C-0814-47B8-8E31-7C143599942D}" id="{67DFFBA1-0402-4009-AA14-F91AB408E99F}">
    <text>R3.1 grantees</text>
  </threadedComment>
  <threadedComment ref="H21" dT="2025-01-20T11:22:49.07" personId="{4850180C-0814-47B8-8E31-7C143599942D}" id="{35524643-D8A4-4AF1-8D56-6B3B15D4B1CF}">
    <text>R3.1 + R3.2 + R3.3 grantees. Adding +3 from AG round</text>
  </threadedComment>
  <threadedComment ref="I21" dT="2025-01-20T11:23:40.08" personId="{4850180C-0814-47B8-8E31-7C143599942D}" id="{F6E2DC80-A967-423A-9872-2D9F1BA023A0}">
    <text>R3.1 + R3.2 + R3.3 + R3.4 grantees. Adding +3 from AG round</text>
  </threadedComment>
  <threadedComment ref="J21" dT="2025-01-20T13:22:15.17" personId="{4850180C-0814-47B8-8E31-7C143599942D}" id="{E5D5DF85-576F-4E1D-9FA0-9DEDD44B55D9}">
    <text>R3.1 + R3.2 + R3.3 + R3.4 grantees. Adding +3 from AG round + 3 from AG 2 round</text>
  </threadedComment>
  <threadedComment ref="B52" dT="2025-01-23T15:31:49.97" personId="{4850180C-0814-47B8-8E31-7C143599942D}" id="{67DD3B6F-4781-44C0-860B-86F3561BA9A6}">
    <text>remove</text>
  </threadedComment>
  <threadedComment ref="B62" dT="2025-01-23T15:31:26.06" personId="{4850180C-0814-47B8-8E31-7C143599942D}" id="{431A2F3E-53EF-4537-BC69-66AEF5D0ED6B}">
    <text>delete</text>
  </threadedComment>
  <threadedComment ref="F103" dT="2025-01-20T13:26:26.67" personId="{4850180C-0814-47B8-8E31-7C143599942D}" id="{2575C480-13F1-4CBE-AB0B-AA9024B027AA}">
    <text>R3.1 + R3.2 (launch Jan 26 - 300 applications) + R3.3 (launch Jan 26 - 300 applications)</text>
  </threadedComment>
  <threadedComment ref="G103" dT="2025-01-20T13:29:40.54" personId="{4850180C-0814-47B8-8E31-7C143599942D}" id="{F90AB9C8-415C-4C7A-A33E-537E8FFD906D}">
    <text>R3.1 + R3.2 + R3.3 + R3.4 (launch Jan 27 - 500 applications)</text>
  </threadedComment>
  <threadedComment ref="B120" dT="2025-01-23T15:31:01.83" personId="{4850180C-0814-47B8-8E31-7C143599942D}" id="{6DF2AC51-044E-4FB1-99F9-0BC300EDB292}">
    <text>delete</text>
  </threadedComment>
  <threadedComment ref="G120" dT="2025-01-20T15:28:17.17" personId="{4850180C-0814-47B8-8E31-7C143599942D}" id="{5CEFE46D-486D-4FC1-93A0-48E6DAFEC242}">
    <text>assume 1 per grantee, knowing some might get +2 or none</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Windows/INetCache/JulieSchurei/AppData/Local/Microsoft/Windows/INetCache/Content.Outlook/Content.Outlook/AppData/Local/Microsoft/:w:/r/teams/prof/_layouts/15/Doc.aspx"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AppData/Local/Microsoft/Windows/INetCache/JulieSchurei/AppData/Local/Microsoft/Windows/INetCache/Content.Outlook/Content.Outlook/AppData/Local/Microsoft/:w:/r/teams/prof/_layouts/15/Doc.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48"/>
  <sheetViews>
    <sheetView tabSelected="1" topLeftCell="B56" zoomScaleNormal="100" workbookViewId="0">
      <selection activeCell="D67" sqref="D67:J67"/>
    </sheetView>
  </sheetViews>
  <sheetFormatPr defaultColWidth="8.77734375" defaultRowHeight="13.2" x14ac:dyDescent="0.25"/>
  <cols>
    <col min="1" max="1" width="49" style="31" hidden="1" customWidth="1"/>
    <col min="2" max="2" width="42.44140625" style="31" customWidth="1"/>
    <col min="3" max="3" width="9.6640625" style="31" customWidth="1"/>
    <col min="4" max="10" width="20.6640625" style="31" customWidth="1"/>
    <col min="11" max="11" width="85" style="31" customWidth="1"/>
    <col min="12" max="12" width="9.33203125" style="31" customWidth="1"/>
    <col min="13" max="16384" width="8.77734375" style="31"/>
  </cols>
  <sheetData>
    <row r="1" spans="1:11" ht="13.8" hidden="1" x14ac:dyDescent="0.25">
      <c r="A1" s="35" t="s">
        <v>0</v>
      </c>
      <c r="B1" s="36"/>
      <c r="C1" s="37"/>
      <c r="D1" s="37"/>
      <c r="E1" s="37"/>
      <c r="F1" s="37"/>
      <c r="G1" s="37"/>
      <c r="H1" s="37"/>
      <c r="I1" s="37"/>
    </row>
    <row r="2" spans="1:11" ht="13.8" hidden="1" x14ac:dyDescent="0.25">
      <c r="A2" s="35" t="s">
        <v>1</v>
      </c>
      <c r="B2" s="36"/>
      <c r="C2" s="37"/>
      <c r="D2" s="37"/>
      <c r="E2" s="37"/>
      <c r="F2" s="37"/>
      <c r="G2" s="37"/>
      <c r="H2" s="37"/>
      <c r="I2" s="37"/>
    </row>
    <row r="3" spans="1:11" ht="13.8" hidden="1" thickBot="1" x14ac:dyDescent="0.3"/>
    <row r="4" spans="1:11" ht="13.8" thickBot="1" x14ac:dyDescent="0.3">
      <c r="A4" s="38" t="s">
        <v>2</v>
      </c>
      <c r="B4" s="130" t="s">
        <v>3</v>
      </c>
      <c r="C4" s="130"/>
      <c r="D4" s="130"/>
      <c r="E4" s="130"/>
      <c r="F4" s="130"/>
      <c r="G4" s="130"/>
      <c r="H4" s="130"/>
      <c r="I4" s="130"/>
      <c r="J4" s="130"/>
      <c r="K4" s="131"/>
    </row>
    <row r="5" spans="1:11" ht="13.8" thickBot="1" x14ac:dyDescent="0.3">
      <c r="A5" s="39" t="s">
        <v>4</v>
      </c>
      <c r="B5" s="40" t="s">
        <v>5</v>
      </c>
      <c r="C5" s="40" t="s">
        <v>3</v>
      </c>
      <c r="D5" s="82" t="s">
        <v>6</v>
      </c>
      <c r="E5" s="82" t="s">
        <v>7</v>
      </c>
      <c r="F5" s="82" t="s">
        <v>8</v>
      </c>
      <c r="G5" s="82" t="s">
        <v>9</v>
      </c>
      <c r="H5" s="82" t="s">
        <v>10</v>
      </c>
      <c r="I5" s="82" t="s">
        <v>11</v>
      </c>
      <c r="J5" s="82" t="s">
        <v>12</v>
      </c>
      <c r="K5" s="143"/>
    </row>
    <row r="6" spans="1:11" ht="21" customHeight="1" thickBot="1" x14ac:dyDescent="0.3">
      <c r="A6" s="112" t="s">
        <v>13</v>
      </c>
      <c r="B6" s="100" t="s">
        <v>14</v>
      </c>
      <c r="C6" s="29" t="s">
        <v>104</v>
      </c>
      <c r="D6" s="53">
        <v>0</v>
      </c>
      <c r="E6" s="53" t="s">
        <v>3</v>
      </c>
      <c r="F6" s="53" t="s">
        <v>3</v>
      </c>
      <c r="G6" s="53"/>
      <c r="H6" s="53"/>
      <c r="I6" s="53"/>
      <c r="J6" s="53" t="s">
        <v>3</v>
      </c>
      <c r="K6" s="143"/>
    </row>
    <row r="7" spans="1:11" ht="13.8" thickBot="1" x14ac:dyDescent="0.3">
      <c r="A7" s="101"/>
      <c r="B7" s="101"/>
      <c r="C7" s="29" t="s">
        <v>105</v>
      </c>
      <c r="D7" s="83" t="s">
        <v>3</v>
      </c>
      <c r="E7" s="53">
        <f>'Gender &amp; DI'!E4+Climate!E4+'Emerging Tech'!E4</f>
        <v>0</v>
      </c>
      <c r="F7" s="53">
        <f>'Gender &amp; DI'!F4+Climate!F4+'Emerging Tech'!F4</f>
        <v>0</v>
      </c>
      <c r="G7" s="53">
        <f>'Gender &amp; DI'!G4+Climate!G4+'Emerging Tech'!G4</f>
        <v>0</v>
      </c>
      <c r="H7" s="53">
        <f>'Gender &amp; DI'!H4+Climate!H4+'Emerging Tech'!H4</f>
        <v>0</v>
      </c>
      <c r="I7" s="53">
        <f>'Gender &amp; DI'!I4+Climate!I4+'Emerging Tech'!I4</f>
        <v>0</v>
      </c>
      <c r="J7" s="53">
        <f>'Gender &amp; DI'!J4+Climate!J4+'Emerging Tech'!J4</f>
        <v>0</v>
      </c>
      <c r="K7" s="143"/>
    </row>
    <row r="8" spans="1:11" ht="13.8" thickBot="1" x14ac:dyDescent="0.3">
      <c r="A8" s="101"/>
      <c r="B8" s="101"/>
      <c r="C8" s="33" t="s">
        <v>3</v>
      </c>
      <c r="D8" s="106" t="s">
        <v>17</v>
      </c>
      <c r="E8" s="107"/>
      <c r="F8" s="107"/>
      <c r="G8" s="107"/>
      <c r="H8" s="107"/>
      <c r="I8" s="107"/>
      <c r="J8" s="113"/>
      <c r="K8" s="143"/>
    </row>
    <row r="9" spans="1:11" ht="19.95" customHeight="1" thickBot="1" x14ac:dyDescent="0.3">
      <c r="A9" s="102"/>
      <c r="B9" s="102"/>
      <c r="C9" s="43" t="s">
        <v>3</v>
      </c>
      <c r="D9" s="109" t="s">
        <v>18</v>
      </c>
      <c r="E9" s="110"/>
      <c r="F9" s="110"/>
      <c r="G9" s="110"/>
      <c r="H9" s="110"/>
      <c r="I9" s="110"/>
      <c r="J9" s="114"/>
      <c r="K9" s="143"/>
    </row>
    <row r="10" spans="1:11" x14ac:dyDescent="0.25">
      <c r="A10" s="46"/>
      <c r="B10" s="46"/>
      <c r="C10" s="46"/>
      <c r="D10" s="46"/>
      <c r="E10" s="46"/>
      <c r="F10" s="46"/>
      <c r="G10" s="46"/>
      <c r="H10" s="46"/>
      <c r="I10" s="46"/>
      <c r="J10" s="46"/>
      <c r="K10" s="46"/>
    </row>
    <row r="11" spans="1:11" ht="13.8" thickBot="1" x14ac:dyDescent="0.3">
      <c r="A11" s="46"/>
      <c r="B11" s="46"/>
      <c r="C11" s="46"/>
      <c r="D11" s="46"/>
      <c r="E11" s="46"/>
      <c r="F11" s="46"/>
      <c r="G11" s="46"/>
      <c r="H11" s="46"/>
      <c r="I11" s="46"/>
      <c r="J11" s="46"/>
      <c r="K11" s="46"/>
    </row>
    <row r="12" spans="1:11" ht="13.8" thickBot="1" x14ac:dyDescent="0.3">
      <c r="A12" s="47" t="s">
        <v>19</v>
      </c>
      <c r="B12" s="48" t="s">
        <v>20</v>
      </c>
      <c r="C12" s="48" t="s">
        <v>3</v>
      </c>
      <c r="D12" s="84" t="s">
        <v>6</v>
      </c>
      <c r="E12" s="85" t="s">
        <v>7</v>
      </c>
      <c r="F12" s="85" t="s">
        <v>8</v>
      </c>
      <c r="G12" s="85" t="s">
        <v>9</v>
      </c>
      <c r="H12" s="85" t="s">
        <v>10</v>
      </c>
      <c r="I12" s="85" t="s">
        <v>11</v>
      </c>
      <c r="J12" s="85" t="s">
        <v>12</v>
      </c>
      <c r="K12" s="51" t="s">
        <v>21</v>
      </c>
    </row>
    <row r="13" spans="1:11" ht="24" customHeight="1" thickBot="1" x14ac:dyDescent="0.3">
      <c r="A13" s="101"/>
      <c r="B13" s="100" t="s">
        <v>22</v>
      </c>
      <c r="C13" s="29" t="s">
        <v>203</v>
      </c>
      <c r="D13" s="53">
        <f>SUM('Gender &amp; DI'!D11,Climate!D11,'CIU &amp; MEL'!D11,'Emerging Tech'!D11)</f>
        <v>28</v>
      </c>
      <c r="E13" s="53">
        <f>35+'Gender &amp; DI'!E11+Climate!E11+'Emerging Tech'!E11</f>
        <v>35</v>
      </c>
      <c r="F13" s="53">
        <f>35+'Gender &amp; DI'!F11+Climate!F11+'Emerging Tech'!F11</f>
        <v>40</v>
      </c>
      <c r="G13" s="53">
        <f>35+('Gender &amp; DI'!G11+Climate!G11+'Emerging Tech'!G11)</f>
        <v>47</v>
      </c>
      <c r="H13" s="53">
        <f>35+('Gender &amp; DI'!H11+Climate!H11+'Emerging Tech'!H11)</f>
        <v>55</v>
      </c>
      <c r="I13" s="53">
        <f>35+('Gender &amp; DI'!I11+Climate!I11+'Emerging Tech'!I11)</f>
        <v>63</v>
      </c>
      <c r="J13" s="97">
        <f>35+('Gender &amp; DI'!J11+Climate!J11+'Emerging Tech'!J11)</f>
        <v>63</v>
      </c>
      <c r="K13" s="115" t="s">
        <v>23</v>
      </c>
    </row>
    <row r="14" spans="1:11" ht="13.8" thickBot="1" x14ac:dyDescent="0.3">
      <c r="A14" s="101"/>
      <c r="B14" s="101"/>
      <c r="C14" s="29" t="s">
        <v>105</v>
      </c>
      <c r="D14" s="83" t="s">
        <v>3</v>
      </c>
      <c r="E14" s="53"/>
      <c r="F14" s="53"/>
      <c r="G14" s="53"/>
      <c r="H14" s="53"/>
      <c r="I14" s="53"/>
      <c r="J14" s="53"/>
      <c r="K14" s="115"/>
    </row>
    <row r="15" spans="1:11" ht="13.8" thickBot="1" x14ac:dyDescent="0.3">
      <c r="A15" s="101"/>
      <c r="B15" s="101"/>
      <c r="C15" s="33" t="s">
        <v>3</v>
      </c>
      <c r="D15" s="106" t="s">
        <v>17</v>
      </c>
      <c r="E15" s="107"/>
      <c r="F15" s="107"/>
      <c r="G15" s="107"/>
      <c r="H15" s="107"/>
      <c r="I15" s="107"/>
      <c r="J15" s="113"/>
      <c r="K15" s="115"/>
    </row>
    <row r="16" spans="1:11" ht="21.45" customHeight="1" thickBot="1" x14ac:dyDescent="0.3">
      <c r="A16" s="101"/>
      <c r="B16" s="102"/>
      <c r="C16" s="43" t="s">
        <v>3</v>
      </c>
      <c r="D16" s="109" t="s">
        <v>24</v>
      </c>
      <c r="E16" s="110"/>
      <c r="F16" s="110"/>
      <c r="G16" s="110"/>
      <c r="H16" s="110"/>
      <c r="I16" s="110"/>
      <c r="J16" s="114"/>
      <c r="K16" s="116"/>
    </row>
    <row r="17" spans="1:11" ht="13.8" thickBot="1" x14ac:dyDescent="0.3">
      <c r="A17" s="101"/>
      <c r="B17" s="40" t="s">
        <v>25</v>
      </c>
      <c r="C17" s="40" t="s">
        <v>3</v>
      </c>
      <c r="D17" s="82" t="s">
        <v>6</v>
      </c>
      <c r="E17" s="82" t="s">
        <v>7</v>
      </c>
      <c r="F17" s="82" t="s">
        <v>8</v>
      </c>
      <c r="G17" s="82" t="s">
        <v>9</v>
      </c>
      <c r="H17" s="82" t="s">
        <v>10</v>
      </c>
      <c r="I17" s="82" t="s">
        <v>11</v>
      </c>
      <c r="J17" s="82" t="s">
        <v>12</v>
      </c>
      <c r="K17" s="54"/>
    </row>
    <row r="18" spans="1:11" ht="13.8" customHeight="1" thickBot="1" x14ac:dyDescent="0.3">
      <c r="A18" s="101"/>
      <c r="B18" s="100" t="s">
        <v>26</v>
      </c>
      <c r="C18" s="29" t="s">
        <v>15</v>
      </c>
      <c r="D18" s="53">
        <f>SUM('Gender &amp; DI'!D16,Climate!D16,'CIU &amp; MEL'!D16)</f>
        <v>303</v>
      </c>
      <c r="E18" s="53">
        <f>350+('Gender &amp; DI'!E16+Climate!E16+'CIU &amp; MEL'!E16+'Emerging Tech'!E16)</f>
        <v>350</v>
      </c>
      <c r="F18" s="53">
        <f>350+('Gender &amp; DI'!F16+Climate!F16+'CIU &amp; MEL'!F16+'Emerging Tech'!F16)</f>
        <v>413</v>
      </c>
      <c r="G18" s="53">
        <f>350+('Gender &amp; DI'!G16+Climate!G16+'CIU &amp; MEL'!G16+'Emerging Tech'!G16)</f>
        <v>481</v>
      </c>
      <c r="H18" s="53">
        <f>350+('Gender &amp; DI'!H16+Climate!H16+'CIU &amp; MEL'!H16+'Emerging Tech'!H16)</f>
        <v>545</v>
      </c>
      <c r="I18" s="53">
        <f>350+('Gender &amp; DI'!I16+Climate!I16+'CIU &amp; MEL'!I16+'Emerging Tech'!I16)</f>
        <v>605</v>
      </c>
      <c r="J18" s="53">
        <f>350+('Gender &amp; DI'!J16+Climate!J16+'CIU &amp; MEL'!J16+'Emerging Tech'!J16)</f>
        <v>605</v>
      </c>
      <c r="K18" s="117" t="s">
        <v>27</v>
      </c>
    </row>
    <row r="19" spans="1:11" ht="13.8" thickBot="1" x14ac:dyDescent="0.3">
      <c r="A19" s="101"/>
      <c r="B19" s="101"/>
      <c r="C19" s="29" t="s">
        <v>16</v>
      </c>
      <c r="D19" s="95"/>
      <c r="E19" s="53"/>
      <c r="F19" s="53"/>
      <c r="G19" s="53"/>
      <c r="H19" s="53"/>
      <c r="I19" s="53"/>
      <c r="J19" s="53"/>
      <c r="K19" s="118"/>
    </row>
    <row r="20" spans="1:11" ht="13.8" thickBot="1" x14ac:dyDescent="0.3">
      <c r="A20" s="101"/>
      <c r="B20" s="101"/>
      <c r="C20" s="33" t="s">
        <v>3</v>
      </c>
      <c r="D20" s="106" t="s">
        <v>17</v>
      </c>
      <c r="E20" s="107"/>
      <c r="F20" s="107"/>
      <c r="G20" s="107"/>
      <c r="H20" s="107"/>
      <c r="I20" s="107"/>
      <c r="J20" s="113"/>
      <c r="K20" s="118"/>
    </row>
    <row r="21" spans="1:11" ht="13.8" thickBot="1" x14ac:dyDescent="0.3">
      <c r="A21" s="102"/>
      <c r="B21" s="102"/>
      <c r="C21" s="43" t="s">
        <v>3</v>
      </c>
      <c r="D21" s="109" t="s">
        <v>28</v>
      </c>
      <c r="E21" s="110"/>
      <c r="F21" s="110"/>
      <c r="G21" s="110"/>
      <c r="H21" s="110"/>
      <c r="I21" s="110"/>
      <c r="J21" s="114"/>
      <c r="K21" s="119"/>
    </row>
    <row r="22" spans="1:11" ht="13.95" customHeight="1" thickBot="1" x14ac:dyDescent="0.3">
      <c r="A22" s="112" t="s">
        <v>29</v>
      </c>
      <c r="B22" s="40" t="s">
        <v>30</v>
      </c>
      <c r="C22" s="40" t="s">
        <v>3</v>
      </c>
      <c r="D22" s="82" t="s">
        <v>6</v>
      </c>
      <c r="E22" s="82" t="s">
        <v>7</v>
      </c>
      <c r="F22" s="82" t="s">
        <v>8</v>
      </c>
      <c r="G22" s="82" t="s">
        <v>9</v>
      </c>
      <c r="H22" s="82" t="s">
        <v>10</v>
      </c>
      <c r="I22" s="82" t="s">
        <v>11</v>
      </c>
      <c r="J22" s="82" t="s">
        <v>12</v>
      </c>
      <c r="K22" s="55"/>
    </row>
    <row r="23" spans="1:11" ht="24" customHeight="1" thickBot="1" x14ac:dyDescent="0.3">
      <c r="A23" s="101"/>
      <c r="B23" s="112" t="s">
        <v>31</v>
      </c>
      <c r="C23" s="29" t="s">
        <v>15</v>
      </c>
      <c r="D23" s="185">
        <v>46</v>
      </c>
      <c r="E23" s="53">
        <f>64+('Gender &amp; DI'!E21+Climate!E21+'Emerging Tech'!E21)</f>
        <v>64</v>
      </c>
      <c r="F23" s="53">
        <f>64+('Gender &amp; DI'!F21+Climate!F21+'Emerging Tech'!F21)</f>
        <v>82</v>
      </c>
      <c r="G23" s="53">
        <f>64+('Gender &amp; DI'!G21+Climate!G21+'Emerging Tech'!G21)</f>
        <v>107</v>
      </c>
      <c r="H23" s="53">
        <f>64+('Gender &amp; DI'!H21+Climate!H21+'Emerging Tech'!H21)</f>
        <v>141</v>
      </c>
      <c r="I23" s="53">
        <f>64+('Gender &amp; DI'!I21+Climate!I21+'Emerging Tech'!I21)</f>
        <v>164</v>
      </c>
      <c r="J23" s="53">
        <f>64+('Gender &amp; DI'!J21+Climate!J21+'Emerging Tech'!J21)</f>
        <v>164</v>
      </c>
      <c r="K23" s="115" t="s">
        <v>32</v>
      </c>
    </row>
    <row r="24" spans="1:11" ht="13.8" thickBot="1" x14ac:dyDescent="0.3">
      <c r="A24" s="101"/>
      <c r="B24" s="101"/>
      <c r="C24" s="29" t="s">
        <v>16</v>
      </c>
      <c r="D24" s="83" t="s">
        <v>3</v>
      </c>
      <c r="E24" s="53"/>
      <c r="F24" s="53"/>
      <c r="G24" s="53"/>
      <c r="H24" s="53"/>
      <c r="I24" s="53"/>
      <c r="J24" s="53"/>
      <c r="K24" s="115"/>
    </row>
    <row r="25" spans="1:11" ht="13.8" thickBot="1" x14ac:dyDescent="0.3">
      <c r="A25" s="101"/>
      <c r="B25" s="101"/>
      <c r="C25" s="33" t="s">
        <v>3</v>
      </c>
      <c r="D25" s="106" t="s">
        <v>17</v>
      </c>
      <c r="E25" s="107"/>
      <c r="F25" s="107"/>
      <c r="G25" s="107"/>
      <c r="H25" s="107"/>
      <c r="I25" s="107"/>
      <c r="J25" s="113"/>
      <c r="K25" s="115"/>
    </row>
    <row r="26" spans="1:11" ht="13.8" thickBot="1" x14ac:dyDescent="0.3">
      <c r="A26" s="101"/>
      <c r="B26" s="102"/>
      <c r="C26" s="43" t="s">
        <v>3</v>
      </c>
      <c r="D26" s="109" t="s">
        <v>33</v>
      </c>
      <c r="E26" s="110"/>
      <c r="F26" s="110"/>
      <c r="G26" s="110"/>
      <c r="H26" s="110"/>
      <c r="I26" s="110"/>
      <c r="J26" s="114"/>
      <c r="K26" s="116"/>
    </row>
    <row r="27" spans="1:11" ht="13.8" thickBot="1" x14ac:dyDescent="0.3">
      <c r="A27" s="101"/>
      <c r="B27" s="40" t="s">
        <v>34</v>
      </c>
      <c r="C27" s="40"/>
      <c r="D27" s="82" t="s">
        <v>6</v>
      </c>
      <c r="E27" s="82" t="s">
        <v>7</v>
      </c>
      <c r="F27" s="82" t="s">
        <v>8</v>
      </c>
      <c r="G27" s="82" t="s">
        <v>9</v>
      </c>
      <c r="H27" s="82" t="s">
        <v>10</v>
      </c>
      <c r="I27" s="82" t="s">
        <v>11</v>
      </c>
      <c r="J27" s="82" t="s">
        <v>12</v>
      </c>
      <c r="K27" s="54"/>
    </row>
    <row r="28" spans="1:11" ht="13.8" thickBot="1" x14ac:dyDescent="0.3">
      <c r="A28" s="101"/>
      <c r="B28" s="144" t="s">
        <v>35</v>
      </c>
      <c r="C28" s="29" t="s">
        <v>15</v>
      </c>
      <c r="D28" s="185">
        <v>43</v>
      </c>
      <c r="E28" s="53">
        <f>60+('Gender &amp; DI'!E26+Climate!E26+'Emerging Tech'!E26)</f>
        <v>60</v>
      </c>
      <c r="F28" s="53">
        <f>60+('Gender &amp; DI'!F26+Climate!F26+'Emerging Tech'!F26+IF!F26)</f>
        <v>62</v>
      </c>
      <c r="G28" s="53">
        <f>60+('Gender &amp; DI'!G26+Climate!G26+'Emerging Tech'!G26+IF!G26)</f>
        <v>71</v>
      </c>
      <c r="H28" s="53">
        <f>60+('Gender &amp; DI'!H26+Climate!H26+'Emerging Tech'!H26+IF!H26)</f>
        <v>89</v>
      </c>
      <c r="I28" s="53">
        <f>60+('Gender &amp; DI'!I26+Climate!I26+'Emerging Tech'!I26+IF!I26)</f>
        <v>102</v>
      </c>
      <c r="J28" s="53">
        <f>60+('Gender &amp; DI'!J26+Climate!J26+'Emerging Tech'!J26++IF!J26)</f>
        <v>102</v>
      </c>
      <c r="K28" s="117" t="s">
        <v>36</v>
      </c>
    </row>
    <row r="29" spans="1:11" ht="13.8" thickBot="1" x14ac:dyDescent="0.3">
      <c r="A29" s="101"/>
      <c r="B29" s="104"/>
      <c r="C29" s="29" t="s">
        <v>16</v>
      </c>
      <c r="D29" s="53" t="s">
        <v>3</v>
      </c>
      <c r="E29" s="53"/>
      <c r="F29" s="53"/>
      <c r="G29" s="53"/>
      <c r="H29" s="53"/>
      <c r="I29" s="53"/>
      <c r="J29" s="53"/>
      <c r="K29" s="118"/>
    </row>
    <row r="30" spans="1:11" ht="13.8" thickBot="1" x14ac:dyDescent="0.3">
      <c r="A30" s="101"/>
      <c r="B30" s="104"/>
      <c r="C30" s="33" t="s">
        <v>3</v>
      </c>
      <c r="D30" s="106" t="s">
        <v>17</v>
      </c>
      <c r="E30" s="107"/>
      <c r="F30" s="107"/>
      <c r="G30" s="107"/>
      <c r="H30" s="107"/>
      <c r="I30" s="107"/>
      <c r="J30" s="113"/>
      <c r="K30" s="118"/>
    </row>
    <row r="31" spans="1:11" ht="13.8" thickBot="1" x14ac:dyDescent="0.3">
      <c r="A31" s="101"/>
      <c r="B31" s="105"/>
      <c r="C31" s="43" t="s">
        <v>3</v>
      </c>
      <c r="D31" s="109" t="s">
        <v>37</v>
      </c>
      <c r="E31" s="110"/>
      <c r="F31" s="110"/>
      <c r="G31" s="110"/>
      <c r="H31" s="110"/>
      <c r="I31" s="110"/>
      <c r="J31" s="114"/>
      <c r="K31" s="119"/>
    </row>
    <row r="32" spans="1:11" ht="13.8" thickBot="1" x14ac:dyDescent="0.3">
      <c r="A32" s="101"/>
      <c r="B32" s="40" t="s">
        <v>38</v>
      </c>
      <c r="C32" s="40" t="s">
        <v>3</v>
      </c>
      <c r="D32" s="82" t="s">
        <v>6</v>
      </c>
      <c r="E32" s="82" t="s">
        <v>7</v>
      </c>
      <c r="F32" s="82" t="s">
        <v>8</v>
      </c>
      <c r="G32" s="82" t="s">
        <v>9</v>
      </c>
      <c r="H32" s="82" t="s">
        <v>10</v>
      </c>
      <c r="I32" s="82" t="s">
        <v>11</v>
      </c>
      <c r="J32" s="82" t="s">
        <v>12</v>
      </c>
      <c r="K32" s="54"/>
    </row>
    <row r="33" spans="1:11" ht="13.95" customHeight="1" thickBot="1" x14ac:dyDescent="0.3">
      <c r="A33" s="101"/>
      <c r="B33" s="100" t="s">
        <v>39</v>
      </c>
      <c r="C33" s="29" t="s">
        <v>15</v>
      </c>
      <c r="D33" s="53">
        <v>0</v>
      </c>
      <c r="E33" s="53">
        <f>'Gender &amp; DI'!E31+Climate!E31+'Emerging Tech'!E31</f>
        <v>0</v>
      </c>
      <c r="F33" s="53">
        <f>'Gender &amp; DI'!F31+Climate!F31+'Emerging Tech'!F31</f>
        <v>0</v>
      </c>
      <c r="G33" s="53">
        <f>'Gender &amp; DI'!G31+Climate!G31+'Emerging Tech'!G31</f>
        <v>0</v>
      </c>
      <c r="H33" s="53">
        <f>'Gender &amp; DI'!H31+Climate!H31+'Emerging Tech'!H31</f>
        <v>0</v>
      </c>
      <c r="I33" s="53">
        <f>'Gender &amp; DI'!I31+Climate!I31+'Emerging Tech'!I31</f>
        <v>0</v>
      </c>
      <c r="J33" s="53">
        <f>'Gender &amp; DI'!J31+Climate!J31+'Emerging Tech'!J31</f>
        <v>0</v>
      </c>
      <c r="K33" s="103" t="s">
        <v>40</v>
      </c>
    </row>
    <row r="34" spans="1:11" ht="13.8" thickBot="1" x14ac:dyDescent="0.3">
      <c r="A34" s="101"/>
      <c r="B34" s="101"/>
      <c r="C34" s="29" t="s">
        <v>16</v>
      </c>
      <c r="D34" s="83" t="s">
        <v>3</v>
      </c>
      <c r="E34" s="53"/>
      <c r="F34" s="53"/>
      <c r="G34" s="53"/>
      <c r="H34" s="53"/>
      <c r="I34" s="53"/>
      <c r="J34" s="53"/>
      <c r="K34" s="104"/>
    </row>
    <row r="35" spans="1:11" ht="13.8" thickBot="1" x14ac:dyDescent="0.3">
      <c r="A35" s="101"/>
      <c r="B35" s="101"/>
      <c r="C35" s="33" t="s">
        <v>3</v>
      </c>
      <c r="D35" s="106" t="s">
        <v>17</v>
      </c>
      <c r="E35" s="107"/>
      <c r="F35" s="107"/>
      <c r="G35" s="107"/>
      <c r="H35" s="107"/>
      <c r="I35" s="107"/>
      <c r="J35" s="113"/>
      <c r="K35" s="104"/>
    </row>
    <row r="36" spans="1:11" ht="13.8" thickBot="1" x14ac:dyDescent="0.3">
      <c r="A36" s="102"/>
      <c r="B36" s="102"/>
      <c r="C36" s="43" t="s">
        <v>3</v>
      </c>
      <c r="D36" s="109" t="s">
        <v>37</v>
      </c>
      <c r="E36" s="110"/>
      <c r="F36" s="110"/>
      <c r="G36" s="110"/>
      <c r="H36" s="110"/>
      <c r="I36" s="110"/>
      <c r="J36" s="114"/>
      <c r="K36" s="105"/>
    </row>
    <row r="37" spans="1:11" ht="13.95" customHeight="1" thickBot="1" x14ac:dyDescent="0.3">
      <c r="A37" s="112" t="s">
        <v>41</v>
      </c>
      <c r="B37" s="40" t="s">
        <v>42</v>
      </c>
      <c r="C37" s="40" t="s">
        <v>3</v>
      </c>
      <c r="D37" s="82" t="s">
        <v>6</v>
      </c>
      <c r="E37" s="82" t="s">
        <v>7</v>
      </c>
      <c r="F37" s="82" t="s">
        <v>8</v>
      </c>
      <c r="G37" s="82" t="s">
        <v>9</v>
      </c>
      <c r="H37" s="82" t="s">
        <v>10</v>
      </c>
      <c r="I37" s="82" t="s">
        <v>11</v>
      </c>
      <c r="J37" s="82" t="s">
        <v>12</v>
      </c>
      <c r="K37" s="54"/>
    </row>
    <row r="38" spans="1:11" ht="18.45" customHeight="1" x14ac:dyDescent="0.25">
      <c r="A38" s="101"/>
      <c r="B38" s="182" t="s">
        <v>43</v>
      </c>
      <c r="C38" s="29" t="s">
        <v>15</v>
      </c>
      <c r="D38" s="86">
        <v>164098797</v>
      </c>
      <c r="E38" s="86">
        <v>172719486</v>
      </c>
      <c r="F38" s="86">
        <f>172719486+('Gender &amp; DI'!F36+Climate!F36+'Emerging Tech'!F36)</f>
        <v>197860505</v>
      </c>
      <c r="G38" s="86">
        <f>172719486+('Gender &amp; DI'!G36+Climate!G36+'Emerging Tech'!G36)</f>
        <v>216049505</v>
      </c>
      <c r="H38" s="86">
        <f>172719486+('Gender &amp; DI'!H36+Climate!H36+'Emerging Tech'!H36)</f>
        <v>240346548</v>
      </c>
      <c r="I38" s="86">
        <f>172719486+('Gender &amp; DI'!I36+Climate!I36+'Emerging Tech'!I36)</f>
        <v>267346548</v>
      </c>
      <c r="J38" s="86">
        <f>172719486+('Gender &amp; DI'!J36+Climate!J36+'Emerging Tech'!J36)</f>
        <v>267346548</v>
      </c>
      <c r="K38" s="103" t="s">
        <v>44</v>
      </c>
    </row>
    <row r="39" spans="1:11" x14ac:dyDescent="0.25">
      <c r="A39" s="101"/>
      <c r="B39" s="183"/>
      <c r="C39" s="29" t="s">
        <v>16</v>
      </c>
      <c r="D39" s="83"/>
      <c r="E39" s="86"/>
      <c r="F39" s="86"/>
      <c r="G39" s="86"/>
      <c r="H39" s="86"/>
      <c r="I39" s="86"/>
      <c r="J39" s="86"/>
      <c r="K39" s="104"/>
    </row>
    <row r="40" spans="1:11" ht="13.8" thickBot="1" x14ac:dyDescent="0.3">
      <c r="A40" s="101"/>
      <c r="B40" s="183"/>
      <c r="C40" s="33" t="s">
        <v>3</v>
      </c>
      <c r="D40" s="106" t="s">
        <v>17</v>
      </c>
      <c r="E40" s="107"/>
      <c r="F40" s="107"/>
      <c r="G40" s="107"/>
      <c r="H40" s="107"/>
      <c r="I40" s="107"/>
      <c r="J40" s="107"/>
      <c r="K40" s="104"/>
    </row>
    <row r="41" spans="1:11" ht="13.8" thickBot="1" x14ac:dyDescent="0.3">
      <c r="A41" s="101"/>
      <c r="B41" s="184"/>
      <c r="C41" s="33" t="s">
        <v>3</v>
      </c>
      <c r="D41" s="140" t="s">
        <v>45</v>
      </c>
      <c r="E41" s="141"/>
      <c r="F41" s="141"/>
      <c r="G41" s="141"/>
      <c r="H41" s="141"/>
      <c r="I41" s="141"/>
      <c r="J41" s="141"/>
      <c r="K41" s="105"/>
    </row>
    <row r="42" spans="1:11" ht="13.8" thickBot="1" x14ac:dyDescent="0.3">
      <c r="A42" s="101"/>
      <c r="B42" s="40" t="s">
        <v>46</v>
      </c>
      <c r="C42" s="38" t="s">
        <v>3</v>
      </c>
      <c r="D42" s="85" t="s">
        <v>6</v>
      </c>
      <c r="E42" s="85" t="s">
        <v>7</v>
      </c>
      <c r="F42" s="85" t="s">
        <v>8</v>
      </c>
      <c r="G42" s="85" t="s">
        <v>9</v>
      </c>
      <c r="H42" s="85" t="s">
        <v>10</v>
      </c>
      <c r="I42" s="85" t="s">
        <v>11</v>
      </c>
      <c r="J42" s="85" t="s">
        <v>12</v>
      </c>
      <c r="K42" s="54"/>
    </row>
    <row r="43" spans="1:11" ht="18.45" customHeight="1" x14ac:dyDescent="0.25">
      <c r="A43" s="101"/>
      <c r="B43" s="100" t="s">
        <v>47</v>
      </c>
      <c r="C43" s="57" t="s">
        <v>15</v>
      </c>
      <c r="D43" s="87">
        <v>0</v>
      </c>
      <c r="E43" s="87">
        <v>0</v>
      </c>
      <c r="F43" s="87">
        <v>0</v>
      </c>
      <c r="G43" s="87">
        <v>0</v>
      </c>
      <c r="H43" s="87">
        <v>0</v>
      </c>
      <c r="I43" s="87">
        <v>0</v>
      </c>
      <c r="J43" s="87">
        <v>0</v>
      </c>
      <c r="K43" s="103" t="s">
        <v>48</v>
      </c>
    </row>
    <row r="44" spans="1:11" ht="13.8" thickBot="1" x14ac:dyDescent="0.3">
      <c r="A44" s="101"/>
      <c r="B44" s="101"/>
      <c r="C44" s="29" t="s">
        <v>16</v>
      </c>
      <c r="D44" s="83" t="s">
        <v>3</v>
      </c>
      <c r="E44" s="53"/>
      <c r="F44" s="53"/>
      <c r="G44" s="53"/>
      <c r="H44" s="53"/>
      <c r="I44" s="53"/>
      <c r="J44" s="53"/>
      <c r="K44" s="104"/>
    </row>
    <row r="45" spans="1:11" ht="13.8" thickBot="1" x14ac:dyDescent="0.3">
      <c r="A45" s="101"/>
      <c r="B45" s="101"/>
      <c r="C45" s="33" t="s">
        <v>3</v>
      </c>
      <c r="D45" s="106" t="s">
        <v>17</v>
      </c>
      <c r="E45" s="107"/>
      <c r="F45" s="107"/>
      <c r="G45" s="107"/>
      <c r="H45" s="107"/>
      <c r="I45" s="107"/>
      <c r="J45" s="108"/>
      <c r="K45" s="104"/>
    </row>
    <row r="46" spans="1:11" ht="13.8" thickBot="1" x14ac:dyDescent="0.3">
      <c r="A46" s="102"/>
      <c r="B46" s="102"/>
      <c r="C46" s="43" t="s">
        <v>3</v>
      </c>
      <c r="D46" s="109" t="s">
        <v>45</v>
      </c>
      <c r="E46" s="110"/>
      <c r="F46" s="110"/>
      <c r="G46" s="110"/>
      <c r="H46" s="110"/>
      <c r="I46" s="110"/>
      <c r="J46" s="111"/>
      <c r="K46" s="105"/>
    </row>
    <row r="47" spans="1:11" s="60" customFormat="1" ht="13.8" thickBot="1" x14ac:dyDescent="0.3">
      <c r="A47" s="25"/>
      <c r="B47" s="27"/>
      <c r="C47" s="58"/>
      <c r="D47" s="58"/>
      <c r="E47" s="58"/>
      <c r="F47" s="58"/>
      <c r="G47" s="58"/>
      <c r="H47" s="58"/>
      <c r="I47" s="58"/>
      <c r="J47" s="58"/>
      <c r="K47" s="59"/>
    </row>
    <row r="48" spans="1:11" ht="16.2" customHeight="1" thickBot="1" x14ac:dyDescent="0.3">
      <c r="A48" s="112" t="s">
        <v>49</v>
      </c>
      <c r="B48" s="38" t="s">
        <v>50</v>
      </c>
      <c r="C48" s="48" t="s">
        <v>3</v>
      </c>
      <c r="D48" s="85" t="s">
        <v>6</v>
      </c>
      <c r="E48" s="85" t="s">
        <v>7</v>
      </c>
      <c r="F48" s="85" t="s">
        <v>8</v>
      </c>
      <c r="G48" s="85" t="s">
        <v>9</v>
      </c>
      <c r="H48" s="85" t="s">
        <v>10</v>
      </c>
      <c r="I48" s="85" t="s">
        <v>11</v>
      </c>
      <c r="J48" s="85" t="s">
        <v>12</v>
      </c>
      <c r="K48" s="137" t="s">
        <v>51</v>
      </c>
    </row>
    <row r="49" spans="1:11" ht="24" customHeight="1" thickBot="1" x14ac:dyDescent="0.3">
      <c r="A49" s="101"/>
      <c r="B49" s="147" t="s">
        <v>52</v>
      </c>
      <c r="C49" s="29" t="s">
        <v>15</v>
      </c>
      <c r="D49" s="86">
        <v>210000000</v>
      </c>
      <c r="E49" s="86">
        <f>220000000</f>
        <v>220000000</v>
      </c>
      <c r="F49" s="86">
        <f>220000000+'Gender &amp; DI'!F47+Climate!F47+'Emerging Tech'!F47+IF!F47</f>
        <v>245000000</v>
      </c>
      <c r="G49" s="86">
        <f>220000000+'Gender &amp; DI'!G47+Climate!G47+'Emerging Tech'!G47+IF!G47</f>
        <v>280000000</v>
      </c>
      <c r="H49" s="86">
        <f>220000000+'Gender &amp; DI'!H47+Climate!H47+'Emerging Tech'!H47+IF!H47</f>
        <v>310000000</v>
      </c>
      <c r="I49" s="86">
        <f>220000000+'Gender &amp; DI'!I47+Climate!I47+'Emerging Tech'!I47+IF!I47</f>
        <v>360000000</v>
      </c>
      <c r="J49" s="86">
        <f>220000000+'Gender &amp; DI'!J47+Climate!J47+'Emerging Tech'!J47+IF!J47</f>
        <v>360000000</v>
      </c>
      <c r="K49" s="115"/>
    </row>
    <row r="50" spans="1:11" ht="13.8" thickBot="1" x14ac:dyDescent="0.3">
      <c r="A50" s="101"/>
      <c r="B50" s="145"/>
      <c r="C50" s="29" t="s">
        <v>16</v>
      </c>
      <c r="D50" s="83" t="s">
        <v>3</v>
      </c>
      <c r="E50" s="86"/>
      <c r="F50" s="86"/>
      <c r="G50" s="86"/>
      <c r="H50" s="86"/>
      <c r="I50" s="53"/>
      <c r="J50" s="86"/>
      <c r="K50" s="115"/>
    </row>
    <row r="51" spans="1:11" ht="13.8" thickBot="1" x14ac:dyDescent="0.3">
      <c r="A51" s="101"/>
      <c r="B51" s="145"/>
      <c r="C51" s="33" t="s">
        <v>3</v>
      </c>
      <c r="D51" s="106" t="s">
        <v>17</v>
      </c>
      <c r="E51" s="107"/>
      <c r="F51" s="107"/>
      <c r="G51" s="107"/>
      <c r="H51" s="107"/>
      <c r="I51" s="107"/>
      <c r="J51" s="113"/>
      <c r="K51" s="115"/>
    </row>
    <row r="52" spans="1:11" ht="13.8" thickBot="1" x14ac:dyDescent="0.3">
      <c r="A52" s="101"/>
      <c r="B52" s="146"/>
      <c r="C52" s="33" t="s">
        <v>3</v>
      </c>
      <c r="D52" s="140" t="s">
        <v>53</v>
      </c>
      <c r="E52" s="141"/>
      <c r="F52" s="141"/>
      <c r="G52" s="141"/>
      <c r="H52" s="141"/>
      <c r="I52" s="141"/>
      <c r="J52" s="142"/>
      <c r="K52" s="116"/>
    </row>
    <row r="53" spans="1:11" ht="16.2" customHeight="1" thickBot="1" x14ac:dyDescent="0.3">
      <c r="A53" s="101"/>
      <c r="B53" s="40" t="s">
        <v>54</v>
      </c>
      <c r="C53" s="38" t="s">
        <v>3</v>
      </c>
      <c r="D53" s="85" t="s">
        <v>6</v>
      </c>
      <c r="E53" s="85" t="s">
        <v>7</v>
      </c>
      <c r="F53" s="85" t="s">
        <v>8</v>
      </c>
      <c r="G53" s="85" t="s">
        <v>9</v>
      </c>
      <c r="H53" s="85" t="s">
        <v>10</v>
      </c>
      <c r="I53" s="85" t="s">
        <v>11</v>
      </c>
      <c r="J53" s="85" t="s">
        <v>12</v>
      </c>
      <c r="K53" s="137" t="s">
        <v>55</v>
      </c>
    </row>
    <row r="54" spans="1:11" ht="24" customHeight="1" thickBot="1" x14ac:dyDescent="0.3">
      <c r="A54" s="101"/>
      <c r="B54" s="112" t="s">
        <v>56</v>
      </c>
      <c r="C54" s="29" t="s">
        <v>15</v>
      </c>
      <c r="D54" s="53">
        <v>0</v>
      </c>
      <c r="E54" s="53">
        <v>0</v>
      </c>
      <c r="F54" s="53">
        <v>0</v>
      </c>
      <c r="G54" s="53">
        <v>0</v>
      </c>
      <c r="H54" s="53">
        <v>0</v>
      </c>
      <c r="I54" s="53">
        <v>0</v>
      </c>
      <c r="J54" s="53">
        <v>0</v>
      </c>
      <c r="K54" s="115"/>
    </row>
    <row r="55" spans="1:11" ht="13.8" thickBot="1" x14ac:dyDescent="0.3">
      <c r="A55" s="101"/>
      <c r="B55" s="101"/>
      <c r="C55" s="29" t="s">
        <v>16</v>
      </c>
      <c r="D55" s="83" t="s">
        <v>3</v>
      </c>
      <c r="E55" s="53"/>
      <c r="F55" s="53"/>
      <c r="G55" s="53"/>
      <c r="H55" s="53"/>
      <c r="I55" s="53"/>
      <c r="J55" s="53"/>
      <c r="K55" s="115"/>
    </row>
    <row r="56" spans="1:11" ht="13.8" thickBot="1" x14ac:dyDescent="0.3">
      <c r="A56" s="101"/>
      <c r="B56" s="101"/>
      <c r="C56" s="33" t="s">
        <v>3</v>
      </c>
      <c r="D56" s="106" t="s">
        <v>17</v>
      </c>
      <c r="E56" s="107"/>
      <c r="F56" s="107"/>
      <c r="G56" s="107"/>
      <c r="H56" s="107"/>
      <c r="I56" s="107"/>
      <c r="J56" s="113"/>
      <c r="K56" s="115"/>
    </row>
    <row r="57" spans="1:11" ht="13.8" thickBot="1" x14ac:dyDescent="0.3">
      <c r="A57" s="101"/>
      <c r="B57" s="101"/>
      <c r="C57" s="33" t="s">
        <v>3</v>
      </c>
      <c r="D57" s="140" t="s">
        <v>53</v>
      </c>
      <c r="E57" s="141"/>
      <c r="F57" s="141"/>
      <c r="G57" s="141"/>
      <c r="H57" s="141"/>
      <c r="I57" s="141"/>
      <c r="J57" s="142"/>
      <c r="K57" s="116"/>
    </row>
    <row r="58" spans="1:11" ht="16.2" customHeight="1" thickBot="1" x14ac:dyDescent="0.3">
      <c r="A58" s="101"/>
      <c r="B58" s="38" t="s">
        <v>57</v>
      </c>
      <c r="C58" s="48" t="s">
        <v>3</v>
      </c>
      <c r="D58" s="85" t="s">
        <v>6</v>
      </c>
      <c r="E58" s="85" t="s">
        <v>7</v>
      </c>
      <c r="F58" s="85" t="s">
        <v>8</v>
      </c>
      <c r="G58" s="85" t="s">
        <v>9</v>
      </c>
      <c r="H58" s="85" t="s">
        <v>10</v>
      </c>
      <c r="I58" s="85" t="s">
        <v>11</v>
      </c>
      <c r="J58" s="85" t="s">
        <v>12</v>
      </c>
      <c r="K58" s="137" t="s">
        <v>58</v>
      </c>
    </row>
    <row r="59" spans="1:11" ht="24" customHeight="1" thickBot="1" x14ac:dyDescent="0.3">
      <c r="A59" s="101"/>
      <c r="B59" s="112" t="s">
        <v>59</v>
      </c>
      <c r="C59" s="29" t="s">
        <v>15</v>
      </c>
      <c r="D59" s="53">
        <v>0</v>
      </c>
      <c r="E59" s="53">
        <f>'Gender &amp; DI'!E57+Climate!E21+'Emerging Tech'!E57</f>
        <v>0</v>
      </c>
      <c r="F59" s="53">
        <f>'Gender &amp; DI'!F57+Climate!F57+'Emerging Tech'!F57</f>
        <v>0</v>
      </c>
      <c r="G59" s="53">
        <f>'Gender &amp; DI'!G57+Climate!G57+'Emerging Tech'!G57</f>
        <v>0</v>
      </c>
      <c r="H59" s="53">
        <f>'Gender &amp; DI'!H57+Climate!H57+'Emerging Tech'!H57</f>
        <v>0</v>
      </c>
      <c r="I59" s="53">
        <f>'Gender &amp; DI'!I57+Climate!I57+'Emerging Tech'!I57</f>
        <v>0</v>
      </c>
      <c r="J59" s="53">
        <f>'Gender &amp; DI'!J57+Climate!J57+'Emerging Tech'!J57</f>
        <v>0</v>
      </c>
      <c r="K59" s="115"/>
    </row>
    <row r="60" spans="1:11" ht="13.8" thickBot="1" x14ac:dyDescent="0.3">
      <c r="A60" s="101"/>
      <c r="B60" s="101"/>
      <c r="C60" s="29" t="s">
        <v>16</v>
      </c>
      <c r="D60" s="83" t="s">
        <v>3</v>
      </c>
      <c r="K60" s="115"/>
    </row>
    <row r="61" spans="1:11" ht="13.8" thickBot="1" x14ac:dyDescent="0.3">
      <c r="A61" s="101"/>
      <c r="B61" s="101"/>
      <c r="C61" s="33" t="s">
        <v>3</v>
      </c>
      <c r="D61" s="106" t="s">
        <v>17</v>
      </c>
      <c r="E61" s="107"/>
      <c r="F61" s="107"/>
      <c r="G61" s="107"/>
      <c r="H61" s="107"/>
      <c r="I61" s="107"/>
      <c r="J61" s="113"/>
      <c r="K61" s="115"/>
    </row>
    <row r="62" spans="1:11" ht="13.8" thickBot="1" x14ac:dyDescent="0.3">
      <c r="A62" s="102"/>
      <c r="B62" s="102"/>
      <c r="C62" s="33" t="s">
        <v>3</v>
      </c>
      <c r="D62" s="140" t="s">
        <v>53</v>
      </c>
      <c r="E62" s="141"/>
      <c r="F62" s="141"/>
      <c r="G62" s="141"/>
      <c r="H62" s="141"/>
      <c r="I62" s="141"/>
      <c r="J62" s="142"/>
      <c r="K62" s="116"/>
    </row>
    <row r="63" spans="1:11" ht="13.8" thickBot="1" x14ac:dyDescent="0.3">
      <c r="A63" s="112" t="s">
        <v>60</v>
      </c>
      <c r="B63" s="40" t="s">
        <v>61</v>
      </c>
      <c r="C63" s="38" t="s">
        <v>3</v>
      </c>
      <c r="D63" s="85" t="s">
        <v>6</v>
      </c>
      <c r="E63" s="85" t="s">
        <v>7</v>
      </c>
      <c r="F63" s="85" t="s">
        <v>8</v>
      </c>
      <c r="G63" s="85" t="s">
        <v>9</v>
      </c>
      <c r="H63" s="85" t="s">
        <v>10</v>
      </c>
      <c r="I63" s="85" t="s">
        <v>11</v>
      </c>
      <c r="J63" s="85" t="s">
        <v>12</v>
      </c>
      <c r="K63" s="103" t="s">
        <v>62</v>
      </c>
    </row>
    <row r="64" spans="1:11" ht="13.8" thickBot="1" x14ac:dyDescent="0.3">
      <c r="A64" s="101"/>
      <c r="B64" s="103" t="s">
        <v>63</v>
      </c>
      <c r="C64" s="29" t="s">
        <v>15</v>
      </c>
      <c r="D64" s="185">
        <v>92</v>
      </c>
      <c r="E64" s="53">
        <f>119+'Gender &amp; DI'!E62+Climate!E62+'Emerging Tech'!E62</f>
        <v>119</v>
      </c>
      <c r="F64" s="53">
        <f>119+'Gender &amp; DI'!F62+Climate!F62+'Emerging Tech'!F62</f>
        <v>142</v>
      </c>
      <c r="G64" s="53">
        <f>119+'Gender &amp; DI'!G62+Climate!G62+'Emerging Tech'!G62</f>
        <v>168</v>
      </c>
      <c r="H64" s="53">
        <f>119+'Gender &amp; DI'!H62+Climate!H62+'Emerging Tech'!H62</f>
        <v>201</v>
      </c>
      <c r="I64" s="53">
        <f>119+'Gender &amp; DI'!I62+Climate!I62+'Emerging Tech'!I62</f>
        <v>222</v>
      </c>
      <c r="J64" s="53">
        <f>119+'Gender &amp; DI'!J62+Climate!J62+'Emerging Tech'!J62</f>
        <v>222</v>
      </c>
      <c r="K64" s="104"/>
    </row>
    <row r="65" spans="1:11" ht="13.8" thickBot="1" x14ac:dyDescent="0.3">
      <c r="A65" s="101"/>
      <c r="B65" s="104" t="s">
        <v>3</v>
      </c>
      <c r="C65" s="29" t="s">
        <v>16</v>
      </c>
      <c r="D65" s="83" t="s">
        <v>3</v>
      </c>
      <c r="E65" s="53"/>
      <c r="F65" s="53"/>
      <c r="G65" s="53"/>
      <c r="H65" s="53"/>
      <c r="I65" s="53"/>
      <c r="J65" s="53"/>
      <c r="K65" s="104"/>
    </row>
    <row r="66" spans="1:11" ht="13.8" thickBot="1" x14ac:dyDescent="0.3">
      <c r="A66" s="101"/>
      <c r="B66" s="104" t="s">
        <v>3</v>
      </c>
      <c r="C66" s="33" t="s">
        <v>3</v>
      </c>
      <c r="D66" s="106" t="s">
        <v>17</v>
      </c>
      <c r="E66" s="107"/>
      <c r="F66" s="107"/>
      <c r="G66" s="107"/>
      <c r="H66" s="107"/>
      <c r="I66" s="107"/>
      <c r="J66" s="108"/>
      <c r="K66" s="104"/>
    </row>
    <row r="67" spans="1:11" ht="13.8" thickBot="1" x14ac:dyDescent="0.3">
      <c r="A67" s="102"/>
      <c r="B67" s="105" t="s">
        <v>3</v>
      </c>
      <c r="C67" s="43" t="s">
        <v>3</v>
      </c>
      <c r="D67" s="109" t="s">
        <v>37</v>
      </c>
      <c r="E67" s="110"/>
      <c r="F67" s="110"/>
      <c r="G67" s="110"/>
      <c r="H67" s="110"/>
      <c r="I67" s="110"/>
      <c r="J67" s="110"/>
      <c r="K67" s="105"/>
    </row>
    <row r="68" spans="1:11" ht="13.8" thickBot="1" x14ac:dyDescent="0.3">
      <c r="A68" s="61" t="s">
        <v>3</v>
      </c>
      <c r="B68" s="62" t="s">
        <v>3</v>
      </c>
      <c r="C68" s="44" t="s">
        <v>3</v>
      </c>
      <c r="D68" s="110" t="s">
        <v>3</v>
      </c>
      <c r="E68" s="110"/>
      <c r="F68" s="110"/>
      <c r="G68" s="110"/>
      <c r="H68" s="110"/>
      <c r="I68" s="110"/>
      <c r="J68" s="114"/>
      <c r="K68" s="63"/>
    </row>
    <row r="69" spans="1:11" ht="13.8" thickBot="1" x14ac:dyDescent="0.3">
      <c r="A69" s="120" t="s">
        <v>64</v>
      </c>
      <c r="B69" s="64" t="s">
        <v>65</v>
      </c>
      <c r="C69" s="64" t="s">
        <v>3</v>
      </c>
      <c r="D69" s="64" t="s">
        <v>66</v>
      </c>
      <c r="E69" s="64" t="s">
        <v>67</v>
      </c>
      <c r="F69" s="64" t="s">
        <v>68</v>
      </c>
      <c r="G69" s="65"/>
      <c r="H69" s="65"/>
      <c r="I69" s="65"/>
      <c r="J69" s="132" t="s">
        <v>69</v>
      </c>
      <c r="K69" s="133"/>
    </row>
    <row r="70" spans="1:11" x14ac:dyDescent="0.25">
      <c r="A70" s="121"/>
      <c r="B70" s="29" t="s">
        <v>3</v>
      </c>
      <c r="C70" s="29" t="s">
        <v>3</v>
      </c>
      <c r="D70" s="29" t="s">
        <v>3</v>
      </c>
      <c r="E70" s="29" t="s">
        <v>3</v>
      </c>
      <c r="F70" s="29" t="s">
        <v>3</v>
      </c>
      <c r="G70" s="66"/>
      <c r="H70" s="66"/>
      <c r="I70" s="66"/>
      <c r="J70" s="130" t="s">
        <v>3</v>
      </c>
      <c r="K70" s="131"/>
    </row>
    <row r="71" spans="1:11" x14ac:dyDescent="0.25">
      <c r="A71" s="120" t="s">
        <v>70</v>
      </c>
      <c r="B71" s="64" t="s">
        <v>71</v>
      </c>
      <c r="C71" s="64" t="s">
        <v>3</v>
      </c>
      <c r="D71" s="122" t="s">
        <v>3</v>
      </c>
      <c r="E71" s="123"/>
      <c r="F71" s="123"/>
      <c r="G71" s="123"/>
      <c r="H71" s="123"/>
      <c r="I71" s="123"/>
      <c r="J71" s="123"/>
      <c r="K71" s="124"/>
    </row>
    <row r="72" spans="1:11" x14ac:dyDescent="0.25">
      <c r="A72" s="121"/>
      <c r="B72" s="29" t="s">
        <v>3</v>
      </c>
      <c r="C72" s="66" t="s">
        <v>3</v>
      </c>
      <c r="D72" s="125"/>
      <c r="E72" s="126"/>
      <c r="F72" s="126"/>
      <c r="G72" s="126"/>
      <c r="H72" s="126"/>
      <c r="I72" s="126"/>
      <c r="J72" s="126"/>
      <c r="K72" s="127"/>
    </row>
    <row r="73" spans="1:11" x14ac:dyDescent="0.25">
      <c r="A73" s="46"/>
      <c r="B73" s="46"/>
      <c r="C73" s="46"/>
      <c r="D73" s="46"/>
      <c r="E73" s="46"/>
      <c r="F73" s="46"/>
      <c r="G73" s="46"/>
      <c r="H73" s="46"/>
      <c r="I73" s="46"/>
      <c r="J73" s="46"/>
      <c r="K73" s="46"/>
    </row>
    <row r="74" spans="1:11" ht="13.8" thickBot="1" x14ac:dyDescent="0.3">
      <c r="A74" s="46"/>
      <c r="B74" s="46"/>
      <c r="C74" s="46"/>
      <c r="D74" s="46"/>
      <c r="E74" s="46"/>
      <c r="F74" s="46"/>
      <c r="G74" s="46"/>
      <c r="H74" s="46"/>
      <c r="I74" s="46"/>
      <c r="J74" s="46"/>
      <c r="K74" s="46"/>
    </row>
    <row r="75" spans="1:11" ht="13.8" thickBot="1" x14ac:dyDescent="0.3">
      <c r="A75" s="47" t="s">
        <v>72</v>
      </c>
      <c r="B75" s="48" t="s">
        <v>73</v>
      </c>
      <c r="C75" s="48" t="s">
        <v>3</v>
      </c>
      <c r="D75" s="84" t="s">
        <v>6</v>
      </c>
      <c r="E75" s="85" t="s">
        <v>7</v>
      </c>
      <c r="F75" s="85" t="s">
        <v>8</v>
      </c>
      <c r="G75" s="85" t="s">
        <v>9</v>
      </c>
      <c r="H75" s="85" t="s">
        <v>10</v>
      </c>
      <c r="I75" s="85" t="s">
        <v>11</v>
      </c>
      <c r="J75" s="85" t="s">
        <v>12</v>
      </c>
      <c r="K75" s="51" t="s">
        <v>21</v>
      </c>
    </row>
    <row r="76" spans="1:11" ht="13.95" customHeight="1" x14ac:dyDescent="0.25">
      <c r="A76" s="112" t="s">
        <v>74</v>
      </c>
      <c r="B76" s="100" t="s">
        <v>75</v>
      </c>
      <c r="C76" s="29" t="s">
        <v>15</v>
      </c>
      <c r="D76" s="53" t="s">
        <v>76</v>
      </c>
      <c r="E76" s="53">
        <v>1</v>
      </c>
      <c r="F76" s="53">
        <f>'Gender &amp; DI'!F74+Climate!F74+'Emerging Tech'!F74</f>
        <v>10</v>
      </c>
      <c r="G76" s="53">
        <f>'Gender &amp; DI'!G74+Climate!G74+'Emerging Tech'!G74</f>
        <v>20</v>
      </c>
      <c r="H76" s="53">
        <f>'Gender &amp; DI'!H74+Climate!H74+'Emerging Tech'!H74</f>
        <v>31</v>
      </c>
      <c r="I76" s="53">
        <f>'Gender &amp; DI'!I74+Climate!I74+'Emerging Tech'!I74</f>
        <v>39</v>
      </c>
      <c r="J76" s="53">
        <f>'Gender &amp; DI'!J74+Climate!J74+'Emerging Tech'!J74</f>
        <v>39</v>
      </c>
      <c r="K76" s="134" t="s">
        <v>3</v>
      </c>
    </row>
    <row r="77" spans="1:11" ht="13.8" thickBot="1" x14ac:dyDescent="0.3">
      <c r="A77" s="101" t="s">
        <v>3</v>
      </c>
      <c r="B77" s="101"/>
      <c r="C77" s="29" t="s">
        <v>16</v>
      </c>
      <c r="D77" s="83" t="s">
        <v>3</v>
      </c>
      <c r="E77" s="53"/>
      <c r="F77" s="53"/>
      <c r="G77" s="53"/>
      <c r="H77" s="53"/>
      <c r="I77" s="53"/>
      <c r="J77" s="53"/>
      <c r="K77" s="135"/>
    </row>
    <row r="78" spans="1:11" ht="13.8" thickBot="1" x14ac:dyDescent="0.3">
      <c r="A78" s="101" t="s">
        <v>3</v>
      </c>
      <c r="B78" s="101"/>
      <c r="C78" s="107" t="s">
        <v>17</v>
      </c>
      <c r="D78" s="107"/>
      <c r="E78" s="107"/>
      <c r="F78" s="107"/>
      <c r="G78" s="107"/>
      <c r="H78" s="107"/>
      <c r="I78" s="107"/>
      <c r="J78" s="113"/>
      <c r="K78" s="135"/>
    </row>
    <row r="79" spans="1:11" ht="16.2" customHeight="1" x14ac:dyDescent="0.25">
      <c r="A79" s="101" t="s">
        <v>3</v>
      </c>
      <c r="B79" s="101"/>
      <c r="C79" s="136" t="s">
        <v>77</v>
      </c>
      <c r="D79" s="117"/>
      <c r="E79" s="117"/>
      <c r="F79" s="117"/>
      <c r="G79" s="117"/>
      <c r="H79" s="117"/>
      <c r="I79" s="117"/>
      <c r="J79" s="137"/>
      <c r="K79" s="135"/>
    </row>
    <row r="80" spans="1:11" ht="11.55" customHeight="1" thickBot="1" x14ac:dyDescent="0.3">
      <c r="A80" s="39" t="s">
        <v>78</v>
      </c>
      <c r="B80" s="101"/>
      <c r="C80" s="138"/>
      <c r="D80" s="139"/>
      <c r="E80" s="139"/>
      <c r="F80" s="139"/>
      <c r="G80" s="139"/>
      <c r="H80" s="139"/>
      <c r="I80" s="139"/>
      <c r="J80" s="115"/>
      <c r="K80" s="135"/>
    </row>
    <row r="81" spans="1:11" ht="9" customHeight="1" thickBot="1" x14ac:dyDescent="0.3">
      <c r="A81" s="67">
        <v>0.15</v>
      </c>
      <c r="B81" s="101"/>
      <c r="C81" s="138"/>
      <c r="D81" s="139"/>
      <c r="E81" s="139"/>
      <c r="F81" s="139"/>
      <c r="G81" s="139"/>
      <c r="H81" s="139"/>
      <c r="I81" s="139"/>
      <c r="J81" s="115"/>
      <c r="K81" s="135"/>
    </row>
    <row r="82" spans="1:11" ht="13.8" thickBot="1" x14ac:dyDescent="0.3">
      <c r="A82" s="120" t="s">
        <v>64</v>
      </c>
      <c r="B82" s="64" t="s">
        <v>65</v>
      </c>
      <c r="C82" s="64" t="s">
        <v>3</v>
      </c>
      <c r="D82" s="64" t="s">
        <v>66</v>
      </c>
      <c r="E82" s="64" t="s">
        <v>67</v>
      </c>
      <c r="F82" s="64" t="s">
        <v>68</v>
      </c>
      <c r="G82" s="65"/>
      <c r="H82" s="65"/>
      <c r="I82" s="65"/>
      <c r="J82" s="128" t="s">
        <v>69</v>
      </c>
      <c r="K82" s="129"/>
    </row>
    <row r="83" spans="1:11" x14ac:dyDescent="0.25">
      <c r="A83" s="121"/>
      <c r="B83" s="29" t="s">
        <v>3</v>
      </c>
      <c r="C83" s="29" t="s">
        <v>3</v>
      </c>
      <c r="D83" s="29" t="s">
        <v>3</v>
      </c>
      <c r="E83" s="29" t="s">
        <v>3</v>
      </c>
      <c r="F83" s="29" t="s">
        <v>3</v>
      </c>
      <c r="G83" s="66"/>
      <c r="H83" s="66"/>
      <c r="I83" s="66"/>
      <c r="J83" s="130" t="s">
        <v>3</v>
      </c>
      <c r="K83" s="131"/>
    </row>
    <row r="84" spans="1:11" x14ac:dyDescent="0.25">
      <c r="A84" s="120" t="s">
        <v>70</v>
      </c>
      <c r="B84" s="64" t="s">
        <v>71</v>
      </c>
      <c r="C84" s="64" t="s">
        <v>3</v>
      </c>
      <c r="D84" s="122" t="s">
        <v>3</v>
      </c>
      <c r="E84" s="123"/>
      <c r="F84" s="123"/>
      <c r="G84" s="123"/>
      <c r="H84" s="123"/>
      <c r="I84" s="123"/>
      <c r="J84" s="123"/>
      <c r="K84" s="124"/>
    </row>
    <row r="85" spans="1:11" ht="13.8" thickBot="1" x14ac:dyDescent="0.3">
      <c r="A85" s="121"/>
      <c r="B85" s="29" t="s">
        <v>3</v>
      </c>
      <c r="C85" s="66" t="s">
        <v>3</v>
      </c>
      <c r="D85" s="125"/>
      <c r="E85" s="126"/>
      <c r="F85" s="126"/>
      <c r="G85" s="126"/>
      <c r="H85" s="126"/>
      <c r="I85" s="126"/>
      <c r="J85" s="126"/>
      <c r="K85" s="127"/>
    </row>
    <row r="86" spans="1:11" ht="13.8" thickBot="1" x14ac:dyDescent="0.3">
      <c r="A86" s="46"/>
      <c r="B86" s="46"/>
      <c r="C86" s="46"/>
      <c r="D86" s="46" t="s">
        <v>3</v>
      </c>
      <c r="E86" s="46" t="s">
        <v>3</v>
      </c>
      <c r="F86" s="46" t="s">
        <v>3</v>
      </c>
      <c r="G86" s="46"/>
      <c r="H86" s="46"/>
      <c r="I86" s="46"/>
      <c r="J86" s="46" t="s">
        <v>3</v>
      </c>
      <c r="K86" s="46" t="s">
        <v>3</v>
      </c>
    </row>
    <row r="87" spans="1:11" ht="13.8" thickBot="1" x14ac:dyDescent="0.3">
      <c r="A87" s="47" t="s">
        <v>79</v>
      </c>
      <c r="B87" s="48" t="s">
        <v>80</v>
      </c>
      <c r="C87" s="48" t="s">
        <v>3</v>
      </c>
      <c r="D87" s="84" t="s">
        <v>6</v>
      </c>
      <c r="E87" s="85" t="s">
        <v>7</v>
      </c>
      <c r="F87" s="85" t="s">
        <v>8</v>
      </c>
      <c r="G87" s="85" t="s">
        <v>9</v>
      </c>
      <c r="H87" s="85" t="s">
        <v>10</v>
      </c>
      <c r="I87" s="85" t="s">
        <v>11</v>
      </c>
      <c r="J87" s="85" t="s">
        <v>12</v>
      </c>
      <c r="K87" s="51" t="s">
        <v>21</v>
      </c>
    </row>
    <row r="88" spans="1:11" ht="13.95" customHeight="1" thickBot="1" x14ac:dyDescent="0.3">
      <c r="A88" s="112" t="s">
        <v>81</v>
      </c>
      <c r="B88" s="112" t="s">
        <v>82</v>
      </c>
      <c r="C88" s="29" t="s">
        <v>15</v>
      </c>
      <c r="D88" s="185">
        <v>80</v>
      </c>
      <c r="E88" s="53">
        <v>94</v>
      </c>
      <c r="F88" s="53">
        <f>94+'CIU &amp; MEL'!F86+'Gender &amp; DI'!F86+Climate!F86+'Emerging Tech'!F86+IF!F86</f>
        <v>114</v>
      </c>
      <c r="G88" s="53">
        <f>94+'CIU &amp; MEL'!G86+'Gender &amp; DI'!G86+Climate!G86+'Emerging Tech'!G86++IF!F86</f>
        <v>127</v>
      </c>
      <c r="H88" s="53">
        <f>94+'CIU &amp; MEL'!H86+'Gender &amp; DI'!H86+Climate!H86+'Emerging Tech'!H86+IF!H86</f>
        <v>145</v>
      </c>
      <c r="I88" s="53">
        <f>94+'CIU &amp; MEL'!I86+'Gender &amp; DI'!I86+Climate!I86+'Emerging Tech'!I86+IF!I86</f>
        <v>161</v>
      </c>
      <c r="J88" s="53">
        <f>94+'CIU &amp; MEL'!J86+'Gender &amp; DI'!J86+Climate!J86+'Emerging Tech'!J86+IF!J86</f>
        <v>161</v>
      </c>
      <c r="K88" s="137" t="s">
        <v>83</v>
      </c>
    </row>
    <row r="89" spans="1:11" ht="13.8" thickBot="1" x14ac:dyDescent="0.3">
      <c r="A89" s="101"/>
      <c r="B89" s="101" t="s">
        <v>3</v>
      </c>
      <c r="C89" s="29" t="s">
        <v>16</v>
      </c>
      <c r="D89" s="83" t="s">
        <v>3</v>
      </c>
      <c r="E89" s="53"/>
      <c r="F89" s="53"/>
      <c r="G89" s="53"/>
      <c r="H89" s="53"/>
      <c r="I89" s="53"/>
      <c r="J89" s="53"/>
      <c r="K89" s="115"/>
    </row>
    <row r="90" spans="1:11" ht="13.8" thickBot="1" x14ac:dyDescent="0.3">
      <c r="A90" s="101"/>
      <c r="B90" s="101" t="s">
        <v>3</v>
      </c>
      <c r="C90" s="106" t="s">
        <v>17</v>
      </c>
      <c r="D90" s="107"/>
      <c r="E90" s="107"/>
      <c r="F90" s="107"/>
      <c r="G90" s="107"/>
      <c r="H90" s="107"/>
      <c r="I90" s="107"/>
      <c r="J90" s="113"/>
      <c r="K90" s="116"/>
    </row>
    <row r="91" spans="1:11" ht="13.8" thickBot="1" x14ac:dyDescent="0.3">
      <c r="A91" s="101"/>
      <c r="B91" s="101" t="s">
        <v>3</v>
      </c>
      <c r="C91" s="110" t="s">
        <v>37</v>
      </c>
      <c r="D91" s="110"/>
      <c r="E91" s="110"/>
      <c r="F91" s="110"/>
      <c r="G91" s="110"/>
      <c r="H91" s="110"/>
      <c r="I91" s="110"/>
      <c r="J91" s="114"/>
      <c r="K91" s="117" t="s">
        <v>84</v>
      </c>
    </row>
    <row r="92" spans="1:11" ht="13.8" thickBot="1" x14ac:dyDescent="0.3">
      <c r="A92" s="101"/>
      <c r="B92" s="40" t="s">
        <v>85</v>
      </c>
      <c r="C92" s="40" t="s">
        <v>3</v>
      </c>
      <c r="D92" s="84" t="s">
        <v>6</v>
      </c>
      <c r="E92" s="85" t="s">
        <v>7</v>
      </c>
      <c r="F92" s="85" t="s">
        <v>8</v>
      </c>
      <c r="G92" s="85" t="s">
        <v>9</v>
      </c>
      <c r="H92" s="85" t="s">
        <v>10</v>
      </c>
      <c r="I92" s="85" t="s">
        <v>11</v>
      </c>
      <c r="J92" s="85" t="s">
        <v>12</v>
      </c>
      <c r="K92" s="139"/>
    </row>
    <row r="93" spans="1:11" x14ac:dyDescent="0.25">
      <c r="A93" s="101"/>
      <c r="B93" s="144" t="s">
        <v>86</v>
      </c>
      <c r="C93" s="68" t="s">
        <v>15</v>
      </c>
      <c r="D93" s="185">
        <v>455</v>
      </c>
      <c r="E93" s="53">
        <f>528+'Gender &amp; DI'!E91+Climate!E91+'CIU &amp; MEL'!E91+'Emerging Tech'!E91+IF!E91</f>
        <v>528</v>
      </c>
      <c r="F93" s="53">
        <f>528+'Gender &amp; DI'!F91+Climate!F91+'CIU &amp; MEL'!F91+'Emerging Tech'!F91+IF!F91</f>
        <v>631</v>
      </c>
      <c r="G93" s="53">
        <f>528+'Gender &amp; DI'!G91+Climate!G91+'CIU &amp; MEL'!G91+'Emerging Tech'!G91+IF!G91</f>
        <v>732</v>
      </c>
      <c r="H93" s="53">
        <f>528+'Gender &amp; DI'!H91+Climate!H91+'CIU &amp; MEL'!H91+'Emerging Tech'!H91+IF!H91</f>
        <v>840</v>
      </c>
      <c r="I93" s="53">
        <f>528+'Gender &amp; DI'!I91+Climate!I91+'CIU &amp; MEL'!I91+'Emerging Tech'!I91+IF!I91</f>
        <v>933</v>
      </c>
      <c r="J93" s="53">
        <f>528+'Gender &amp; DI'!J91+Climate!J91+'CIU &amp; MEL'!J91+'Emerging Tech'!J91+IF!J91</f>
        <v>933</v>
      </c>
      <c r="K93" s="139"/>
    </row>
    <row r="94" spans="1:11" ht="13.8" thickBot="1" x14ac:dyDescent="0.3">
      <c r="A94" s="101"/>
      <c r="B94" s="104" t="s">
        <v>3</v>
      </c>
      <c r="C94" s="29" t="s">
        <v>16</v>
      </c>
      <c r="D94" s="88" t="s">
        <v>3</v>
      </c>
      <c r="E94" s="28"/>
      <c r="F94" s="28"/>
      <c r="G94" s="28"/>
      <c r="H94" s="28"/>
      <c r="I94" s="28"/>
      <c r="J94" s="28"/>
      <c r="K94" s="139"/>
    </row>
    <row r="95" spans="1:11" ht="13.8" thickBot="1" x14ac:dyDescent="0.3">
      <c r="A95" s="101"/>
      <c r="B95" s="104" t="s">
        <v>3</v>
      </c>
      <c r="C95" s="107" t="s">
        <v>17</v>
      </c>
      <c r="D95" s="107"/>
      <c r="E95" s="107"/>
      <c r="F95" s="107"/>
      <c r="G95" s="107"/>
      <c r="H95" s="107"/>
      <c r="I95" s="107"/>
      <c r="J95" s="113"/>
      <c r="K95" s="139"/>
    </row>
    <row r="96" spans="1:11" ht="13.8" thickBot="1" x14ac:dyDescent="0.3">
      <c r="A96" s="102"/>
      <c r="B96" s="104" t="s">
        <v>3</v>
      </c>
      <c r="C96" s="110" t="s">
        <v>87</v>
      </c>
      <c r="D96" s="110"/>
      <c r="E96" s="110"/>
      <c r="F96" s="110"/>
      <c r="G96" s="110"/>
      <c r="H96" s="110"/>
      <c r="I96" s="110"/>
      <c r="J96" s="114"/>
      <c r="K96" s="149"/>
    </row>
    <row r="97" spans="1:11" ht="13.8" thickBot="1" x14ac:dyDescent="0.3">
      <c r="A97" s="39" t="s">
        <v>78</v>
      </c>
      <c r="B97" s="40"/>
      <c r="C97" s="40"/>
      <c r="D97" s="49"/>
      <c r="E97" s="50"/>
      <c r="F97" s="50"/>
      <c r="G97" s="50"/>
      <c r="H97" s="50"/>
      <c r="I97" s="50"/>
      <c r="J97" s="50"/>
    </row>
    <row r="98" spans="1:11" ht="13.8" thickBot="1" x14ac:dyDescent="0.3">
      <c r="A98" s="67">
        <v>0.25</v>
      </c>
    </row>
    <row r="99" spans="1:11" ht="13.8" thickBot="1" x14ac:dyDescent="0.3">
      <c r="A99" s="120" t="s">
        <v>64</v>
      </c>
      <c r="B99" s="64" t="s">
        <v>65</v>
      </c>
      <c r="C99" s="64" t="s">
        <v>3</v>
      </c>
      <c r="D99" s="64" t="s">
        <v>66</v>
      </c>
      <c r="E99" s="64" t="s">
        <v>67</v>
      </c>
      <c r="F99" s="64" t="s">
        <v>68</v>
      </c>
      <c r="G99" s="65"/>
      <c r="H99" s="65"/>
      <c r="I99" s="65"/>
      <c r="J99" s="128" t="s">
        <v>69</v>
      </c>
      <c r="K99" s="129"/>
    </row>
    <row r="100" spans="1:11" ht="13.8" thickBot="1" x14ac:dyDescent="0.3">
      <c r="A100" s="121"/>
      <c r="B100" s="29" t="s">
        <v>3</v>
      </c>
      <c r="C100" s="29" t="s">
        <v>3</v>
      </c>
      <c r="D100" s="29" t="s">
        <v>3</v>
      </c>
      <c r="E100" s="29" t="s">
        <v>3</v>
      </c>
      <c r="F100" s="29" t="s">
        <v>3</v>
      </c>
      <c r="G100" s="66"/>
      <c r="H100" s="66"/>
      <c r="I100" s="66"/>
      <c r="J100" s="130" t="s">
        <v>3</v>
      </c>
      <c r="K100" s="131"/>
    </row>
    <row r="101" spans="1:11" ht="13.8" thickBot="1" x14ac:dyDescent="0.3">
      <c r="A101" s="120" t="s">
        <v>70</v>
      </c>
      <c r="B101" s="64" t="s">
        <v>71</v>
      </c>
      <c r="C101" s="64" t="s">
        <v>3</v>
      </c>
      <c r="D101" s="122" t="s">
        <v>3</v>
      </c>
      <c r="E101" s="123"/>
      <c r="F101" s="123"/>
      <c r="G101" s="123"/>
      <c r="H101" s="123"/>
      <c r="I101" s="123"/>
      <c r="J101" s="123"/>
      <c r="K101" s="124"/>
    </row>
    <row r="102" spans="1:11" ht="13.8" thickBot="1" x14ac:dyDescent="0.3">
      <c r="A102" s="121"/>
      <c r="B102" s="29" t="s">
        <v>3</v>
      </c>
      <c r="C102" s="66" t="s">
        <v>3</v>
      </c>
      <c r="D102" s="125"/>
      <c r="E102" s="126"/>
      <c r="F102" s="126"/>
      <c r="G102" s="126"/>
      <c r="H102" s="126"/>
      <c r="I102" s="126"/>
      <c r="J102" s="126"/>
      <c r="K102" s="127"/>
    </row>
    <row r="103" spans="1:11" ht="13.8" thickBot="1" x14ac:dyDescent="0.3">
      <c r="A103" s="46"/>
      <c r="B103" s="46"/>
      <c r="C103" s="46"/>
      <c r="D103" s="71" t="s">
        <v>3</v>
      </c>
      <c r="E103" s="71" t="s">
        <v>3</v>
      </c>
      <c r="F103" s="71" t="s">
        <v>3</v>
      </c>
      <c r="G103" s="71"/>
      <c r="H103" s="71"/>
      <c r="I103" s="71"/>
      <c r="J103" s="71" t="s">
        <v>3</v>
      </c>
      <c r="K103" s="71" t="s">
        <v>3</v>
      </c>
    </row>
    <row r="104" spans="1:11" ht="13.8" thickBot="1" x14ac:dyDescent="0.3">
      <c r="A104" s="47" t="s">
        <v>88</v>
      </c>
      <c r="B104" s="48" t="s">
        <v>89</v>
      </c>
      <c r="C104" s="48" t="s">
        <v>3</v>
      </c>
      <c r="D104" s="84" t="s">
        <v>6</v>
      </c>
      <c r="E104" s="85" t="s">
        <v>7</v>
      </c>
      <c r="F104" s="85" t="s">
        <v>8</v>
      </c>
      <c r="G104" s="85" t="s">
        <v>9</v>
      </c>
      <c r="H104" s="85" t="s">
        <v>10</v>
      </c>
      <c r="I104" s="85" t="s">
        <v>11</v>
      </c>
      <c r="J104" s="85" t="s">
        <v>12</v>
      </c>
      <c r="K104" s="51" t="s">
        <v>21</v>
      </c>
    </row>
    <row r="105" spans="1:11" ht="13.8" thickBot="1" x14ac:dyDescent="0.3">
      <c r="A105" s="112" t="s">
        <v>90</v>
      </c>
      <c r="B105" s="112" t="s">
        <v>91</v>
      </c>
      <c r="C105" s="29" t="s">
        <v>15</v>
      </c>
      <c r="D105" s="186">
        <v>2439</v>
      </c>
      <c r="E105" s="86">
        <f>D105+'Gender &amp; DI'!E103+Climate!E103+'Emerging Tech'!E103+IF!E103</f>
        <v>2989</v>
      </c>
      <c r="F105" s="86">
        <f>D105+'Gender &amp; DI'!F103+Climate!F103+'Emerging Tech'!F103+IF!F103</f>
        <v>3919</v>
      </c>
      <c r="G105" s="86">
        <f>D105+'Gender &amp; DI'!G103+Climate!G103+'Emerging Tech'!G103+IF!G103</f>
        <v>4439</v>
      </c>
      <c r="H105" s="86">
        <f>D105+'Gender &amp; DI'!H103+Climate!H103+'Emerging Tech'!H103+IF!H103</f>
        <v>4459</v>
      </c>
      <c r="I105" s="86">
        <f>D105+'Gender &amp; DI'!I103+Climate!I103+'Emerging Tech'!I103+IF!I103</f>
        <v>4459</v>
      </c>
      <c r="J105" s="86">
        <f>D105+'Gender &amp; DI'!J103+Climate!J103+'Emerging Tech'!J103+IF!J103</f>
        <v>4459</v>
      </c>
      <c r="K105" s="135" t="s">
        <v>92</v>
      </c>
    </row>
    <row r="106" spans="1:11" ht="13.8" thickBot="1" x14ac:dyDescent="0.3">
      <c r="A106" s="101" t="s">
        <v>3</v>
      </c>
      <c r="B106" s="101" t="s">
        <v>3</v>
      </c>
      <c r="C106" s="72" t="s">
        <v>16</v>
      </c>
      <c r="D106" s="83" t="s">
        <v>3</v>
      </c>
      <c r="E106" s="86"/>
      <c r="F106" s="86"/>
      <c r="G106" s="86"/>
      <c r="H106" s="86"/>
      <c r="I106" s="86"/>
      <c r="J106" s="86"/>
      <c r="K106" s="135"/>
    </row>
    <row r="107" spans="1:11" ht="13.8" thickBot="1" x14ac:dyDescent="0.3">
      <c r="A107" s="101" t="s">
        <v>3</v>
      </c>
      <c r="B107" s="101" t="s">
        <v>3</v>
      </c>
      <c r="C107" s="106" t="s">
        <v>17</v>
      </c>
      <c r="D107" s="107"/>
      <c r="E107" s="107"/>
      <c r="F107" s="107"/>
      <c r="G107" s="107"/>
      <c r="H107" s="107"/>
      <c r="I107" s="107"/>
      <c r="J107" s="108"/>
      <c r="K107" s="135"/>
    </row>
    <row r="108" spans="1:11" ht="13.8" thickBot="1" x14ac:dyDescent="0.3">
      <c r="A108" s="101" t="s">
        <v>3</v>
      </c>
      <c r="B108" s="101" t="s">
        <v>3</v>
      </c>
      <c r="C108" s="110" t="s">
        <v>93</v>
      </c>
      <c r="D108" s="110"/>
      <c r="E108" s="110"/>
      <c r="F108" s="110"/>
      <c r="G108" s="110"/>
      <c r="H108" s="110"/>
      <c r="I108" s="110"/>
      <c r="J108" s="114"/>
      <c r="K108" s="135"/>
    </row>
    <row r="109" spans="1:11" ht="13.8" thickBot="1" x14ac:dyDescent="0.3">
      <c r="A109" s="73" t="s">
        <v>3</v>
      </c>
      <c r="B109" s="40" t="s">
        <v>94</v>
      </c>
      <c r="C109" s="40" t="s">
        <v>3</v>
      </c>
      <c r="D109" s="84" t="s">
        <v>6</v>
      </c>
      <c r="E109" s="85" t="s">
        <v>7</v>
      </c>
      <c r="F109" s="85" t="s">
        <v>8</v>
      </c>
      <c r="G109" s="85" t="s">
        <v>9</v>
      </c>
      <c r="H109" s="85" t="s">
        <v>10</v>
      </c>
      <c r="I109" s="85" t="s">
        <v>11</v>
      </c>
      <c r="J109" s="85" t="s">
        <v>12</v>
      </c>
      <c r="K109" s="135"/>
    </row>
    <row r="110" spans="1:11" ht="13.8" thickBot="1" x14ac:dyDescent="0.3">
      <c r="A110" s="73" t="s">
        <v>3</v>
      </c>
      <c r="B110" s="112" t="s">
        <v>95</v>
      </c>
      <c r="C110" s="68" t="s">
        <v>15</v>
      </c>
      <c r="D110" s="185">
        <v>63</v>
      </c>
      <c r="E110" s="53">
        <f>D110+'Gender &amp; DI'!E108+Climate!E108+'Emerging Tech'!E108+IF!E108</f>
        <v>63</v>
      </c>
      <c r="F110" s="53">
        <f>63+'Gender &amp; DI'!F108+Climate!F108+'Emerging Tech'!F108+IF!F108</f>
        <v>75</v>
      </c>
      <c r="G110" s="53">
        <f>63+'Gender &amp; DI'!G108+Climate!G108+'Emerging Tech'!G108+IF!G108</f>
        <v>99</v>
      </c>
      <c r="H110" s="53">
        <f>63+'Gender &amp; DI'!H108+Climate!H108+'Emerging Tech'!H108+IF!H108</f>
        <v>111</v>
      </c>
      <c r="I110" s="53">
        <f>63+'Gender &amp; DI'!I108+Climate!I108+'Emerging Tech'!I108+IF!I108</f>
        <v>117</v>
      </c>
      <c r="J110" s="53">
        <f>63+'Gender &amp; DI'!J108+Climate!J108+'Emerging Tech'!J108+IF!J108</f>
        <v>117</v>
      </c>
      <c r="K110" s="135"/>
    </row>
    <row r="111" spans="1:11" ht="13.8" thickBot="1" x14ac:dyDescent="0.3">
      <c r="A111" s="73" t="s">
        <v>3</v>
      </c>
      <c r="B111" s="101" t="s">
        <v>3</v>
      </c>
      <c r="C111" s="29" t="s">
        <v>16</v>
      </c>
      <c r="D111" s="88" t="s">
        <v>3</v>
      </c>
      <c r="E111" s="28"/>
      <c r="F111" s="28"/>
      <c r="G111" s="28"/>
      <c r="H111" s="28"/>
      <c r="I111" s="28"/>
      <c r="J111" s="28"/>
      <c r="K111" s="135"/>
    </row>
    <row r="112" spans="1:11" ht="13.8" thickBot="1" x14ac:dyDescent="0.3">
      <c r="A112" s="73" t="s">
        <v>3</v>
      </c>
      <c r="B112" s="101" t="s">
        <v>3</v>
      </c>
      <c r="C112" s="107" t="s">
        <v>17</v>
      </c>
      <c r="D112" s="107"/>
      <c r="E112" s="107"/>
      <c r="F112" s="107"/>
      <c r="G112" s="107"/>
      <c r="H112" s="107"/>
      <c r="I112" s="107"/>
      <c r="J112" s="113"/>
      <c r="K112" s="135"/>
    </row>
    <row r="113" spans="1:11" ht="13.8" thickBot="1" x14ac:dyDescent="0.3">
      <c r="A113" s="61" t="s">
        <v>3</v>
      </c>
      <c r="B113" s="101" t="s">
        <v>3</v>
      </c>
      <c r="K113" s="135"/>
    </row>
    <row r="114" spans="1:11" ht="13.8" thickBot="1" x14ac:dyDescent="0.3">
      <c r="A114" s="39" t="s">
        <v>78</v>
      </c>
      <c r="B114" s="40"/>
      <c r="C114" s="110" t="s">
        <v>96</v>
      </c>
      <c r="D114" s="110"/>
      <c r="E114" s="110"/>
      <c r="F114" s="110"/>
      <c r="G114" s="110"/>
      <c r="H114" s="110"/>
      <c r="I114" s="110"/>
      <c r="J114" s="114"/>
      <c r="K114" s="135"/>
    </row>
    <row r="115" spans="1:11" ht="13.8" thickBot="1" x14ac:dyDescent="0.3">
      <c r="A115" s="67">
        <v>0.3</v>
      </c>
      <c r="B115" s="74"/>
      <c r="C115" s="72"/>
      <c r="D115" s="75"/>
      <c r="E115" s="42"/>
      <c r="F115" s="42"/>
      <c r="G115" s="42"/>
      <c r="H115" s="42"/>
      <c r="I115" s="42"/>
      <c r="J115" s="42"/>
      <c r="K115" s="135"/>
    </row>
    <row r="116" spans="1:11" ht="13.8" thickBot="1" x14ac:dyDescent="0.3">
      <c r="A116" s="120" t="s">
        <v>64</v>
      </c>
      <c r="B116" s="64" t="s">
        <v>65</v>
      </c>
      <c r="C116" s="64" t="s">
        <v>3</v>
      </c>
      <c r="D116" s="64" t="s">
        <v>66</v>
      </c>
      <c r="E116" s="64" t="s">
        <v>67</v>
      </c>
      <c r="F116" s="64" t="s">
        <v>68</v>
      </c>
      <c r="G116" s="65"/>
      <c r="H116" s="65"/>
      <c r="I116" s="65"/>
      <c r="J116" s="128" t="s">
        <v>69</v>
      </c>
      <c r="K116" s="129"/>
    </row>
    <row r="117" spans="1:11" ht="13.8" thickBot="1" x14ac:dyDescent="0.3">
      <c r="A117" s="121"/>
      <c r="B117" s="29" t="s">
        <v>3</v>
      </c>
      <c r="C117" s="29" t="s">
        <v>3</v>
      </c>
      <c r="D117" s="29" t="s">
        <v>3</v>
      </c>
      <c r="E117" s="29" t="s">
        <v>3</v>
      </c>
      <c r="F117" s="29" t="s">
        <v>3</v>
      </c>
      <c r="G117" s="66"/>
      <c r="H117" s="66"/>
      <c r="I117" s="66"/>
      <c r="J117" s="130" t="s">
        <v>3</v>
      </c>
      <c r="K117" s="131"/>
    </row>
    <row r="118" spans="1:11" ht="13.8" thickBot="1" x14ac:dyDescent="0.3">
      <c r="A118" s="120" t="s">
        <v>70</v>
      </c>
      <c r="B118" s="64" t="s">
        <v>71</v>
      </c>
      <c r="C118" s="64" t="s">
        <v>3</v>
      </c>
      <c r="D118" s="122" t="s">
        <v>3</v>
      </c>
      <c r="E118" s="123"/>
      <c r="F118" s="123"/>
      <c r="G118" s="123"/>
      <c r="H118" s="123"/>
      <c r="I118" s="123"/>
      <c r="J118" s="123"/>
      <c r="K118" s="124"/>
    </row>
    <row r="119" spans="1:11" ht="13.8" thickBot="1" x14ac:dyDescent="0.3">
      <c r="A119" s="121"/>
      <c r="B119" s="29" t="s">
        <v>3</v>
      </c>
      <c r="C119" s="66" t="s">
        <v>3</v>
      </c>
      <c r="D119" s="125"/>
      <c r="E119" s="126"/>
      <c r="F119" s="126"/>
      <c r="G119" s="126"/>
      <c r="H119" s="126"/>
      <c r="I119" s="126"/>
      <c r="J119" s="126"/>
      <c r="K119" s="127"/>
    </row>
    <row r="120" spans="1:11" ht="13.8" thickBot="1" x14ac:dyDescent="0.3">
      <c r="A120" s="46"/>
      <c r="B120" s="46"/>
      <c r="C120" s="46"/>
      <c r="D120" s="71" t="s">
        <v>3</v>
      </c>
      <c r="E120" s="71" t="s">
        <v>3</v>
      </c>
      <c r="F120" s="71" t="s">
        <v>3</v>
      </c>
      <c r="G120" s="71"/>
      <c r="H120" s="71"/>
      <c r="I120" s="71"/>
      <c r="J120" s="71" t="s">
        <v>3</v>
      </c>
      <c r="K120" s="71" t="s">
        <v>3</v>
      </c>
    </row>
    <row r="121" spans="1:11" ht="13.8" thickBot="1" x14ac:dyDescent="0.3">
      <c r="A121" s="47" t="s">
        <v>97</v>
      </c>
      <c r="B121" s="48" t="s">
        <v>98</v>
      </c>
      <c r="C121" s="48" t="s">
        <v>3</v>
      </c>
      <c r="D121" s="84" t="s">
        <v>6</v>
      </c>
      <c r="E121" s="85" t="s">
        <v>7</v>
      </c>
      <c r="F121" s="85" t="s">
        <v>8</v>
      </c>
      <c r="G121" s="85" t="s">
        <v>9</v>
      </c>
      <c r="H121" s="85" t="s">
        <v>10</v>
      </c>
      <c r="I121" s="85" t="s">
        <v>11</v>
      </c>
      <c r="J121" s="85" t="s">
        <v>12</v>
      </c>
      <c r="K121" s="51" t="s">
        <v>21</v>
      </c>
    </row>
    <row r="122" spans="1:11" ht="13.95" customHeight="1" thickBot="1" x14ac:dyDescent="0.3">
      <c r="A122" s="112" t="s">
        <v>99</v>
      </c>
      <c r="B122" s="103" t="s">
        <v>100</v>
      </c>
      <c r="C122" s="29" t="s">
        <v>15</v>
      </c>
      <c r="D122" s="185">
        <v>146</v>
      </c>
      <c r="E122" s="53">
        <f>170+'Gender &amp; DI'!E120+Climate!E120+'Emerging Tech'!E120</f>
        <v>171</v>
      </c>
      <c r="F122" s="53">
        <f>170+'Gender &amp; DI'!F120+Climate!F120+'Emerging Tech'!F120</f>
        <v>198</v>
      </c>
      <c r="G122" s="53">
        <f>170+'Gender &amp; DI'!G120+Climate!G120+'Emerging Tech'!G120</f>
        <v>232</v>
      </c>
      <c r="H122" s="53">
        <f>170+'Gender &amp; DI'!H120+Climate!H120+'Emerging Tech'!H120</f>
        <v>279</v>
      </c>
      <c r="I122" s="53">
        <f>170+'Gender &amp; DI'!I120+Climate!I120+'Emerging Tech'!I120</f>
        <v>323</v>
      </c>
      <c r="J122" s="53">
        <f>170+'Gender &amp; DI'!J120+Climate!J120+'Emerging Tech'!J120</f>
        <v>323</v>
      </c>
      <c r="K122" s="135" t="s">
        <v>101</v>
      </c>
    </row>
    <row r="123" spans="1:11" ht="13.8" thickBot="1" x14ac:dyDescent="0.3">
      <c r="A123" s="101" t="s">
        <v>3</v>
      </c>
      <c r="B123" s="104"/>
      <c r="C123" s="29" t="s">
        <v>16</v>
      </c>
      <c r="D123" s="83" t="s">
        <v>3</v>
      </c>
      <c r="E123" s="53"/>
      <c r="F123" s="53"/>
      <c r="G123" s="53"/>
      <c r="H123" s="53"/>
      <c r="I123" s="53"/>
      <c r="J123" s="53"/>
      <c r="K123" s="135"/>
    </row>
    <row r="124" spans="1:11" ht="13.8" thickBot="1" x14ac:dyDescent="0.3">
      <c r="A124" s="101" t="s">
        <v>3</v>
      </c>
      <c r="B124" s="104"/>
      <c r="C124" s="107" t="s">
        <v>17</v>
      </c>
      <c r="D124" s="107"/>
      <c r="E124" s="107"/>
      <c r="F124" s="107"/>
      <c r="G124" s="107"/>
      <c r="H124" s="107"/>
      <c r="I124" s="107"/>
      <c r="J124" s="113"/>
      <c r="K124" s="135"/>
    </row>
    <row r="125" spans="1:11" ht="16.2" customHeight="1" x14ac:dyDescent="0.25">
      <c r="A125" s="101" t="s">
        <v>3</v>
      </c>
      <c r="B125" s="104"/>
      <c r="C125" s="136" t="s">
        <v>102</v>
      </c>
      <c r="D125" s="117"/>
      <c r="E125" s="117"/>
      <c r="F125" s="117"/>
      <c r="G125" s="117"/>
      <c r="H125" s="117"/>
      <c r="I125" s="117"/>
      <c r="J125" s="137"/>
      <c r="K125" s="135"/>
    </row>
    <row r="126" spans="1:11" ht="13.8" thickBot="1" x14ac:dyDescent="0.3">
      <c r="A126" s="39" t="s">
        <v>78</v>
      </c>
      <c r="B126" s="104"/>
      <c r="C126" s="138"/>
      <c r="D126" s="139"/>
      <c r="E126" s="139"/>
      <c r="F126" s="139"/>
      <c r="G126" s="139"/>
      <c r="H126" s="139"/>
      <c r="I126" s="139"/>
      <c r="J126" s="115"/>
      <c r="K126" s="135"/>
    </row>
    <row r="127" spans="1:11" x14ac:dyDescent="0.25">
      <c r="A127" s="67">
        <v>0.3</v>
      </c>
      <c r="B127" s="104"/>
      <c r="C127" s="138"/>
      <c r="D127" s="139"/>
      <c r="E127" s="139"/>
      <c r="F127" s="139"/>
      <c r="G127" s="139"/>
      <c r="H127" s="139"/>
      <c r="I127" s="139"/>
      <c r="J127" s="115"/>
      <c r="K127" s="135"/>
    </row>
    <row r="128" spans="1:11" ht="13.8" thickBot="1" x14ac:dyDescent="0.3">
      <c r="A128" s="120" t="s">
        <v>64</v>
      </c>
      <c r="B128" s="76" t="s">
        <v>65</v>
      </c>
      <c r="C128" s="77" t="s">
        <v>3</v>
      </c>
      <c r="D128" s="78" t="s">
        <v>66</v>
      </c>
      <c r="E128" s="78" t="s">
        <v>67</v>
      </c>
      <c r="F128" s="78" t="s">
        <v>68</v>
      </c>
      <c r="G128" s="79"/>
      <c r="H128" s="79"/>
      <c r="I128" s="79"/>
      <c r="J128" s="80" t="s">
        <v>3</v>
      </c>
      <c r="K128" s="148"/>
    </row>
    <row r="129" spans="1:11" ht="13.8" thickBot="1" x14ac:dyDescent="0.3">
      <c r="A129" s="121"/>
      <c r="B129" s="29" t="s">
        <v>3</v>
      </c>
      <c r="C129" s="29" t="s">
        <v>3</v>
      </c>
      <c r="D129" s="29" t="s">
        <v>3</v>
      </c>
      <c r="E129" s="29" t="s">
        <v>3</v>
      </c>
      <c r="F129" s="29" t="s">
        <v>3</v>
      </c>
      <c r="G129" s="66"/>
      <c r="H129" s="66"/>
      <c r="I129" s="66"/>
      <c r="J129" s="81"/>
      <c r="K129" s="135"/>
    </row>
    <row r="130" spans="1:11" ht="13.8" thickBot="1" x14ac:dyDescent="0.3">
      <c r="A130" s="120" t="s">
        <v>70</v>
      </c>
      <c r="B130" s="64" t="s">
        <v>71</v>
      </c>
      <c r="C130" s="64" t="s">
        <v>3</v>
      </c>
      <c r="D130" s="44"/>
      <c r="E130" s="44"/>
      <c r="F130" s="44"/>
      <c r="G130" s="44"/>
      <c r="H130" s="44"/>
      <c r="I130" s="44"/>
      <c r="J130" s="45"/>
      <c r="K130" s="135"/>
    </row>
    <row r="131" spans="1:11" ht="13.8" thickBot="1" x14ac:dyDescent="0.3">
      <c r="A131" s="121"/>
      <c r="B131" s="29" t="s">
        <v>3</v>
      </c>
      <c r="C131" s="66" t="s">
        <v>3</v>
      </c>
      <c r="D131" s="44"/>
      <c r="E131" s="44"/>
      <c r="F131" s="44"/>
      <c r="G131" s="44"/>
      <c r="H131" s="44"/>
      <c r="I131" s="44"/>
      <c r="J131" s="44"/>
      <c r="K131" s="135"/>
    </row>
    <row r="148" spans="9:9" x14ac:dyDescent="0.25">
      <c r="I148" s="96"/>
    </row>
  </sheetData>
  <mergeCells count="105">
    <mergeCell ref="K88:K90"/>
    <mergeCell ref="B110:B113"/>
    <mergeCell ref="B88:B91"/>
    <mergeCell ref="C91:J91"/>
    <mergeCell ref="A88:A96"/>
    <mergeCell ref="B93:B96"/>
    <mergeCell ref="C95:J95"/>
    <mergeCell ref="C90:J90"/>
    <mergeCell ref="C96:J96"/>
    <mergeCell ref="K91:K96"/>
    <mergeCell ref="J99:K99"/>
    <mergeCell ref="A99:A100"/>
    <mergeCell ref="J100:K100"/>
    <mergeCell ref="A101:A102"/>
    <mergeCell ref="D101:K102"/>
    <mergeCell ref="K105:K115"/>
    <mergeCell ref="C107:J107"/>
    <mergeCell ref="C108:J108"/>
    <mergeCell ref="A105:A108"/>
    <mergeCell ref="B105:B108"/>
    <mergeCell ref="C112:J112"/>
    <mergeCell ref="C114:J114"/>
    <mergeCell ref="A116:A117"/>
    <mergeCell ref="J116:K116"/>
    <mergeCell ref="J117:K117"/>
    <mergeCell ref="A118:A119"/>
    <mergeCell ref="D118:K119"/>
    <mergeCell ref="A122:A125"/>
    <mergeCell ref="K122:K131"/>
    <mergeCell ref="C124:J124"/>
    <mergeCell ref="B122:B127"/>
    <mergeCell ref="C125:J127"/>
    <mergeCell ref="A128:A129"/>
    <mergeCell ref="A130:A131"/>
    <mergeCell ref="B49:B52"/>
    <mergeCell ref="A63:A67"/>
    <mergeCell ref="B64:B67"/>
    <mergeCell ref="A76:A79"/>
    <mergeCell ref="B76:B81"/>
    <mergeCell ref="A69:A70"/>
    <mergeCell ref="B54:B57"/>
    <mergeCell ref="B59:B62"/>
    <mergeCell ref="A48:A62"/>
    <mergeCell ref="B4:K4"/>
    <mergeCell ref="K5:K9"/>
    <mergeCell ref="D8:J8"/>
    <mergeCell ref="D9:J9"/>
    <mergeCell ref="A6:A9"/>
    <mergeCell ref="B6:B9"/>
    <mergeCell ref="D30:J30"/>
    <mergeCell ref="D31:J31"/>
    <mergeCell ref="D40:J40"/>
    <mergeCell ref="B23:B26"/>
    <mergeCell ref="B28:B31"/>
    <mergeCell ref="B38:B41"/>
    <mergeCell ref="D25:J25"/>
    <mergeCell ref="D26:J26"/>
    <mergeCell ref="A13:A21"/>
    <mergeCell ref="B13:B16"/>
    <mergeCell ref="K13:K16"/>
    <mergeCell ref="D15:J15"/>
    <mergeCell ref="D16:J16"/>
    <mergeCell ref="B18:B21"/>
    <mergeCell ref="K18:K21"/>
    <mergeCell ref="D20:J20"/>
    <mergeCell ref="D21:J21"/>
    <mergeCell ref="D68:J68"/>
    <mergeCell ref="D41:J41"/>
    <mergeCell ref="D51:J51"/>
    <mergeCell ref="D52:J52"/>
    <mergeCell ref="D66:J66"/>
    <mergeCell ref="D67:J67"/>
    <mergeCell ref="K38:K41"/>
    <mergeCell ref="K48:K52"/>
    <mergeCell ref="D56:J56"/>
    <mergeCell ref="K53:K57"/>
    <mergeCell ref="D57:J57"/>
    <mergeCell ref="K58:K62"/>
    <mergeCell ref="D61:J61"/>
    <mergeCell ref="D62:J62"/>
    <mergeCell ref="K63:K67"/>
    <mergeCell ref="A84:A85"/>
    <mergeCell ref="D84:K85"/>
    <mergeCell ref="A82:A83"/>
    <mergeCell ref="J82:K82"/>
    <mergeCell ref="J83:K83"/>
    <mergeCell ref="J69:K69"/>
    <mergeCell ref="J70:K70"/>
    <mergeCell ref="A71:A72"/>
    <mergeCell ref="D71:K72"/>
    <mergeCell ref="C78:J78"/>
    <mergeCell ref="K76:K81"/>
    <mergeCell ref="C79:J81"/>
    <mergeCell ref="B43:B46"/>
    <mergeCell ref="K43:K46"/>
    <mergeCell ref="D45:J45"/>
    <mergeCell ref="D46:J46"/>
    <mergeCell ref="A37:A46"/>
    <mergeCell ref="B33:B36"/>
    <mergeCell ref="K33:K36"/>
    <mergeCell ref="D35:J35"/>
    <mergeCell ref="D36:J36"/>
    <mergeCell ref="A22:A36"/>
    <mergeCell ref="K23:K26"/>
    <mergeCell ref="K28:K31"/>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98FE-E5A5-418E-A408-659BCC7C9E51}">
  <dimension ref="A1:K129"/>
  <sheetViews>
    <sheetView topLeftCell="B91" workbookViewId="0">
      <selection activeCell="B99" sqref="B99"/>
    </sheetView>
  </sheetViews>
  <sheetFormatPr defaultColWidth="8.77734375" defaultRowHeight="13.2" x14ac:dyDescent="0.25"/>
  <cols>
    <col min="1" max="1" width="49" style="31" hidden="1" customWidth="1"/>
    <col min="2" max="2" width="42.44140625" style="31" customWidth="1"/>
    <col min="3" max="3" width="11" style="31" customWidth="1"/>
    <col min="4" max="10" width="20.6640625" style="31" customWidth="1"/>
    <col min="11" max="11" width="85" style="31" customWidth="1"/>
    <col min="12" max="12" width="9.33203125" style="31" customWidth="1"/>
    <col min="13" max="16384" width="8.77734375" style="31"/>
  </cols>
  <sheetData>
    <row r="1" spans="1:11" ht="13.8" thickBot="1" x14ac:dyDescent="0.3"/>
    <row r="2" spans="1:11" ht="13.8" thickBot="1" x14ac:dyDescent="0.3">
      <c r="A2" s="38" t="s">
        <v>2</v>
      </c>
      <c r="B2" s="130" t="s">
        <v>3</v>
      </c>
      <c r="C2" s="130"/>
      <c r="D2" s="130"/>
      <c r="E2" s="130"/>
      <c r="F2" s="130"/>
      <c r="G2" s="130"/>
      <c r="H2" s="130"/>
      <c r="I2" s="130"/>
      <c r="J2" s="130"/>
      <c r="K2" s="131"/>
    </row>
    <row r="3" spans="1:11" ht="13.8" thickBot="1" x14ac:dyDescent="0.3">
      <c r="A3" s="39" t="s">
        <v>4</v>
      </c>
      <c r="B3" s="40" t="s">
        <v>5</v>
      </c>
      <c r="C3" s="40" t="s">
        <v>3</v>
      </c>
      <c r="D3" s="41" t="s">
        <v>6</v>
      </c>
      <c r="E3" s="41" t="s">
        <v>7</v>
      </c>
      <c r="F3" s="41" t="s">
        <v>8</v>
      </c>
      <c r="G3" s="41" t="s">
        <v>9</v>
      </c>
      <c r="H3" s="41" t="s">
        <v>10</v>
      </c>
      <c r="I3" s="41" t="s">
        <v>11</v>
      </c>
      <c r="J3" s="41" t="s">
        <v>12</v>
      </c>
      <c r="K3" s="150" t="s">
        <v>3</v>
      </c>
    </row>
    <row r="4" spans="1:11" ht="15.45" customHeight="1" thickBot="1" x14ac:dyDescent="0.3">
      <c r="A4" s="112" t="s">
        <v>13</v>
      </c>
      <c r="B4" s="112" t="s">
        <v>103</v>
      </c>
      <c r="C4" s="29" t="s">
        <v>104</v>
      </c>
      <c r="D4" s="42">
        <v>0</v>
      </c>
      <c r="E4" s="42">
        <v>0</v>
      </c>
      <c r="F4" s="42">
        <v>0</v>
      </c>
      <c r="G4" s="42">
        <v>0</v>
      </c>
      <c r="H4" s="42">
        <v>0</v>
      </c>
      <c r="I4" s="42">
        <v>0</v>
      </c>
      <c r="J4" s="42">
        <v>0</v>
      </c>
      <c r="K4" s="150"/>
    </row>
    <row r="5" spans="1:11" ht="13.8" thickBot="1" x14ac:dyDescent="0.3">
      <c r="A5" s="101"/>
      <c r="B5" s="101"/>
      <c r="C5" s="29" t="s">
        <v>105</v>
      </c>
      <c r="D5" s="32" t="s">
        <v>3</v>
      </c>
      <c r="E5" s="42"/>
      <c r="F5" s="42" t="s">
        <v>3</v>
      </c>
      <c r="G5" s="42"/>
      <c r="H5" s="42"/>
      <c r="I5" s="42"/>
      <c r="J5" s="42" t="s">
        <v>3</v>
      </c>
      <c r="K5" s="150"/>
    </row>
    <row r="6" spans="1:11" ht="13.8" thickBot="1" x14ac:dyDescent="0.3">
      <c r="A6" s="101"/>
      <c r="B6" s="101"/>
      <c r="C6" s="33" t="s">
        <v>3</v>
      </c>
      <c r="D6" s="106" t="s">
        <v>17</v>
      </c>
      <c r="E6" s="107"/>
      <c r="F6" s="107"/>
      <c r="G6" s="107"/>
      <c r="H6" s="107"/>
      <c r="I6" s="107"/>
      <c r="J6" s="113"/>
      <c r="K6" s="150"/>
    </row>
    <row r="7" spans="1:11" ht="19.95" customHeight="1" thickBot="1" x14ac:dyDescent="0.3">
      <c r="A7" s="102"/>
      <c r="B7" s="102"/>
      <c r="C7" s="43" t="s">
        <v>3</v>
      </c>
      <c r="D7" s="109" t="s">
        <v>18</v>
      </c>
      <c r="E7" s="110"/>
      <c r="F7" s="110"/>
      <c r="G7" s="110"/>
      <c r="H7" s="110"/>
      <c r="I7" s="110"/>
      <c r="J7" s="114"/>
      <c r="K7" s="150"/>
    </row>
    <row r="8" spans="1:11" x14ac:dyDescent="0.25">
      <c r="A8" s="46"/>
      <c r="B8" s="46"/>
      <c r="C8" s="46"/>
      <c r="D8" s="46"/>
      <c r="E8" s="46"/>
      <c r="F8" s="46"/>
      <c r="G8" s="46"/>
      <c r="H8" s="46"/>
      <c r="I8" s="46"/>
      <c r="J8" s="46"/>
      <c r="K8" s="46"/>
    </row>
    <row r="9" spans="1:11" ht="13.8" thickBot="1" x14ac:dyDescent="0.3">
      <c r="A9" s="46"/>
      <c r="B9" s="46"/>
      <c r="C9" s="46"/>
      <c r="D9" s="46"/>
      <c r="E9" s="46"/>
      <c r="F9" s="46"/>
      <c r="G9" s="46"/>
      <c r="H9" s="46"/>
      <c r="I9" s="46"/>
      <c r="J9" s="46"/>
      <c r="K9" s="46"/>
    </row>
    <row r="10" spans="1:11" ht="13.8" thickBot="1" x14ac:dyDescent="0.3">
      <c r="A10" s="47" t="s">
        <v>19</v>
      </c>
      <c r="B10" s="48" t="s">
        <v>20</v>
      </c>
      <c r="C10" s="48" t="s">
        <v>3</v>
      </c>
      <c r="D10" s="49" t="s">
        <v>6</v>
      </c>
      <c r="E10" s="50" t="s">
        <v>7</v>
      </c>
      <c r="F10" s="50" t="s">
        <v>8</v>
      </c>
      <c r="G10" s="50" t="s">
        <v>9</v>
      </c>
      <c r="H10" s="50" t="s">
        <v>10</v>
      </c>
      <c r="I10" s="50" t="s">
        <v>11</v>
      </c>
      <c r="J10" s="50" t="s">
        <v>12</v>
      </c>
      <c r="K10" s="51" t="s">
        <v>21</v>
      </c>
    </row>
    <row r="11" spans="1:11" ht="12.45" customHeight="1" x14ac:dyDescent="0.25">
      <c r="A11" s="101"/>
      <c r="B11" s="112" t="s">
        <v>22</v>
      </c>
      <c r="C11" s="29" t="s">
        <v>104</v>
      </c>
      <c r="D11" s="42">
        <v>22</v>
      </c>
      <c r="E11" s="42">
        <v>0</v>
      </c>
      <c r="F11" s="42">
        <v>4</v>
      </c>
      <c r="G11" s="42">
        <v>8</v>
      </c>
      <c r="H11" s="42">
        <v>12</v>
      </c>
      <c r="I11" s="42">
        <v>16</v>
      </c>
      <c r="J11" s="52">
        <v>16</v>
      </c>
      <c r="K11" s="115" t="s">
        <v>23</v>
      </c>
    </row>
    <row r="12" spans="1:11" x14ac:dyDescent="0.25">
      <c r="A12" s="101"/>
      <c r="B12" s="101"/>
      <c r="C12" s="29" t="s">
        <v>105</v>
      </c>
      <c r="D12" s="32" t="s">
        <v>3</v>
      </c>
      <c r="E12" s="42"/>
      <c r="F12" s="42" t="s">
        <v>3</v>
      </c>
      <c r="G12" s="42"/>
      <c r="H12" s="42"/>
      <c r="I12" s="42"/>
      <c r="J12" s="42" t="s">
        <v>3</v>
      </c>
      <c r="K12" s="115"/>
    </row>
    <row r="13" spans="1:11" ht="13.8" thickBot="1" x14ac:dyDescent="0.3">
      <c r="A13" s="101"/>
      <c r="B13" s="101"/>
      <c r="C13" s="33" t="s">
        <v>3</v>
      </c>
      <c r="D13" s="106" t="s">
        <v>17</v>
      </c>
      <c r="E13" s="107"/>
      <c r="F13" s="107"/>
      <c r="G13" s="107"/>
      <c r="H13" s="107"/>
      <c r="I13" s="107"/>
      <c r="J13" s="113"/>
      <c r="K13" s="115"/>
    </row>
    <row r="14" spans="1:11" ht="21.45" customHeight="1" thickBot="1" x14ac:dyDescent="0.3">
      <c r="A14" s="101"/>
      <c r="B14" s="102"/>
      <c r="C14" s="43" t="s">
        <v>3</v>
      </c>
      <c r="D14" s="109" t="s">
        <v>24</v>
      </c>
      <c r="E14" s="110"/>
      <c r="F14" s="110"/>
      <c r="G14" s="110"/>
      <c r="H14" s="110"/>
      <c r="I14" s="110"/>
      <c r="J14" s="114"/>
      <c r="K14" s="116"/>
    </row>
    <row r="15" spans="1:11" ht="13.8" thickBot="1" x14ac:dyDescent="0.3">
      <c r="A15" s="101"/>
      <c r="B15" s="40" t="s">
        <v>25</v>
      </c>
      <c r="C15" s="40" t="s">
        <v>3</v>
      </c>
      <c r="D15" s="41" t="s">
        <v>6</v>
      </c>
      <c r="E15" s="41" t="s">
        <v>7</v>
      </c>
      <c r="F15" s="41" t="s">
        <v>8</v>
      </c>
      <c r="G15" s="41" t="s">
        <v>9</v>
      </c>
      <c r="H15" s="41" t="s">
        <v>10</v>
      </c>
      <c r="I15" s="41" t="s">
        <v>11</v>
      </c>
      <c r="J15" s="41" t="s">
        <v>12</v>
      </c>
      <c r="K15" s="54"/>
    </row>
    <row r="16" spans="1:11" x14ac:dyDescent="0.25">
      <c r="A16" s="101"/>
      <c r="B16" s="112" t="s">
        <v>26</v>
      </c>
      <c r="C16" s="29" t="s">
        <v>104</v>
      </c>
      <c r="D16" s="52">
        <v>115</v>
      </c>
      <c r="E16" s="42">
        <v>0</v>
      </c>
      <c r="F16" s="93">
        <v>25</v>
      </c>
      <c r="G16" s="93">
        <v>50</v>
      </c>
      <c r="H16" s="93">
        <v>75</v>
      </c>
      <c r="I16" s="93">
        <v>100</v>
      </c>
      <c r="J16" s="42">
        <v>100</v>
      </c>
      <c r="K16" s="117" t="s">
        <v>27</v>
      </c>
    </row>
    <row r="17" spans="1:11" ht="13.8" thickBot="1" x14ac:dyDescent="0.3">
      <c r="A17" s="101"/>
      <c r="B17" s="101"/>
      <c r="C17" s="29" t="s">
        <v>105</v>
      </c>
      <c r="D17" s="32" t="s">
        <v>3</v>
      </c>
      <c r="E17" s="42" t="s">
        <v>3</v>
      </c>
      <c r="F17" s="42" t="s">
        <v>3</v>
      </c>
      <c r="G17" s="42"/>
      <c r="H17" s="42"/>
      <c r="I17" s="42"/>
      <c r="J17" s="42" t="s">
        <v>3</v>
      </c>
      <c r="K17" s="118"/>
    </row>
    <row r="18" spans="1:11" ht="13.8" thickBot="1" x14ac:dyDescent="0.3">
      <c r="A18" s="101"/>
      <c r="B18" s="101"/>
      <c r="C18" s="33" t="s">
        <v>3</v>
      </c>
      <c r="D18" s="106" t="s">
        <v>17</v>
      </c>
      <c r="E18" s="107"/>
      <c r="F18" s="107"/>
      <c r="G18" s="107"/>
      <c r="H18" s="107"/>
      <c r="I18" s="107"/>
      <c r="J18" s="113"/>
      <c r="K18" s="118"/>
    </row>
    <row r="19" spans="1:11" ht="13.8" thickBot="1" x14ac:dyDescent="0.3">
      <c r="A19" s="102"/>
      <c r="B19" s="102"/>
      <c r="C19" s="43" t="s">
        <v>3</v>
      </c>
      <c r="D19" s="109" t="s">
        <v>28</v>
      </c>
      <c r="E19" s="110"/>
      <c r="F19" s="110"/>
      <c r="G19" s="110"/>
      <c r="H19" s="110"/>
      <c r="I19" s="110"/>
      <c r="J19" s="114"/>
      <c r="K19" s="119"/>
    </row>
    <row r="20" spans="1:11" ht="13.95" customHeight="1" thickBot="1" x14ac:dyDescent="0.3">
      <c r="A20" s="112" t="s">
        <v>29</v>
      </c>
      <c r="B20" s="40" t="s">
        <v>30</v>
      </c>
      <c r="C20" s="40" t="s">
        <v>3</v>
      </c>
      <c r="D20" s="41" t="s">
        <v>6</v>
      </c>
      <c r="E20" s="41" t="s">
        <v>7</v>
      </c>
      <c r="F20" s="41" t="s">
        <v>8</v>
      </c>
      <c r="G20" s="41" t="s">
        <v>9</v>
      </c>
      <c r="H20" s="41" t="s">
        <v>10</v>
      </c>
      <c r="I20" s="41" t="s">
        <v>11</v>
      </c>
      <c r="J20" s="41" t="s">
        <v>12</v>
      </c>
      <c r="K20" s="55"/>
    </row>
    <row r="21" spans="1:11" ht="13.95" customHeight="1" x14ac:dyDescent="0.25">
      <c r="A21" s="101"/>
      <c r="B21" s="112" t="s">
        <v>31</v>
      </c>
      <c r="C21" s="29" t="s">
        <v>104</v>
      </c>
      <c r="D21" s="42">
        <v>20</v>
      </c>
      <c r="E21" s="42">
        <v>0</v>
      </c>
      <c r="F21" s="42">
        <v>11</v>
      </c>
      <c r="G21" s="42">
        <v>22</v>
      </c>
      <c r="H21" s="42">
        <v>33</v>
      </c>
      <c r="I21" s="42">
        <v>42</v>
      </c>
      <c r="J21" s="42">
        <v>42</v>
      </c>
      <c r="K21" s="115" t="s">
        <v>32</v>
      </c>
    </row>
    <row r="22" spans="1:11" ht="13.8" thickBot="1" x14ac:dyDescent="0.3">
      <c r="A22" s="101"/>
      <c r="B22" s="101"/>
      <c r="C22" s="29" t="s">
        <v>105</v>
      </c>
      <c r="D22" s="32" t="s">
        <v>3</v>
      </c>
      <c r="E22" s="42" t="s">
        <v>3</v>
      </c>
      <c r="F22" s="42" t="s">
        <v>3</v>
      </c>
      <c r="G22" s="42"/>
      <c r="H22" s="42"/>
      <c r="I22" s="42"/>
      <c r="J22" s="42" t="s">
        <v>3</v>
      </c>
      <c r="K22" s="115"/>
    </row>
    <row r="23" spans="1:11" ht="13.8" thickBot="1" x14ac:dyDescent="0.3">
      <c r="A23" s="101"/>
      <c r="B23" s="101"/>
      <c r="C23" s="33" t="s">
        <v>3</v>
      </c>
      <c r="D23" s="106" t="s">
        <v>17</v>
      </c>
      <c r="E23" s="107"/>
      <c r="F23" s="107"/>
      <c r="G23" s="107"/>
      <c r="H23" s="107"/>
      <c r="I23" s="107"/>
      <c r="J23" s="113"/>
      <c r="K23" s="115"/>
    </row>
    <row r="24" spans="1:11" ht="13.8" thickBot="1" x14ac:dyDescent="0.3">
      <c r="A24" s="101"/>
      <c r="B24" s="102"/>
      <c r="C24" s="43" t="s">
        <v>3</v>
      </c>
      <c r="D24" s="109" t="s">
        <v>33</v>
      </c>
      <c r="E24" s="110"/>
      <c r="F24" s="110"/>
      <c r="G24" s="110"/>
      <c r="H24" s="110"/>
      <c r="I24" s="110"/>
      <c r="J24" s="114"/>
      <c r="K24" s="116"/>
    </row>
    <row r="25" spans="1:11" ht="13.8" thickBot="1" x14ac:dyDescent="0.3">
      <c r="A25" s="101"/>
      <c r="B25" s="40" t="s">
        <v>34</v>
      </c>
      <c r="C25" s="40" t="s">
        <v>3</v>
      </c>
      <c r="D25" s="41" t="s">
        <v>6</v>
      </c>
      <c r="E25" s="41" t="s">
        <v>7</v>
      </c>
      <c r="F25" s="41" t="s">
        <v>8</v>
      </c>
      <c r="G25" s="41" t="s">
        <v>9</v>
      </c>
      <c r="H25" s="41" t="s">
        <v>10</v>
      </c>
      <c r="I25" s="41" t="s">
        <v>11</v>
      </c>
      <c r="J25" s="41" t="s">
        <v>12</v>
      </c>
      <c r="K25" s="54"/>
    </row>
    <row r="26" spans="1:11" x14ac:dyDescent="0.25">
      <c r="A26" s="101"/>
      <c r="B26" s="112" t="s">
        <v>106</v>
      </c>
      <c r="C26" s="29" t="s">
        <v>104</v>
      </c>
      <c r="D26" s="42">
        <v>17</v>
      </c>
      <c r="E26" s="42">
        <v>0</v>
      </c>
      <c r="F26" s="42">
        <v>0</v>
      </c>
      <c r="G26" s="42">
        <v>0</v>
      </c>
      <c r="H26" s="42">
        <v>0</v>
      </c>
      <c r="I26" s="42">
        <v>0</v>
      </c>
      <c r="J26" s="42">
        <v>0</v>
      </c>
      <c r="K26" s="117" t="s">
        <v>36</v>
      </c>
    </row>
    <row r="27" spans="1:11" ht="13.8" thickBot="1" x14ac:dyDescent="0.3">
      <c r="A27" s="101"/>
      <c r="B27" s="101"/>
      <c r="C27" s="29" t="s">
        <v>105</v>
      </c>
      <c r="D27" s="32" t="s">
        <v>3</v>
      </c>
      <c r="E27" s="42" t="s">
        <v>3</v>
      </c>
      <c r="F27" s="42" t="s">
        <v>3</v>
      </c>
      <c r="G27" s="42"/>
      <c r="H27" s="42"/>
      <c r="I27" s="42"/>
      <c r="J27" s="42" t="s">
        <v>3</v>
      </c>
      <c r="K27" s="118"/>
    </row>
    <row r="28" spans="1:11" ht="13.8" thickBot="1" x14ac:dyDescent="0.3">
      <c r="A28" s="101"/>
      <c r="B28" s="101"/>
      <c r="C28" s="33" t="s">
        <v>3</v>
      </c>
      <c r="D28" s="106" t="s">
        <v>17</v>
      </c>
      <c r="E28" s="107"/>
      <c r="F28" s="107"/>
      <c r="G28" s="107"/>
      <c r="H28" s="107"/>
      <c r="I28" s="107"/>
      <c r="J28" s="113"/>
      <c r="K28" s="118"/>
    </row>
    <row r="29" spans="1:11" ht="13.8" thickBot="1" x14ac:dyDescent="0.3">
      <c r="A29" s="101"/>
      <c r="B29" s="102"/>
      <c r="C29" s="43" t="s">
        <v>3</v>
      </c>
      <c r="D29" s="109" t="s">
        <v>37</v>
      </c>
      <c r="E29" s="110"/>
      <c r="F29" s="110"/>
      <c r="G29" s="110"/>
      <c r="H29" s="110"/>
      <c r="I29" s="110"/>
      <c r="J29" s="114"/>
      <c r="K29" s="119"/>
    </row>
    <row r="30" spans="1:11" ht="13.8" thickBot="1" x14ac:dyDescent="0.3">
      <c r="A30" s="101"/>
      <c r="B30" s="40" t="s">
        <v>38</v>
      </c>
      <c r="C30" s="40" t="s">
        <v>3</v>
      </c>
      <c r="D30" s="41" t="s">
        <v>6</v>
      </c>
      <c r="E30" s="41" t="s">
        <v>7</v>
      </c>
      <c r="F30" s="41" t="s">
        <v>8</v>
      </c>
      <c r="G30" s="41" t="s">
        <v>9</v>
      </c>
      <c r="H30" s="41" t="s">
        <v>10</v>
      </c>
      <c r="I30" s="41" t="s">
        <v>11</v>
      </c>
      <c r="J30" s="41" t="s">
        <v>12</v>
      </c>
      <c r="K30" s="54"/>
    </row>
    <row r="31" spans="1:11" ht="13.95" customHeight="1" x14ac:dyDescent="0.25">
      <c r="A31" s="101"/>
      <c r="B31" s="112" t="s">
        <v>107</v>
      </c>
      <c r="C31" s="29" t="s">
        <v>104</v>
      </c>
      <c r="D31" s="42"/>
      <c r="E31" s="42">
        <v>0</v>
      </c>
      <c r="F31" s="42">
        <v>0</v>
      </c>
      <c r="G31" s="42">
        <v>0</v>
      </c>
      <c r="H31" s="42">
        <v>0</v>
      </c>
      <c r="I31" s="42">
        <v>0</v>
      </c>
      <c r="J31" s="42">
        <v>0</v>
      </c>
      <c r="K31" s="103" t="s">
        <v>40</v>
      </c>
    </row>
    <row r="32" spans="1:11" ht="13.8" thickBot="1" x14ac:dyDescent="0.3">
      <c r="A32" s="101"/>
      <c r="B32" s="101"/>
      <c r="C32" s="29" t="s">
        <v>105</v>
      </c>
      <c r="D32" s="32" t="s">
        <v>3</v>
      </c>
      <c r="E32" s="42" t="s">
        <v>3</v>
      </c>
      <c r="F32" s="42" t="s">
        <v>3</v>
      </c>
      <c r="G32" s="42"/>
      <c r="H32" s="42"/>
      <c r="I32" s="42"/>
      <c r="J32" s="42" t="s">
        <v>3</v>
      </c>
      <c r="K32" s="104"/>
    </row>
    <row r="33" spans="1:11" ht="13.8" thickBot="1" x14ac:dyDescent="0.3">
      <c r="A33" s="101"/>
      <c r="B33" s="101"/>
      <c r="C33" s="33" t="s">
        <v>3</v>
      </c>
      <c r="D33" s="106" t="s">
        <v>17</v>
      </c>
      <c r="E33" s="107"/>
      <c r="F33" s="107"/>
      <c r="G33" s="107"/>
      <c r="H33" s="107"/>
      <c r="I33" s="107"/>
      <c r="J33" s="113"/>
      <c r="K33" s="104"/>
    </row>
    <row r="34" spans="1:11" ht="13.8" thickBot="1" x14ac:dyDescent="0.3">
      <c r="A34" s="102"/>
      <c r="B34" s="102"/>
      <c r="C34" s="43" t="s">
        <v>3</v>
      </c>
      <c r="D34" s="109" t="s">
        <v>37</v>
      </c>
      <c r="E34" s="110"/>
      <c r="F34" s="110"/>
      <c r="G34" s="110"/>
      <c r="H34" s="110"/>
      <c r="I34" s="110"/>
      <c r="J34" s="114"/>
      <c r="K34" s="105"/>
    </row>
    <row r="35" spans="1:11" ht="13.95" customHeight="1" thickBot="1" x14ac:dyDescent="0.3">
      <c r="A35" s="112" t="s">
        <v>41</v>
      </c>
      <c r="B35" s="40" t="s">
        <v>42</v>
      </c>
      <c r="C35" s="40" t="s">
        <v>3</v>
      </c>
      <c r="D35" s="41" t="s">
        <v>6</v>
      </c>
      <c r="E35" s="41" t="s">
        <v>7</v>
      </c>
      <c r="F35" s="41" t="s">
        <v>8</v>
      </c>
      <c r="G35" s="41" t="s">
        <v>9</v>
      </c>
      <c r="H35" s="41" t="s">
        <v>10</v>
      </c>
      <c r="I35" s="41" t="s">
        <v>11</v>
      </c>
      <c r="J35" s="41" t="s">
        <v>12</v>
      </c>
      <c r="K35" s="54"/>
    </row>
    <row r="36" spans="1:11" ht="18.45" customHeight="1" x14ac:dyDescent="0.25">
      <c r="A36" s="101"/>
      <c r="B36" s="112" t="s">
        <v>108</v>
      </c>
      <c r="C36" s="29" t="s">
        <v>104</v>
      </c>
      <c r="D36" s="30"/>
      <c r="E36" s="30">
        <v>0</v>
      </c>
      <c r="F36" s="92">
        <v>17000000</v>
      </c>
      <c r="G36" s="92">
        <v>33000000</v>
      </c>
      <c r="H36" s="92">
        <v>49000000</v>
      </c>
      <c r="I36" s="92">
        <v>65000000</v>
      </c>
      <c r="J36" s="56">
        <v>65000000</v>
      </c>
      <c r="K36" s="103" t="s">
        <v>44</v>
      </c>
    </row>
    <row r="37" spans="1:11" ht="13.8" thickBot="1" x14ac:dyDescent="0.3">
      <c r="A37" s="101"/>
      <c r="B37" s="101"/>
      <c r="C37" s="29" t="s">
        <v>105</v>
      </c>
      <c r="D37" s="89" t="s">
        <v>3</v>
      </c>
      <c r="E37" s="30" t="s">
        <v>3</v>
      </c>
      <c r="F37" s="30" t="s">
        <v>3</v>
      </c>
      <c r="G37" s="30"/>
      <c r="H37" s="30"/>
      <c r="I37" s="30"/>
      <c r="J37" s="56" t="s">
        <v>3</v>
      </c>
      <c r="K37" s="104"/>
    </row>
    <row r="38" spans="1:11" ht="13.8" thickBot="1" x14ac:dyDescent="0.3">
      <c r="A38" s="101"/>
      <c r="B38" s="101"/>
      <c r="C38" s="33" t="s">
        <v>3</v>
      </c>
      <c r="D38" s="106" t="s">
        <v>17</v>
      </c>
      <c r="E38" s="107"/>
      <c r="F38" s="107"/>
      <c r="G38" s="107"/>
      <c r="H38" s="107"/>
      <c r="I38" s="107"/>
      <c r="J38" s="107"/>
      <c r="K38" s="104"/>
    </row>
    <row r="39" spans="1:11" ht="13.8" thickBot="1" x14ac:dyDescent="0.3">
      <c r="A39" s="101"/>
      <c r="B39" s="102"/>
      <c r="C39" s="33" t="s">
        <v>3</v>
      </c>
      <c r="D39" s="140" t="s">
        <v>45</v>
      </c>
      <c r="E39" s="141"/>
      <c r="F39" s="141"/>
      <c r="G39" s="141"/>
      <c r="H39" s="141"/>
      <c r="I39" s="141"/>
      <c r="J39" s="141"/>
      <c r="K39" s="105"/>
    </row>
    <row r="40" spans="1:11" ht="13.8" thickBot="1" x14ac:dyDescent="0.3">
      <c r="A40" s="101"/>
      <c r="B40" s="40" t="s">
        <v>46</v>
      </c>
      <c r="C40" s="40" t="s">
        <v>3</v>
      </c>
      <c r="D40" s="41" t="s">
        <v>6</v>
      </c>
      <c r="E40" s="41" t="s">
        <v>7</v>
      </c>
      <c r="F40" s="41" t="s">
        <v>8</v>
      </c>
      <c r="G40" s="41" t="s">
        <v>9</v>
      </c>
      <c r="H40" s="41" t="s">
        <v>10</v>
      </c>
      <c r="I40" s="41" t="s">
        <v>11</v>
      </c>
      <c r="J40" s="41" t="s">
        <v>12</v>
      </c>
      <c r="K40" s="54"/>
    </row>
    <row r="41" spans="1:11" ht="18.45" customHeight="1" x14ac:dyDescent="0.25">
      <c r="A41" s="101"/>
      <c r="B41" s="112" t="s">
        <v>109</v>
      </c>
      <c r="C41" s="29" t="s">
        <v>104</v>
      </c>
      <c r="D41" s="42">
        <v>0</v>
      </c>
      <c r="E41" s="42">
        <v>0</v>
      </c>
      <c r="F41" s="42">
        <v>0</v>
      </c>
      <c r="G41" s="42">
        <v>0</v>
      </c>
      <c r="H41" s="42">
        <v>0</v>
      </c>
      <c r="I41" s="42">
        <v>0</v>
      </c>
      <c r="J41" s="42">
        <v>0</v>
      </c>
      <c r="K41" s="103" t="s">
        <v>48</v>
      </c>
    </row>
    <row r="42" spans="1:11" ht="13.8" thickBot="1" x14ac:dyDescent="0.3">
      <c r="A42" s="101"/>
      <c r="B42" s="101"/>
      <c r="C42" s="29" t="s">
        <v>105</v>
      </c>
      <c r="D42" s="32" t="s">
        <v>3</v>
      </c>
      <c r="E42" s="42" t="s">
        <v>3</v>
      </c>
      <c r="F42" s="42" t="s">
        <v>3</v>
      </c>
      <c r="G42" s="42"/>
      <c r="H42" s="42"/>
      <c r="I42" s="42"/>
      <c r="J42" s="43" t="s">
        <v>3</v>
      </c>
      <c r="K42" s="104"/>
    </row>
    <row r="43" spans="1:11" ht="13.8" thickBot="1" x14ac:dyDescent="0.3">
      <c r="A43" s="101"/>
      <c r="B43" s="101"/>
      <c r="C43" s="33" t="s">
        <v>3</v>
      </c>
      <c r="D43" s="106" t="s">
        <v>17</v>
      </c>
      <c r="E43" s="107"/>
      <c r="F43" s="107"/>
      <c r="G43" s="107"/>
      <c r="H43" s="107"/>
      <c r="I43" s="107"/>
      <c r="J43" s="107"/>
      <c r="K43" s="104"/>
    </row>
    <row r="44" spans="1:11" ht="13.8" thickBot="1" x14ac:dyDescent="0.3">
      <c r="A44" s="102"/>
      <c r="B44" s="102"/>
      <c r="C44" s="33" t="s">
        <v>3</v>
      </c>
      <c r="D44" s="140" t="s">
        <v>45</v>
      </c>
      <c r="E44" s="141"/>
      <c r="F44" s="141"/>
      <c r="G44" s="141"/>
      <c r="H44" s="141"/>
      <c r="I44" s="141"/>
      <c r="J44" s="141"/>
      <c r="K44" s="105"/>
    </row>
    <row r="45" spans="1:11" s="60" customFormat="1" ht="13.8" thickBot="1" x14ac:dyDescent="0.3">
      <c r="A45" s="25"/>
      <c r="B45" s="26"/>
      <c r="C45" s="90"/>
      <c r="D45" s="90"/>
      <c r="E45" s="90"/>
      <c r="F45" s="90"/>
      <c r="G45" s="90"/>
      <c r="H45" s="90"/>
      <c r="I45" s="90"/>
      <c r="J45" s="90"/>
      <c r="K45" s="59"/>
    </row>
    <row r="46" spans="1:11" ht="16.2" customHeight="1" thickBot="1" x14ac:dyDescent="0.3">
      <c r="A46" s="112" t="s">
        <v>49</v>
      </c>
      <c r="B46" s="40" t="s">
        <v>110</v>
      </c>
      <c r="C46" s="40" t="s">
        <v>3</v>
      </c>
      <c r="D46" s="41" t="s">
        <v>6</v>
      </c>
      <c r="E46" s="41" t="s">
        <v>7</v>
      </c>
      <c r="F46" s="41" t="s">
        <v>8</v>
      </c>
      <c r="G46" s="41" t="s">
        <v>9</v>
      </c>
      <c r="H46" s="41" t="s">
        <v>10</v>
      </c>
      <c r="I46" s="41" t="s">
        <v>11</v>
      </c>
      <c r="J46" s="41" t="s">
        <v>12</v>
      </c>
      <c r="K46" s="137" t="s">
        <v>51</v>
      </c>
    </row>
    <row r="47" spans="1:11" ht="24" customHeight="1" x14ac:dyDescent="0.25">
      <c r="A47" s="101"/>
      <c r="B47" s="112" t="s">
        <v>52</v>
      </c>
      <c r="C47" s="29" t="s">
        <v>104</v>
      </c>
      <c r="D47" s="42"/>
      <c r="E47" s="42">
        <v>0</v>
      </c>
      <c r="F47" s="42">
        <v>0</v>
      </c>
      <c r="G47" s="42">
        <v>0</v>
      </c>
      <c r="H47" s="42">
        <v>0</v>
      </c>
      <c r="I47" s="42">
        <v>0</v>
      </c>
      <c r="J47" s="42">
        <v>0</v>
      </c>
      <c r="K47" s="115"/>
    </row>
    <row r="48" spans="1:11" ht="13.8" thickBot="1" x14ac:dyDescent="0.3">
      <c r="A48" s="101"/>
      <c r="B48" s="101"/>
      <c r="C48" s="29" t="s">
        <v>105</v>
      </c>
      <c r="D48" s="32" t="s">
        <v>3</v>
      </c>
      <c r="E48" s="42" t="s">
        <v>3</v>
      </c>
      <c r="F48" s="42" t="s">
        <v>3</v>
      </c>
      <c r="G48" s="42"/>
      <c r="H48" s="42"/>
      <c r="I48" s="42"/>
      <c r="J48" s="42" t="s">
        <v>3</v>
      </c>
      <c r="K48" s="115"/>
    </row>
    <row r="49" spans="1:11" ht="13.8" thickBot="1" x14ac:dyDescent="0.3">
      <c r="A49" s="101"/>
      <c r="B49" s="101"/>
      <c r="C49" s="33" t="s">
        <v>3</v>
      </c>
      <c r="D49" s="106" t="s">
        <v>17</v>
      </c>
      <c r="E49" s="107"/>
      <c r="F49" s="107"/>
      <c r="G49" s="107"/>
      <c r="H49" s="107"/>
      <c r="I49" s="107"/>
      <c r="J49" s="113"/>
      <c r="K49" s="115"/>
    </row>
    <row r="50" spans="1:11" ht="13.8" thickBot="1" x14ac:dyDescent="0.3">
      <c r="A50" s="101"/>
      <c r="B50" s="102"/>
      <c r="C50" s="33" t="s">
        <v>3</v>
      </c>
      <c r="D50" s="140" t="s">
        <v>53</v>
      </c>
      <c r="E50" s="141"/>
      <c r="F50" s="141"/>
      <c r="G50" s="141"/>
      <c r="H50" s="141"/>
      <c r="I50" s="141"/>
      <c r="J50" s="142"/>
      <c r="K50" s="116"/>
    </row>
    <row r="51" spans="1:11" ht="16.2" customHeight="1" thickBot="1" x14ac:dyDescent="0.3">
      <c r="A51" s="101"/>
      <c r="B51" s="40" t="s">
        <v>111</v>
      </c>
      <c r="C51" s="40" t="s">
        <v>3</v>
      </c>
      <c r="D51" s="41" t="s">
        <v>6</v>
      </c>
      <c r="E51" s="41" t="s">
        <v>7</v>
      </c>
      <c r="F51" s="41" t="s">
        <v>8</v>
      </c>
      <c r="G51" s="41" t="s">
        <v>9</v>
      </c>
      <c r="H51" s="41" t="s">
        <v>10</v>
      </c>
      <c r="I51" s="41" t="s">
        <v>11</v>
      </c>
      <c r="J51" s="41" t="s">
        <v>12</v>
      </c>
      <c r="K51" s="137" t="s">
        <v>55</v>
      </c>
    </row>
    <row r="52" spans="1:11" ht="24" customHeight="1" x14ac:dyDescent="0.25">
      <c r="A52" s="101"/>
      <c r="B52" s="112" t="s">
        <v>56</v>
      </c>
      <c r="C52" s="29" t="s">
        <v>104</v>
      </c>
      <c r="D52" s="42"/>
      <c r="E52" s="42">
        <v>0</v>
      </c>
      <c r="F52" s="42">
        <v>0</v>
      </c>
      <c r="G52" s="42">
        <v>0</v>
      </c>
      <c r="H52" s="42">
        <v>0</v>
      </c>
      <c r="I52" s="42">
        <v>0</v>
      </c>
      <c r="J52" s="42">
        <v>0</v>
      </c>
      <c r="K52" s="115"/>
    </row>
    <row r="53" spans="1:11" ht="13.8" thickBot="1" x14ac:dyDescent="0.3">
      <c r="A53" s="101"/>
      <c r="B53" s="101"/>
      <c r="C53" s="29" t="s">
        <v>105</v>
      </c>
      <c r="D53" s="32" t="s">
        <v>3</v>
      </c>
      <c r="E53" s="42" t="s">
        <v>3</v>
      </c>
      <c r="F53" s="42" t="s">
        <v>3</v>
      </c>
      <c r="G53" s="42"/>
      <c r="H53" s="42"/>
      <c r="I53" s="42"/>
      <c r="J53" s="42" t="s">
        <v>3</v>
      </c>
      <c r="K53" s="115"/>
    </row>
    <row r="54" spans="1:11" ht="13.8" thickBot="1" x14ac:dyDescent="0.3">
      <c r="A54" s="101"/>
      <c r="B54" s="101"/>
      <c r="C54" s="33" t="s">
        <v>3</v>
      </c>
      <c r="D54" s="106" t="s">
        <v>17</v>
      </c>
      <c r="E54" s="107"/>
      <c r="F54" s="107"/>
      <c r="G54" s="107"/>
      <c r="H54" s="107"/>
      <c r="I54" s="107"/>
      <c r="J54" s="113"/>
      <c r="K54" s="115"/>
    </row>
    <row r="55" spans="1:11" ht="13.8" thickBot="1" x14ac:dyDescent="0.3">
      <c r="A55" s="101"/>
      <c r="B55" s="102"/>
      <c r="C55" s="33" t="s">
        <v>3</v>
      </c>
      <c r="D55" s="140" t="s">
        <v>53</v>
      </c>
      <c r="E55" s="141"/>
      <c r="F55" s="141"/>
      <c r="G55" s="141"/>
      <c r="H55" s="141"/>
      <c r="I55" s="141"/>
      <c r="J55" s="142"/>
      <c r="K55" s="116"/>
    </row>
    <row r="56" spans="1:11" ht="16.2" customHeight="1" thickBot="1" x14ac:dyDescent="0.3">
      <c r="A56" s="101"/>
      <c r="B56" s="40" t="s">
        <v>112</v>
      </c>
      <c r="C56" s="40" t="s">
        <v>3</v>
      </c>
      <c r="D56" s="41" t="s">
        <v>6</v>
      </c>
      <c r="E56" s="41" t="s">
        <v>7</v>
      </c>
      <c r="F56" s="41" t="s">
        <v>8</v>
      </c>
      <c r="G56" s="41" t="s">
        <v>9</v>
      </c>
      <c r="H56" s="41" t="s">
        <v>10</v>
      </c>
      <c r="I56" s="41" t="s">
        <v>11</v>
      </c>
      <c r="J56" s="41" t="s">
        <v>12</v>
      </c>
      <c r="K56" s="137" t="s">
        <v>58</v>
      </c>
    </row>
    <row r="57" spans="1:11" ht="24" customHeight="1" x14ac:dyDescent="0.25">
      <c r="A57" s="101"/>
      <c r="B57" s="112" t="s">
        <v>59</v>
      </c>
      <c r="C57" s="29" t="s">
        <v>104</v>
      </c>
      <c r="D57" s="42"/>
      <c r="E57" s="42">
        <v>0</v>
      </c>
      <c r="F57" s="42">
        <v>0</v>
      </c>
      <c r="G57" s="42">
        <v>0</v>
      </c>
      <c r="H57" s="42">
        <v>0</v>
      </c>
      <c r="I57" s="42">
        <v>0</v>
      </c>
      <c r="J57" s="42">
        <v>0</v>
      </c>
      <c r="K57" s="115"/>
    </row>
    <row r="58" spans="1:11" ht="13.8" thickBot="1" x14ac:dyDescent="0.3">
      <c r="A58" s="101"/>
      <c r="B58" s="101"/>
      <c r="C58" s="29" t="s">
        <v>105</v>
      </c>
      <c r="D58" s="32" t="s">
        <v>3</v>
      </c>
      <c r="E58" s="42" t="s">
        <v>3</v>
      </c>
      <c r="F58" s="42" t="s">
        <v>3</v>
      </c>
      <c r="G58" s="42"/>
      <c r="H58" s="42"/>
      <c r="I58" s="42"/>
      <c r="J58" s="42" t="s">
        <v>3</v>
      </c>
      <c r="K58" s="115"/>
    </row>
    <row r="59" spans="1:11" ht="13.8" thickBot="1" x14ac:dyDescent="0.3">
      <c r="A59" s="101"/>
      <c r="B59" s="101"/>
      <c r="C59" s="33" t="s">
        <v>3</v>
      </c>
      <c r="D59" s="106" t="s">
        <v>17</v>
      </c>
      <c r="E59" s="107"/>
      <c r="F59" s="107"/>
      <c r="G59" s="107"/>
      <c r="H59" s="107"/>
      <c r="I59" s="107"/>
      <c r="J59" s="113"/>
      <c r="K59" s="115"/>
    </row>
    <row r="60" spans="1:11" ht="13.8" thickBot="1" x14ac:dyDescent="0.3">
      <c r="A60" s="102"/>
      <c r="B60" s="102"/>
      <c r="C60" s="33" t="s">
        <v>3</v>
      </c>
      <c r="D60" s="140" t="s">
        <v>53</v>
      </c>
      <c r="E60" s="141"/>
      <c r="F60" s="141"/>
      <c r="G60" s="141"/>
      <c r="H60" s="141"/>
      <c r="I60" s="141"/>
      <c r="J60" s="142"/>
      <c r="K60" s="116"/>
    </row>
    <row r="61" spans="1:11" ht="13.8" thickBot="1" x14ac:dyDescent="0.3">
      <c r="A61" s="112" t="s">
        <v>60</v>
      </c>
      <c r="B61" s="40" t="s">
        <v>113</v>
      </c>
      <c r="C61" s="40" t="s">
        <v>3</v>
      </c>
      <c r="D61" s="41" t="s">
        <v>6</v>
      </c>
      <c r="E61" s="41" t="s">
        <v>7</v>
      </c>
      <c r="F61" s="41" t="s">
        <v>8</v>
      </c>
      <c r="G61" s="41" t="s">
        <v>9</v>
      </c>
      <c r="H61" s="41" t="s">
        <v>10</v>
      </c>
      <c r="I61" s="41" t="s">
        <v>11</v>
      </c>
      <c r="J61" s="91" t="s">
        <v>12</v>
      </c>
      <c r="K61" s="103" t="s">
        <v>62</v>
      </c>
    </row>
    <row r="62" spans="1:11" x14ac:dyDescent="0.25">
      <c r="A62" s="101"/>
      <c r="B62" s="103" t="s">
        <v>63</v>
      </c>
      <c r="C62" s="29" t="s">
        <v>104</v>
      </c>
      <c r="D62" s="42">
        <v>69</v>
      </c>
      <c r="E62" s="42">
        <v>0</v>
      </c>
      <c r="F62" s="42">
        <v>18</v>
      </c>
      <c r="G62" s="42">
        <v>36</v>
      </c>
      <c r="H62" s="42">
        <v>54</v>
      </c>
      <c r="I62" s="42">
        <v>61</v>
      </c>
      <c r="J62" s="43">
        <v>61</v>
      </c>
      <c r="K62" s="104"/>
    </row>
    <row r="63" spans="1:11" ht="13.8" thickBot="1" x14ac:dyDescent="0.3">
      <c r="A63" s="101"/>
      <c r="B63" s="104" t="s">
        <v>3</v>
      </c>
      <c r="C63" s="29" t="s">
        <v>105</v>
      </c>
      <c r="D63" s="32" t="s">
        <v>3</v>
      </c>
      <c r="E63" s="42" t="s">
        <v>3</v>
      </c>
      <c r="F63" s="42" t="s">
        <v>3</v>
      </c>
      <c r="G63" s="42"/>
      <c r="H63" s="42"/>
      <c r="I63" s="42"/>
      <c r="J63" s="43" t="s">
        <v>3</v>
      </c>
      <c r="K63" s="104"/>
    </row>
    <row r="64" spans="1:11" ht="13.8" thickBot="1" x14ac:dyDescent="0.3">
      <c r="A64" s="101"/>
      <c r="B64" s="104" t="s">
        <v>3</v>
      </c>
      <c r="C64" s="33" t="s">
        <v>3</v>
      </c>
      <c r="D64" s="106" t="s">
        <v>17</v>
      </c>
      <c r="E64" s="107"/>
      <c r="F64" s="107"/>
      <c r="G64" s="107"/>
      <c r="H64" s="107"/>
      <c r="I64" s="107"/>
      <c r="J64" s="108"/>
      <c r="K64" s="104"/>
    </row>
    <row r="65" spans="1:11" ht="13.8" thickBot="1" x14ac:dyDescent="0.3">
      <c r="A65" s="102"/>
      <c r="B65" s="105" t="s">
        <v>3</v>
      </c>
      <c r="C65" s="43" t="s">
        <v>3</v>
      </c>
      <c r="D65" s="109" t="s">
        <v>37</v>
      </c>
      <c r="E65" s="110"/>
      <c r="F65" s="110"/>
      <c r="G65" s="110"/>
      <c r="H65" s="110"/>
      <c r="I65" s="110"/>
      <c r="J65" s="110"/>
      <c r="K65" s="105"/>
    </row>
    <row r="66" spans="1:11" ht="13.8" thickBot="1" x14ac:dyDescent="0.3">
      <c r="A66" s="61" t="s">
        <v>3</v>
      </c>
      <c r="B66" s="62" t="s">
        <v>3</v>
      </c>
      <c r="C66" s="44" t="s">
        <v>3</v>
      </c>
      <c r="D66" s="110" t="s">
        <v>3</v>
      </c>
      <c r="E66" s="110"/>
      <c r="F66" s="110"/>
      <c r="G66" s="110"/>
      <c r="H66" s="110"/>
      <c r="I66" s="110"/>
      <c r="J66" s="114"/>
      <c r="K66" s="63"/>
    </row>
    <row r="67" spans="1:11" ht="13.8" thickBot="1" x14ac:dyDescent="0.3">
      <c r="A67" s="120" t="s">
        <v>64</v>
      </c>
      <c r="B67" s="64" t="s">
        <v>65</v>
      </c>
      <c r="C67" s="64" t="s">
        <v>3</v>
      </c>
      <c r="D67" s="64" t="s">
        <v>66</v>
      </c>
      <c r="E67" s="64" t="s">
        <v>67</v>
      </c>
      <c r="F67" s="64" t="s">
        <v>68</v>
      </c>
      <c r="G67" s="65"/>
      <c r="H67" s="65"/>
      <c r="I67" s="65"/>
      <c r="J67" s="132" t="s">
        <v>69</v>
      </c>
      <c r="K67" s="133"/>
    </row>
    <row r="68" spans="1:11" ht="13.8" thickBot="1" x14ac:dyDescent="0.3">
      <c r="A68" s="121"/>
      <c r="B68" s="29" t="s">
        <v>3</v>
      </c>
      <c r="C68" s="29" t="s">
        <v>3</v>
      </c>
      <c r="D68" s="29" t="s">
        <v>3</v>
      </c>
      <c r="E68" s="29" t="s">
        <v>3</v>
      </c>
      <c r="F68" s="29" t="s">
        <v>3</v>
      </c>
      <c r="G68" s="66"/>
      <c r="H68" s="66"/>
      <c r="I68" s="66"/>
      <c r="J68" s="130" t="s">
        <v>3</v>
      </c>
      <c r="K68" s="131"/>
    </row>
    <row r="69" spans="1:11" ht="13.8" thickBot="1" x14ac:dyDescent="0.3">
      <c r="A69" s="120" t="s">
        <v>70</v>
      </c>
      <c r="B69" s="64" t="s">
        <v>71</v>
      </c>
      <c r="C69" s="64" t="s">
        <v>3</v>
      </c>
      <c r="D69" s="122" t="s">
        <v>3</v>
      </c>
      <c r="E69" s="123"/>
      <c r="F69" s="123"/>
      <c r="G69" s="123"/>
      <c r="H69" s="123"/>
      <c r="I69" s="123"/>
      <c r="J69" s="123"/>
      <c r="K69" s="124"/>
    </row>
    <row r="70" spans="1:11" ht="13.8" thickBot="1" x14ac:dyDescent="0.3">
      <c r="A70" s="121"/>
      <c r="B70" s="29" t="s">
        <v>3</v>
      </c>
      <c r="C70" s="66" t="s">
        <v>3</v>
      </c>
      <c r="D70" s="125"/>
      <c r="E70" s="126"/>
      <c r="F70" s="126"/>
      <c r="G70" s="126"/>
      <c r="H70" s="126"/>
      <c r="I70" s="126"/>
      <c r="J70" s="126"/>
      <c r="K70" s="127"/>
    </row>
    <row r="71" spans="1:11" x14ac:dyDescent="0.25">
      <c r="A71" s="46"/>
      <c r="B71" s="46"/>
      <c r="C71" s="46"/>
      <c r="D71" s="46"/>
      <c r="E71" s="46"/>
      <c r="F71" s="46"/>
      <c r="G71" s="46"/>
      <c r="H71" s="46"/>
      <c r="I71" s="46"/>
      <c r="J71" s="46"/>
      <c r="K71" s="46"/>
    </row>
    <row r="72" spans="1:11" ht="13.8" thickBot="1" x14ac:dyDescent="0.3">
      <c r="A72" s="46"/>
      <c r="B72" s="46"/>
      <c r="C72" s="46"/>
      <c r="D72" s="46"/>
      <c r="E72" s="46"/>
      <c r="F72" s="46"/>
      <c r="G72" s="46"/>
      <c r="H72" s="46"/>
      <c r="I72" s="46"/>
      <c r="J72" s="46"/>
      <c r="K72" s="46"/>
    </row>
    <row r="73" spans="1:11" ht="13.8" thickBot="1" x14ac:dyDescent="0.3">
      <c r="A73" s="47" t="s">
        <v>72</v>
      </c>
      <c r="B73" s="48" t="s">
        <v>73</v>
      </c>
      <c r="C73" s="48" t="s">
        <v>3</v>
      </c>
      <c r="D73" s="49" t="s">
        <v>6</v>
      </c>
      <c r="E73" s="50" t="s">
        <v>7</v>
      </c>
      <c r="F73" s="50" t="s">
        <v>8</v>
      </c>
      <c r="G73" s="50" t="s">
        <v>9</v>
      </c>
      <c r="H73" s="50" t="s">
        <v>10</v>
      </c>
      <c r="I73" s="50" t="s">
        <v>11</v>
      </c>
      <c r="J73" s="50" t="s">
        <v>12</v>
      </c>
      <c r="K73" s="51" t="s">
        <v>21</v>
      </c>
    </row>
    <row r="74" spans="1:11" ht="13.95" customHeight="1" x14ac:dyDescent="0.25">
      <c r="A74" s="112" t="s">
        <v>74</v>
      </c>
      <c r="B74" s="112" t="s">
        <v>114</v>
      </c>
      <c r="C74" s="29" t="s">
        <v>104</v>
      </c>
      <c r="D74" s="42">
        <v>0</v>
      </c>
      <c r="E74" s="42">
        <v>0</v>
      </c>
      <c r="F74" s="42">
        <v>7</v>
      </c>
      <c r="G74" s="42">
        <v>14</v>
      </c>
      <c r="H74" s="42">
        <v>21</v>
      </c>
      <c r="I74" s="42">
        <v>25</v>
      </c>
      <c r="J74" s="42">
        <v>25</v>
      </c>
      <c r="K74" s="134" t="s">
        <v>3</v>
      </c>
    </row>
    <row r="75" spans="1:11" ht="13.8" thickBot="1" x14ac:dyDescent="0.3">
      <c r="A75" s="101" t="s">
        <v>3</v>
      </c>
      <c r="B75" s="101"/>
      <c r="C75" s="72" t="s">
        <v>105</v>
      </c>
      <c r="D75" s="32" t="s">
        <v>3</v>
      </c>
      <c r="E75" s="42" t="s">
        <v>3</v>
      </c>
      <c r="F75" s="42" t="s">
        <v>3</v>
      </c>
      <c r="G75" s="42"/>
      <c r="H75" s="42"/>
      <c r="I75" s="42"/>
      <c r="J75" s="42" t="s">
        <v>3</v>
      </c>
      <c r="K75" s="135"/>
    </row>
    <row r="76" spans="1:11" ht="13.8" thickBot="1" x14ac:dyDescent="0.3">
      <c r="A76" s="101" t="s">
        <v>3</v>
      </c>
      <c r="B76" s="101"/>
      <c r="C76" s="107" t="s">
        <v>17</v>
      </c>
      <c r="D76" s="107"/>
      <c r="E76" s="107"/>
      <c r="F76" s="107"/>
      <c r="G76" s="107"/>
      <c r="H76" s="107"/>
      <c r="I76" s="107"/>
      <c r="J76" s="113"/>
      <c r="K76" s="135"/>
    </row>
    <row r="77" spans="1:11" ht="16.2" customHeight="1" x14ac:dyDescent="0.25">
      <c r="A77" s="101" t="s">
        <v>3</v>
      </c>
      <c r="B77" s="101"/>
      <c r="C77" s="151" t="s">
        <v>77</v>
      </c>
      <c r="D77" s="152"/>
      <c r="E77" s="152"/>
      <c r="F77" s="152"/>
      <c r="G77" s="152"/>
      <c r="H77" s="152"/>
      <c r="I77" s="152"/>
      <c r="J77" s="153"/>
      <c r="K77" s="135"/>
    </row>
    <row r="78" spans="1:11" ht="13.8" thickBot="1" x14ac:dyDescent="0.3">
      <c r="A78" s="39" t="s">
        <v>78</v>
      </c>
      <c r="B78" s="101"/>
      <c r="C78" s="154"/>
      <c r="D78" s="155"/>
      <c r="E78" s="155"/>
      <c r="F78" s="155"/>
      <c r="G78" s="155"/>
      <c r="H78" s="155"/>
      <c r="I78" s="155"/>
      <c r="J78" s="156"/>
      <c r="K78" s="135"/>
    </row>
    <row r="79" spans="1:11" ht="13.8" thickBot="1" x14ac:dyDescent="0.3">
      <c r="A79" s="67">
        <v>0.15</v>
      </c>
      <c r="B79" s="101"/>
      <c r="C79" s="154"/>
      <c r="D79" s="155"/>
      <c r="E79" s="155"/>
      <c r="F79" s="155"/>
      <c r="G79" s="155"/>
      <c r="H79" s="155"/>
      <c r="I79" s="155"/>
      <c r="J79" s="156"/>
      <c r="K79" s="135"/>
    </row>
    <row r="80" spans="1:11" ht="13.8" thickBot="1" x14ac:dyDescent="0.3">
      <c r="A80" s="120" t="s">
        <v>64</v>
      </c>
      <c r="B80" s="64" t="s">
        <v>65</v>
      </c>
      <c r="C80" s="64" t="s">
        <v>3</v>
      </c>
      <c r="D80" s="64" t="s">
        <v>66</v>
      </c>
      <c r="E80" s="64" t="s">
        <v>67</v>
      </c>
      <c r="F80" s="64" t="s">
        <v>68</v>
      </c>
      <c r="G80" s="65"/>
      <c r="H80" s="65"/>
      <c r="I80" s="65"/>
      <c r="J80" s="128" t="s">
        <v>69</v>
      </c>
      <c r="K80" s="129"/>
    </row>
    <row r="81" spans="1:11" ht="13.8" thickBot="1" x14ac:dyDescent="0.3">
      <c r="A81" s="121"/>
      <c r="B81" s="29" t="s">
        <v>3</v>
      </c>
      <c r="C81" s="29" t="s">
        <v>3</v>
      </c>
      <c r="D81" s="29" t="s">
        <v>3</v>
      </c>
      <c r="E81" s="29" t="s">
        <v>3</v>
      </c>
      <c r="F81" s="29" t="s">
        <v>3</v>
      </c>
      <c r="G81" s="66"/>
      <c r="H81" s="66"/>
      <c r="I81" s="66"/>
      <c r="J81" s="130" t="s">
        <v>3</v>
      </c>
      <c r="K81" s="131"/>
    </row>
    <row r="82" spans="1:11" ht="13.8" thickBot="1" x14ac:dyDescent="0.3">
      <c r="A82" s="120" t="s">
        <v>70</v>
      </c>
      <c r="B82" s="64" t="s">
        <v>71</v>
      </c>
      <c r="C82" s="64" t="s">
        <v>3</v>
      </c>
      <c r="D82" s="122" t="s">
        <v>3</v>
      </c>
      <c r="E82" s="123"/>
      <c r="F82" s="123"/>
      <c r="G82" s="123"/>
      <c r="H82" s="123"/>
      <c r="I82" s="123"/>
      <c r="J82" s="123"/>
      <c r="K82" s="124"/>
    </row>
    <row r="83" spans="1:11" ht="13.8" thickBot="1" x14ac:dyDescent="0.3">
      <c r="A83" s="121"/>
      <c r="B83" s="29" t="s">
        <v>3</v>
      </c>
      <c r="C83" s="66" t="s">
        <v>3</v>
      </c>
      <c r="D83" s="125"/>
      <c r="E83" s="126"/>
      <c r="F83" s="126"/>
      <c r="G83" s="126"/>
      <c r="H83" s="126"/>
      <c r="I83" s="126"/>
      <c r="J83" s="126"/>
      <c r="K83" s="127"/>
    </row>
    <row r="84" spans="1:11" ht="13.8" thickBot="1" x14ac:dyDescent="0.3">
      <c r="A84" s="46"/>
      <c r="B84" s="46"/>
      <c r="C84" s="46"/>
      <c r="D84" s="46" t="s">
        <v>3</v>
      </c>
      <c r="E84" s="46" t="s">
        <v>3</v>
      </c>
      <c r="F84" s="46" t="s">
        <v>3</v>
      </c>
      <c r="G84" s="46"/>
      <c r="H84" s="46"/>
      <c r="I84" s="46"/>
      <c r="J84" s="46" t="s">
        <v>3</v>
      </c>
      <c r="K84" s="46" t="s">
        <v>3</v>
      </c>
    </row>
    <row r="85" spans="1:11" ht="13.8" thickBot="1" x14ac:dyDescent="0.3">
      <c r="A85" s="47" t="s">
        <v>79</v>
      </c>
      <c r="B85" s="48" t="s">
        <v>80</v>
      </c>
      <c r="C85" s="48" t="s">
        <v>3</v>
      </c>
      <c r="D85" s="49" t="s">
        <v>6</v>
      </c>
      <c r="E85" s="50" t="s">
        <v>7</v>
      </c>
      <c r="F85" s="50" t="s">
        <v>8</v>
      </c>
      <c r="G85" s="50" t="s">
        <v>9</v>
      </c>
      <c r="H85" s="50" t="s">
        <v>10</v>
      </c>
      <c r="I85" s="50" t="s">
        <v>11</v>
      </c>
      <c r="J85" s="50" t="s">
        <v>12</v>
      </c>
      <c r="K85" s="51" t="s">
        <v>21</v>
      </c>
    </row>
    <row r="86" spans="1:11" ht="13.95" customHeight="1" x14ac:dyDescent="0.25">
      <c r="A86" s="112" t="s">
        <v>81</v>
      </c>
      <c r="B86" s="112" t="s">
        <v>82</v>
      </c>
      <c r="C86" s="29" t="s">
        <v>104</v>
      </c>
      <c r="D86" s="42">
        <v>30</v>
      </c>
      <c r="E86" s="42">
        <v>0</v>
      </c>
      <c r="F86" s="42">
        <v>3</v>
      </c>
      <c r="G86" s="42">
        <v>5</v>
      </c>
      <c r="H86" s="42">
        <v>7</v>
      </c>
      <c r="I86" s="42">
        <v>9</v>
      </c>
      <c r="J86" s="42">
        <v>9</v>
      </c>
      <c r="K86" s="137" t="s">
        <v>83</v>
      </c>
    </row>
    <row r="87" spans="1:11" ht="13.8" thickBot="1" x14ac:dyDescent="0.3">
      <c r="A87" s="101"/>
      <c r="B87" s="101" t="s">
        <v>3</v>
      </c>
      <c r="C87" s="72" t="s">
        <v>105</v>
      </c>
      <c r="D87" s="32" t="s">
        <v>3</v>
      </c>
      <c r="E87" s="42" t="s">
        <v>3</v>
      </c>
      <c r="F87" s="42" t="s">
        <v>3</v>
      </c>
      <c r="G87" s="42"/>
      <c r="H87" s="42"/>
      <c r="I87" s="42"/>
      <c r="J87" s="42" t="s">
        <v>3</v>
      </c>
      <c r="K87" s="115"/>
    </row>
    <row r="88" spans="1:11" ht="13.8" thickBot="1" x14ac:dyDescent="0.3">
      <c r="A88" s="101"/>
      <c r="B88" s="101" t="s">
        <v>3</v>
      </c>
      <c r="C88" s="107" t="s">
        <v>17</v>
      </c>
      <c r="D88" s="107"/>
      <c r="E88" s="107"/>
      <c r="F88" s="107"/>
      <c r="G88" s="107"/>
      <c r="H88" s="107"/>
      <c r="I88" s="107"/>
      <c r="J88" s="113"/>
      <c r="K88" s="116"/>
    </row>
    <row r="89" spans="1:11" ht="13.8" thickBot="1" x14ac:dyDescent="0.3">
      <c r="A89" s="101"/>
      <c r="B89" s="101" t="s">
        <v>3</v>
      </c>
      <c r="C89" s="110" t="s">
        <v>37</v>
      </c>
      <c r="D89" s="110"/>
      <c r="E89" s="110"/>
      <c r="F89" s="110"/>
      <c r="G89" s="110"/>
      <c r="H89" s="110"/>
      <c r="I89" s="110"/>
      <c r="J89" s="114"/>
      <c r="K89" s="117" t="s">
        <v>84</v>
      </c>
    </row>
    <row r="90" spans="1:11" ht="13.8" thickBot="1" x14ac:dyDescent="0.3">
      <c r="A90" s="101"/>
      <c r="B90" s="40" t="s">
        <v>85</v>
      </c>
      <c r="C90" s="40" t="s">
        <v>3</v>
      </c>
      <c r="D90" s="49" t="s">
        <v>6</v>
      </c>
      <c r="E90" s="50" t="s">
        <v>7</v>
      </c>
      <c r="F90" s="50" t="s">
        <v>8</v>
      </c>
      <c r="G90" s="50" t="s">
        <v>9</v>
      </c>
      <c r="H90" s="50" t="s">
        <v>10</v>
      </c>
      <c r="I90" s="50" t="s">
        <v>11</v>
      </c>
      <c r="J90" s="50" t="s">
        <v>12</v>
      </c>
      <c r="K90" s="139"/>
    </row>
    <row r="91" spans="1:11" x14ac:dyDescent="0.25">
      <c r="A91" s="101"/>
      <c r="B91" s="103" t="s">
        <v>115</v>
      </c>
      <c r="C91" s="72" t="s">
        <v>104</v>
      </c>
      <c r="D91" s="42">
        <v>140</v>
      </c>
      <c r="E91" s="42">
        <v>0</v>
      </c>
      <c r="F91" s="42">
        <v>27</v>
      </c>
      <c r="G91" s="42">
        <v>54</v>
      </c>
      <c r="H91" s="42">
        <v>86</v>
      </c>
      <c r="I91" s="42">
        <v>97</v>
      </c>
      <c r="J91" s="42">
        <v>97</v>
      </c>
      <c r="K91" s="139"/>
    </row>
    <row r="92" spans="1:11" ht="13.8" thickBot="1" x14ac:dyDescent="0.3">
      <c r="A92" s="101"/>
      <c r="B92" s="104" t="s">
        <v>3</v>
      </c>
      <c r="C92" s="57" t="s">
        <v>105</v>
      </c>
      <c r="D92" s="69" t="s">
        <v>3</v>
      </c>
      <c r="E92" s="70" t="s">
        <v>3</v>
      </c>
      <c r="F92" s="42" t="s">
        <v>3</v>
      </c>
      <c r="G92" s="42"/>
      <c r="H92" s="42"/>
      <c r="I92" s="42"/>
      <c r="J92" s="42" t="s">
        <v>3</v>
      </c>
      <c r="K92" s="139"/>
    </row>
    <row r="93" spans="1:11" ht="13.8" thickBot="1" x14ac:dyDescent="0.3">
      <c r="A93" s="101"/>
      <c r="B93" s="104" t="s">
        <v>3</v>
      </c>
      <c r="C93" s="107" t="s">
        <v>17</v>
      </c>
      <c r="D93" s="107"/>
      <c r="E93" s="107"/>
      <c r="F93" s="107"/>
      <c r="G93" s="107"/>
      <c r="H93" s="107"/>
      <c r="I93" s="107"/>
      <c r="J93" s="113"/>
      <c r="K93" s="139"/>
    </row>
    <row r="94" spans="1:11" ht="13.8" thickBot="1" x14ac:dyDescent="0.3">
      <c r="A94" s="102"/>
      <c r="B94" s="104" t="s">
        <v>3</v>
      </c>
      <c r="C94" s="110" t="s">
        <v>87</v>
      </c>
      <c r="D94" s="110"/>
      <c r="E94" s="110"/>
      <c r="F94" s="110"/>
      <c r="G94" s="110"/>
      <c r="H94" s="110"/>
      <c r="I94" s="110"/>
      <c r="J94" s="114"/>
      <c r="K94" s="149"/>
    </row>
    <row r="95" spans="1:11" ht="13.8" thickBot="1" x14ac:dyDescent="0.3">
      <c r="A95" s="39" t="s">
        <v>78</v>
      </c>
      <c r="B95" s="40"/>
      <c r="C95" s="40"/>
      <c r="D95" s="49"/>
      <c r="E95" s="50"/>
      <c r="F95" s="50"/>
      <c r="G95" s="50"/>
      <c r="H95" s="50"/>
      <c r="I95" s="50"/>
      <c r="J95" s="50"/>
    </row>
    <row r="96" spans="1:11" ht="13.8" thickBot="1" x14ac:dyDescent="0.3">
      <c r="A96" s="67">
        <v>0.25</v>
      </c>
    </row>
    <row r="97" spans="1:11" ht="13.8" thickBot="1" x14ac:dyDescent="0.3">
      <c r="A97" s="120" t="s">
        <v>64</v>
      </c>
      <c r="B97" s="64" t="s">
        <v>65</v>
      </c>
      <c r="C97" s="64" t="s">
        <v>3</v>
      </c>
      <c r="D97" s="64" t="s">
        <v>66</v>
      </c>
      <c r="E97" s="64" t="s">
        <v>67</v>
      </c>
      <c r="F97" s="64" t="s">
        <v>68</v>
      </c>
      <c r="G97" s="65"/>
      <c r="H97" s="65"/>
      <c r="I97" s="65"/>
      <c r="J97" s="128" t="s">
        <v>69</v>
      </c>
      <c r="K97" s="129"/>
    </row>
    <row r="98" spans="1:11" ht="13.8" thickBot="1" x14ac:dyDescent="0.3">
      <c r="A98" s="121"/>
      <c r="B98" s="29" t="s">
        <v>3</v>
      </c>
      <c r="C98" s="29" t="s">
        <v>3</v>
      </c>
      <c r="D98" s="29" t="s">
        <v>3</v>
      </c>
      <c r="E98" s="29" t="s">
        <v>3</v>
      </c>
      <c r="F98" s="29" t="s">
        <v>3</v>
      </c>
      <c r="G98" s="66"/>
      <c r="H98" s="66"/>
      <c r="I98" s="66"/>
      <c r="J98" s="130" t="s">
        <v>3</v>
      </c>
      <c r="K98" s="131"/>
    </row>
    <row r="99" spans="1:11" ht="13.8" thickBot="1" x14ac:dyDescent="0.3">
      <c r="A99" s="120" t="s">
        <v>70</v>
      </c>
      <c r="B99" s="64" t="s">
        <v>71</v>
      </c>
      <c r="C99" s="64" t="s">
        <v>3</v>
      </c>
      <c r="D99" s="122" t="s">
        <v>3</v>
      </c>
      <c r="E99" s="123"/>
      <c r="F99" s="123"/>
      <c r="G99" s="123"/>
      <c r="H99" s="123"/>
      <c r="I99" s="123"/>
      <c r="J99" s="123"/>
      <c r="K99" s="124"/>
    </row>
    <row r="100" spans="1:11" ht="13.8" thickBot="1" x14ac:dyDescent="0.3">
      <c r="A100" s="121"/>
      <c r="B100" s="29" t="s">
        <v>3</v>
      </c>
      <c r="C100" s="66" t="s">
        <v>3</v>
      </c>
      <c r="D100" s="125"/>
      <c r="E100" s="126"/>
      <c r="F100" s="126"/>
      <c r="G100" s="126"/>
      <c r="H100" s="126"/>
      <c r="I100" s="126"/>
      <c r="J100" s="126"/>
      <c r="K100" s="127"/>
    </row>
    <row r="101" spans="1:11" ht="13.8" thickBot="1" x14ac:dyDescent="0.3">
      <c r="A101" s="46"/>
      <c r="B101" s="46"/>
      <c r="C101" s="46"/>
      <c r="D101" s="71" t="s">
        <v>3</v>
      </c>
      <c r="E101" s="71" t="s">
        <v>3</v>
      </c>
      <c r="F101" s="71" t="s">
        <v>3</v>
      </c>
      <c r="G101" s="71"/>
      <c r="H101" s="71"/>
      <c r="I101" s="71"/>
      <c r="J101" s="71" t="s">
        <v>3</v>
      </c>
      <c r="K101" s="71" t="s">
        <v>3</v>
      </c>
    </row>
    <row r="102" spans="1:11" ht="13.8" thickBot="1" x14ac:dyDescent="0.3">
      <c r="A102" s="47" t="s">
        <v>88</v>
      </c>
      <c r="B102" s="48" t="s">
        <v>89</v>
      </c>
      <c r="C102" s="48" t="s">
        <v>3</v>
      </c>
      <c r="D102" s="49" t="s">
        <v>6</v>
      </c>
      <c r="E102" s="50" t="s">
        <v>7</v>
      </c>
      <c r="F102" s="50" t="s">
        <v>8</v>
      </c>
      <c r="G102" s="50" t="s">
        <v>9</v>
      </c>
      <c r="H102" s="50" t="s">
        <v>10</v>
      </c>
      <c r="I102" s="50" t="s">
        <v>11</v>
      </c>
      <c r="J102" s="50" t="s">
        <v>12</v>
      </c>
      <c r="K102" s="51" t="s">
        <v>21</v>
      </c>
    </row>
    <row r="103" spans="1:11" x14ac:dyDescent="0.25">
      <c r="A103" s="112" t="s">
        <v>90</v>
      </c>
      <c r="B103" s="112" t="s">
        <v>91</v>
      </c>
      <c r="C103" s="29" t="s">
        <v>104</v>
      </c>
      <c r="D103" s="42">
        <v>597</v>
      </c>
      <c r="E103" s="42">
        <v>0</v>
      </c>
      <c r="F103" s="42">
        <v>0</v>
      </c>
      <c r="G103" s="42">
        <v>0</v>
      </c>
      <c r="H103" s="42">
        <v>0</v>
      </c>
      <c r="I103" s="42">
        <v>0</v>
      </c>
      <c r="J103" s="42">
        <v>0</v>
      </c>
      <c r="K103" s="135" t="s">
        <v>92</v>
      </c>
    </row>
    <row r="104" spans="1:11" ht="13.8" thickBot="1" x14ac:dyDescent="0.3">
      <c r="A104" s="101" t="s">
        <v>3</v>
      </c>
      <c r="B104" s="101" t="s">
        <v>3</v>
      </c>
      <c r="C104" s="72" t="s">
        <v>105</v>
      </c>
      <c r="D104" s="32" t="s">
        <v>3</v>
      </c>
      <c r="E104" s="42"/>
      <c r="F104" s="42"/>
      <c r="G104" s="42"/>
      <c r="H104" s="42"/>
      <c r="I104" s="42"/>
      <c r="J104" s="42" t="s">
        <v>3</v>
      </c>
      <c r="K104" s="135"/>
    </row>
    <row r="105" spans="1:11" ht="13.8" thickBot="1" x14ac:dyDescent="0.3">
      <c r="A105" s="101" t="s">
        <v>3</v>
      </c>
      <c r="B105" s="101" t="s">
        <v>3</v>
      </c>
      <c r="C105" s="107" t="s">
        <v>17</v>
      </c>
      <c r="D105" s="107"/>
      <c r="E105" s="107"/>
      <c r="F105" s="107"/>
      <c r="G105" s="107"/>
      <c r="H105" s="107"/>
      <c r="I105" s="107"/>
      <c r="J105" s="113"/>
      <c r="K105" s="135"/>
    </row>
    <row r="106" spans="1:11" ht="13.8" thickBot="1" x14ac:dyDescent="0.3">
      <c r="A106" s="101" t="s">
        <v>3</v>
      </c>
      <c r="B106" s="101" t="s">
        <v>3</v>
      </c>
      <c r="C106" s="110" t="s">
        <v>93</v>
      </c>
      <c r="D106" s="110"/>
      <c r="E106" s="110"/>
      <c r="F106" s="110"/>
      <c r="G106" s="110"/>
      <c r="H106" s="110"/>
      <c r="I106" s="110"/>
      <c r="J106" s="114"/>
      <c r="K106" s="135"/>
    </row>
    <row r="107" spans="1:11" ht="13.8" thickBot="1" x14ac:dyDescent="0.3">
      <c r="A107" s="73" t="s">
        <v>3</v>
      </c>
      <c r="B107" s="40" t="s">
        <v>94</v>
      </c>
      <c r="C107" s="40" t="s">
        <v>3</v>
      </c>
      <c r="D107" s="49" t="s">
        <v>6</v>
      </c>
      <c r="E107" s="50" t="s">
        <v>7</v>
      </c>
      <c r="F107" s="50" t="s">
        <v>8</v>
      </c>
      <c r="G107" s="50" t="s">
        <v>9</v>
      </c>
      <c r="H107" s="50" t="s">
        <v>10</v>
      </c>
      <c r="I107" s="50" t="s">
        <v>11</v>
      </c>
      <c r="J107" s="50" t="s">
        <v>12</v>
      </c>
      <c r="K107" s="135"/>
    </row>
    <row r="108" spans="1:11" x14ac:dyDescent="0.25">
      <c r="A108" s="73" t="s">
        <v>3</v>
      </c>
      <c r="B108" s="112" t="s">
        <v>95</v>
      </c>
      <c r="C108" s="72" t="s">
        <v>104</v>
      </c>
      <c r="D108" s="42">
        <v>9</v>
      </c>
      <c r="E108" s="42">
        <v>0</v>
      </c>
      <c r="F108" s="42">
        <v>0</v>
      </c>
      <c r="G108" s="42">
        <v>0</v>
      </c>
      <c r="H108" s="42">
        <v>0</v>
      </c>
      <c r="I108" s="42">
        <v>0</v>
      </c>
      <c r="J108" s="42">
        <v>0</v>
      </c>
      <c r="K108" s="135"/>
    </row>
    <row r="109" spans="1:11" ht="13.8" thickBot="1" x14ac:dyDescent="0.3">
      <c r="A109" s="73" t="s">
        <v>3</v>
      </c>
      <c r="B109" s="101" t="s">
        <v>3</v>
      </c>
      <c r="C109" s="57" t="s">
        <v>105</v>
      </c>
      <c r="D109" s="69" t="s">
        <v>3</v>
      </c>
      <c r="E109" s="70" t="s">
        <v>3</v>
      </c>
      <c r="F109" s="42" t="s">
        <v>3</v>
      </c>
      <c r="G109" s="42"/>
      <c r="H109" s="42"/>
      <c r="I109" s="42"/>
      <c r="J109" s="42" t="s">
        <v>3</v>
      </c>
      <c r="K109" s="135"/>
    </row>
    <row r="110" spans="1:11" ht="13.8" thickBot="1" x14ac:dyDescent="0.3">
      <c r="A110" s="73" t="s">
        <v>3</v>
      </c>
      <c r="B110" s="101" t="s">
        <v>3</v>
      </c>
      <c r="C110" s="107" t="s">
        <v>17</v>
      </c>
      <c r="D110" s="107"/>
      <c r="E110" s="107"/>
      <c r="F110" s="107"/>
      <c r="G110" s="107"/>
      <c r="H110" s="107"/>
      <c r="I110" s="107"/>
      <c r="J110" s="113"/>
      <c r="K110" s="135"/>
    </row>
    <row r="111" spans="1:11" ht="13.8" thickBot="1" x14ac:dyDescent="0.3">
      <c r="A111" s="61" t="s">
        <v>3</v>
      </c>
      <c r="B111" s="101" t="s">
        <v>3</v>
      </c>
      <c r="K111" s="135"/>
    </row>
    <row r="112" spans="1:11" ht="13.8" thickBot="1" x14ac:dyDescent="0.3">
      <c r="A112" s="39" t="s">
        <v>78</v>
      </c>
      <c r="B112" s="40"/>
      <c r="C112" s="110" t="s">
        <v>96</v>
      </c>
      <c r="D112" s="110"/>
      <c r="E112" s="110"/>
      <c r="F112" s="110"/>
      <c r="G112" s="110"/>
      <c r="H112" s="110"/>
      <c r="I112" s="110"/>
      <c r="J112" s="114"/>
      <c r="K112" s="135"/>
    </row>
    <row r="113" spans="1:11" ht="13.8" thickBot="1" x14ac:dyDescent="0.3">
      <c r="A113" s="67">
        <v>0.3</v>
      </c>
      <c r="B113" s="74"/>
      <c r="C113" s="72"/>
      <c r="D113" s="75"/>
      <c r="E113" s="42"/>
      <c r="F113" s="42"/>
      <c r="G113" s="42"/>
      <c r="H113" s="42"/>
      <c r="I113" s="42"/>
      <c r="J113" s="42"/>
      <c r="K113" s="135"/>
    </row>
    <row r="114" spans="1:11" ht="13.8" thickBot="1" x14ac:dyDescent="0.3">
      <c r="A114" s="120" t="s">
        <v>64</v>
      </c>
      <c r="B114" s="64" t="s">
        <v>65</v>
      </c>
      <c r="C114" s="64" t="s">
        <v>3</v>
      </c>
      <c r="D114" s="64" t="s">
        <v>66</v>
      </c>
      <c r="E114" s="64" t="s">
        <v>67</v>
      </c>
      <c r="F114" s="64" t="s">
        <v>68</v>
      </c>
      <c r="G114" s="65"/>
      <c r="H114" s="65"/>
      <c r="I114" s="65"/>
      <c r="J114" s="128" t="s">
        <v>69</v>
      </c>
      <c r="K114" s="129"/>
    </row>
    <row r="115" spans="1:11" ht="13.8" thickBot="1" x14ac:dyDescent="0.3">
      <c r="A115" s="121"/>
      <c r="B115" s="29" t="s">
        <v>3</v>
      </c>
      <c r="C115" s="29" t="s">
        <v>3</v>
      </c>
      <c r="D115" s="29" t="s">
        <v>3</v>
      </c>
      <c r="E115" s="29" t="s">
        <v>3</v>
      </c>
      <c r="F115" s="29" t="s">
        <v>3</v>
      </c>
      <c r="G115" s="66"/>
      <c r="H115" s="66"/>
      <c r="I115" s="66"/>
      <c r="J115" s="130" t="s">
        <v>3</v>
      </c>
      <c r="K115" s="131"/>
    </row>
    <row r="116" spans="1:11" ht="13.8" thickBot="1" x14ac:dyDescent="0.3">
      <c r="A116" s="120" t="s">
        <v>70</v>
      </c>
      <c r="B116" s="64" t="s">
        <v>71</v>
      </c>
      <c r="C116" s="64" t="s">
        <v>3</v>
      </c>
      <c r="D116" s="122" t="s">
        <v>3</v>
      </c>
      <c r="E116" s="123"/>
      <c r="F116" s="123"/>
      <c r="G116" s="123"/>
      <c r="H116" s="123"/>
      <c r="I116" s="123"/>
      <c r="J116" s="123"/>
      <c r="K116" s="124"/>
    </row>
    <row r="117" spans="1:11" ht="13.8" thickBot="1" x14ac:dyDescent="0.3">
      <c r="A117" s="121"/>
      <c r="B117" s="29" t="s">
        <v>3</v>
      </c>
      <c r="C117" s="66" t="s">
        <v>3</v>
      </c>
      <c r="D117" s="125"/>
      <c r="E117" s="126"/>
      <c r="F117" s="126"/>
      <c r="G117" s="126"/>
      <c r="H117" s="126"/>
      <c r="I117" s="126"/>
      <c r="J117" s="126"/>
      <c r="K117" s="127"/>
    </row>
    <row r="118" spans="1:11" ht="13.8" thickBot="1" x14ac:dyDescent="0.3">
      <c r="A118" s="46"/>
      <c r="B118" s="46"/>
      <c r="C118" s="46"/>
      <c r="D118" s="71" t="s">
        <v>3</v>
      </c>
      <c r="E118" s="71" t="s">
        <v>3</v>
      </c>
      <c r="F118" s="71" t="s">
        <v>3</v>
      </c>
      <c r="G118" s="71"/>
      <c r="H118" s="71"/>
      <c r="I118" s="71"/>
      <c r="J118" s="71" t="s">
        <v>3</v>
      </c>
      <c r="K118" s="71" t="s">
        <v>3</v>
      </c>
    </row>
    <row r="119" spans="1:11" ht="13.8" thickBot="1" x14ac:dyDescent="0.3">
      <c r="A119" s="47" t="s">
        <v>97</v>
      </c>
      <c r="B119" s="48" t="s">
        <v>98</v>
      </c>
      <c r="C119" s="48" t="s">
        <v>3</v>
      </c>
      <c r="D119" s="49" t="s">
        <v>6</v>
      </c>
      <c r="E119" s="50" t="s">
        <v>7</v>
      </c>
      <c r="F119" s="50" t="s">
        <v>8</v>
      </c>
      <c r="G119" s="50" t="s">
        <v>9</v>
      </c>
      <c r="H119" s="50" t="s">
        <v>10</v>
      </c>
      <c r="I119" s="50" t="s">
        <v>11</v>
      </c>
      <c r="J119" s="50" t="s">
        <v>12</v>
      </c>
      <c r="K119" s="51" t="s">
        <v>21</v>
      </c>
    </row>
    <row r="120" spans="1:11" ht="13.95" customHeight="1" x14ac:dyDescent="0.25">
      <c r="A120" s="112" t="s">
        <v>99</v>
      </c>
      <c r="B120" s="103" t="s">
        <v>100</v>
      </c>
      <c r="C120" s="29" t="s">
        <v>104</v>
      </c>
      <c r="D120" s="42">
        <v>0</v>
      </c>
      <c r="E120" s="42">
        <v>0</v>
      </c>
      <c r="F120" s="42">
        <v>15</v>
      </c>
      <c r="G120" s="42">
        <v>30</v>
      </c>
      <c r="H120" s="42">
        <v>45</v>
      </c>
      <c r="I120" s="42">
        <v>50</v>
      </c>
      <c r="J120" s="42">
        <v>50</v>
      </c>
      <c r="K120" s="135" t="s">
        <v>101</v>
      </c>
    </row>
    <row r="121" spans="1:11" ht="13.8" thickBot="1" x14ac:dyDescent="0.3">
      <c r="A121" s="101" t="s">
        <v>3</v>
      </c>
      <c r="B121" s="104"/>
      <c r="C121" s="72" t="s">
        <v>105</v>
      </c>
      <c r="D121" s="32" t="s">
        <v>3</v>
      </c>
      <c r="E121" s="42" t="s">
        <v>3</v>
      </c>
      <c r="F121" s="42" t="s">
        <v>3</v>
      </c>
      <c r="G121" s="42"/>
      <c r="H121" s="42"/>
      <c r="I121" s="42"/>
      <c r="J121" s="42"/>
      <c r="K121" s="135"/>
    </row>
    <row r="122" spans="1:11" ht="13.8" thickBot="1" x14ac:dyDescent="0.3">
      <c r="A122" s="101" t="s">
        <v>3</v>
      </c>
      <c r="B122" s="104"/>
      <c r="C122" s="107" t="s">
        <v>17</v>
      </c>
      <c r="D122" s="107"/>
      <c r="E122" s="107"/>
      <c r="F122" s="107"/>
      <c r="G122" s="107"/>
      <c r="H122" s="107"/>
      <c r="I122" s="107"/>
      <c r="J122" s="113"/>
      <c r="K122" s="135"/>
    </row>
    <row r="123" spans="1:11" ht="16.2" customHeight="1" x14ac:dyDescent="0.25">
      <c r="A123" s="101" t="s">
        <v>3</v>
      </c>
      <c r="B123" s="104"/>
      <c r="C123" s="136" t="s">
        <v>102</v>
      </c>
      <c r="D123" s="117"/>
      <c r="E123" s="117"/>
      <c r="F123" s="117"/>
      <c r="G123" s="117"/>
      <c r="H123" s="117"/>
      <c r="I123" s="117"/>
      <c r="J123" s="137"/>
      <c r="K123" s="135"/>
    </row>
    <row r="124" spans="1:11" ht="13.8" thickBot="1" x14ac:dyDescent="0.3">
      <c r="A124" s="39" t="s">
        <v>78</v>
      </c>
      <c r="B124" s="104"/>
      <c r="C124" s="138"/>
      <c r="D124" s="139"/>
      <c r="E124" s="139"/>
      <c r="F124" s="139"/>
      <c r="G124" s="139"/>
      <c r="H124" s="139"/>
      <c r="I124" s="139"/>
      <c r="J124" s="115"/>
      <c r="K124" s="135"/>
    </row>
    <row r="125" spans="1:11" x14ac:dyDescent="0.25">
      <c r="A125" s="67">
        <v>0.3</v>
      </c>
      <c r="B125" s="104"/>
      <c r="C125" s="138"/>
      <c r="D125" s="139"/>
      <c r="E125" s="139"/>
      <c r="F125" s="139"/>
      <c r="G125" s="139"/>
      <c r="H125" s="139"/>
      <c r="I125" s="139"/>
      <c r="J125" s="115"/>
      <c r="K125" s="135"/>
    </row>
    <row r="126" spans="1:11" ht="13.8" thickBot="1" x14ac:dyDescent="0.3">
      <c r="A126" s="120" t="s">
        <v>64</v>
      </c>
      <c r="B126" s="64" t="s">
        <v>65</v>
      </c>
      <c r="C126" s="64" t="s">
        <v>3</v>
      </c>
      <c r="D126" s="64" t="s">
        <v>66</v>
      </c>
      <c r="E126" s="64" t="s">
        <v>67</v>
      </c>
      <c r="F126" s="64" t="s">
        <v>68</v>
      </c>
      <c r="G126" s="65"/>
      <c r="H126" s="65"/>
      <c r="I126" s="65"/>
      <c r="J126" s="42" t="s">
        <v>3</v>
      </c>
      <c r="K126" s="135"/>
    </row>
    <row r="127" spans="1:11" ht="13.8" thickBot="1" x14ac:dyDescent="0.3">
      <c r="A127" s="121"/>
      <c r="B127" s="29" t="s">
        <v>3</v>
      </c>
      <c r="C127" s="29" t="s">
        <v>3</v>
      </c>
      <c r="D127" s="29" t="s">
        <v>3</v>
      </c>
      <c r="E127" s="29" t="s">
        <v>3</v>
      </c>
      <c r="F127" s="29" t="s">
        <v>3</v>
      </c>
      <c r="G127" s="66"/>
      <c r="H127" s="66"/>
      <c r="I127" s="66"/>
      <c r="J127" s="34"/>
      <c r="K127" s="135"/>
    </row>
    <row r="128" spans="1:11" ht="13.8" thickBot="1" x14ac:dyDescent="0.3">
      <c r="A128" s="120" t="s">
        <v>70</v>
      </c>
      <c r="B128" s="64" t="s">
        <v>71</v>
      </c>
      <c r="C128" s="64" t="s">
        <v>3</v>
      </c>
      <c r="D128" s="44"/>
      <c r="E128" s="44"/>
      <c r="F128" s="44"/>
      <c r="G128" s="44"/>
      <c r="H128" s="44"/>
      <c r="I128" s="44"/>
      <c r="J128" s="45"/>
      <c r="K128" s="135"/>
    </row>
    <row r="129" spans="1:11" ht="13.8" thickBot="1" x14ac:dyDescent="0.3">
      <c r="A129" s="121"/>
      <c r="B129" s="29" t="s">
        <v>3</v>
      </c>
      <c r="C129" s="66" t="s">
        <v>3</v>
      </c>
      <c r="D129" s="44"/>
      <c r="E129" s="44"/>
      <c r="F129" s="44"/>
      <c r="G129" s="44"/>
      <c r="H129" s="44"/>
      <c r="I129" s="44"/>
      <c r="J129" s="44"/>
      <c r="K129" s="135"/>
    </row>
  </sheetData>
  <mergeCells count="105">
    <mergeCell ref="A126:A127"/>
    <mergeCell ref="A128:A129"/>
    <mergeCell ref="A114:A115"/>
    <mergeCell ref="J114:K114"/>
    <mergeCell ref="J115:K115"/>
    <mergeCell ref="A116:A117"/>
    <mergeCell ref="D116:K117"/>
    <mergeCell ref="A120:A123"/>
    <mergeCell ref="B120:B125"/>
    <mergeCell ref="K120:K129"/>
    <mergeCell ref="C122:J122"/>
    <mergeCell ref="C123:J125"/>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82:A83"/>
    <mergeCell ref="D82:K83"/>
    <mergeCell ref="A86:A94"/>
    <mergeCell ref="B86:B89"/>
    <mergeCell ref="K86:K88"/>
    <mergeCell ref="C88:J88"/>
    <mergeCell ref="C89:J89"/>
    <mergeCell ref="K89:K94"/>
    <mergeCell ref="B91:B94"/>
    <mergeCell ref="C93:J93"/>
    <mergeCell ref="A80:A81"/>
    <mergeCell ref="J80:K80"/>
    <mergeCell ref="J81:K81"/>
    <mergeCell ref="D66:J66"/>
    <mergeCell ref="A67:A68"/>
    <mergeCell ref="J67:K67"/>
    <mergeCell ref="J68:K68"/>
    <mergeCell ref="A69:A70"/>
    <mergeCell ref="D69:K70"/>
    <mergeCell ref="A61:A65"/>
    <mergeCell ref="K61:K65"/>
    <mergeCell ref="B62:B65"/>
    <mergeCell ref="D64:J64"/>
    <mergeCell ref="D65:J65"/>
    <mergeCell ref="A74:A77"/>
    <mergeCell ref="B74:B79"/>
    <mergeCell ref="K74:K79"/>
    <mergeCell ref="C76:J76"/>
    <mergeCell ref="C77:J79"/>
    <mergeCell ref="A46:A60"/>
    <mergeCell ref="K46:K50"/>
    <mergeCell ref="B47:B50"/>
    <mergeCell ref="D49:J49"/>
    <mergeCell ref="D50:J50"/>
    <mergeCell ref="K51:K55"/>
    <mergeCell ref="B52:B55"/>
    <mergeCell ref="D54:J54"/>
    <mergeCell ref="D55:J55"/>
    <mergeCell ref="K56:K60"/>
    <mergeCell ref="B57:B60"/>
    <mergeCell ref="D59:J59"/>
    <mergeCell ref="D60:J60"/>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EF31-DCA7-41DF-AB08-61374A1B9F2E}">
  <dimension ref="A1:K129"/>
  <sheetViews>
    <sheetView topLeftCell="B61" workbookViewId="0">
      <selection activeCell="C77" sqref="C77:J79"/>
    </sheetView>
  </sheetViews>
  <sheetFormatPr defaultColWidth="8.77734375" defaultRowHeight="13.2" x14ac:dyDescent="0.25"/>
  <cols>
    <col min="1" max="1" width="49" style="31" hidden="1" customWidth="1"/>
    <col min="2" max="2" width="42.44140625" style="31" customWidth="1"/>
    <col min="3" max="3" width="12.109375" style="31" customWidth="1"/>
    <col min="4" max="10" width="20.6640625" style="31" customWidth="1"/>
    <col min="11" max="11" width="85" style="31" customWidth="1"/>
    <col min="12" max="12" width="9.33203125" style="31" customWidth="1"/>
    <col min="13" max="16384" width="8.77734375" style="31"/>
  </cols>
  <sheetData>
    <row r="1" spans="1:11" ht="13.8" thickBot="1" x14ac:dyDescent="0.3"/>
    <row r="2" spans="1:11" ht="13.8" thickBot="1" x14ac:dyDescent="0.3">
      <c r="A2" s="38" t="s">
        <v>2</v>
      </c>
      <c r="B2" s="130" t="s">
        <v>3</v>
      </c>
      <c r="C2" s="130"/>
      <c r="D2" s="130"/>
      <c r="E2" s="130"/>
      <c r="F2" s="130"/>
      <c r="G2" s="130"/>
      <c r="H2" s="130"/>
      <c r="I2" s="130"/>
      <c r="J2" s="130"/>
      <c r="K2" s="131"/>
    </row>
    <row r="3" spans="1:11" ht="13.8" thickBot="1" x14ac:dyDescent="0.3">
      <c r="A3" s="39" t="s">
        <v>4</v>
      </c>
      <c r="B3" s="40" t="s">
        <v>5</v>
      </c>
      <c r="C3" s="40" t="s">
        <v>3</v>
      </c>
      <c r="D3" s="41" t="s">
        <v>6</v>
      </c>
      <c r="E3" s="41" t="s">
        <v>7</v>
      </c>
      <c r="F3" s="41" t="s">
        <v>8</v>
      </c>
      <c r="G3" s="41" t="s">
        <v>9</v>
      </c>
      <c r="H3" s="41" t="s">
        <v>10</v>
      </c>
      <c r="I3" s="41" t="s">
        <v>11</v>
      </c>
      <c r="J3" s="41" t="s">
        <v>12</v>
      </c>
      <c r="K3" s="150" t="s">
        <v>3</v>
      </c>
    </row>
    <row r="4" spans="1:11" ht="15" customHeight="1" x14ac:dyDescent="0.25">
      <c r="A4" s="112" t="s">
        <v>13</v>
      </c>
      <c r="B4" s="100" t="s">
        <v>14</v>
      </c>
      <c r="C4" s="29" t="s">
        <v>104</v>
      </c>
      <c r="D4" s="42">
        <v>0</v>
      </c>
      <c r="E4" s="42">
        <v>0</v>
      </c>
      <c r="F4" s="42">
        <v>0</v>
      </c>
      <c r="G4" s="42">
        <v>0</v>
      </c>
      <c r="H4" s="42">
        <v>0</v>
      </c>
      <c r="I4" s="42">
        <v>0</v>
      </c>
      <c r="J4" s="42">
        <v>0</v>
      </c>
      <c r="K4" s="150"/>
    </row>
    <row r="5" spans="1:11" ht="13.8" thickBot="1" x14ac:dyDescent="0.3">
      <c r="A5" s="101"/>
      <c r="B5" s="101"/>
      <c r="C5" s="29" t="s">
        <v>105</v>
      </c>
      <c r="D5" s="32" t="s">
        <v>3</v>
      </c>
      <c r="E5" s="42"/>
      <c r="F5" s="42" t="s">
        <v>3</v>
      </c>
      <c r="G5" s="42"/>
      <c r="H5" s="42"/>
      <c r="I5" s="42"/>
      <c r="J5" s="42" t="s">
        <v>3</v>
      </c>
      <c r="K5" s="150"/>
    </row>
    <row r="6" spans="1:11" ht="13.8" thickBot="1" x14ac:dyDescent="0.3">
      <c r="A6" s="101"/>
      <c r="B6" s="101"/>
      <c r="C6" s="33" t="s">
        <v>3</v>
      </c>
      <c r="D6" s="106" t="s">
        <v>17</v>
      </c>
      <c r="E6" s="107"/>
      <c r="F6" s="107"/>
      <c r="G6" s="107"/>
      <c r="H6" s="107"/>
      <c r="I6" s="107"/>
      <c r="J6" s="113"/>
      <c r="K6" s="150"/>
    </row>
    <row r="7" spans="1:11" ht="19.95" customHeight="1" thickBot="1" x14ac:dyDescent="0.3">
      <c r="A7" s="102"/>
      <c r="B7" s="102"/>
      <c r="C7" s="43" t="s">
        <v>3</v>
      </c>
      <c r="D7" s="109" t="s">
        <v>18</v>
      </c>
      <c r="E7" s="110"/>
      <c r="F7" s="110"/>
      <c r="G7" s="110"/>
      <c r="H7" s="110"/>
      <c r="I7" s="110"/>
      <c r="J7" s="114"/>
      <c r="K7" s="150"/>
    </row>
    <row r="8" spans="1:11" x14ac:dyDescent="0.25">
      <c r="A8" s="46"/>
      <c r="B8" s="46"/>
      <c r="C8" s="46"/>
      <c r="D8" s="46"/>
      <c r="E8" s="46"/>
      <c r="F8" s="46"/>
      <c r="G8" s="46"/>
      <c r="H8" s="46"/>
      <c r="I8" s="46"/>
      <c r="J8" s="46"/>
      <c r="K8" s="46"/>
    </row>
    <row r="9" spans="1:11" ht="13.8" thickBot="1" x14ac:dyDescent="0.3">
      <c r="A9" s="46"/>
      <c r="B9" s="46"/>
      <c r="C9" s="46"/>
      <c r="D9" s="46"/>
      <c r="E9" s="46"/>
      <c r="F9" s="46"/>
      <c r="G9" s="46"/>
      <c r="H9" s="46"/>
      <c r="I9" s="46"/>
      <c r="J9" s="46"/>
      <c r="K9" s="46"/>
    </row>
    <row r="10" spans="1:11" ht="13.8" thickBot="1" x14ac:dyDescent="0.3">
      <c r="A10" s="47" t="s">
        <v>19</v>
      </c>
      <c r="B10" s="48" t="s">
        <v>20</v>
      </c>
      <c r="C10" s="48" t="s">
        <v>3</v>
      </c>
      <c r="D10" s="49" t="s">
        <v>6</v>
      </c>
      <c r="E10" s="50" t="s">
        <v>7</v>
      </c>
      <c r="F10" s="50" t="s">
        <v>8</v>
      </c>
      <c r="G10" s="50" t="s">
        <v>9</v>
      </c>
      <c r="H10" s="50" t="s">
        <v>10</v>
      </c>
      <c r="I10" s="50" t="s">
        <v>11</v>
      </c>
      <c r="J10" s="50" t="s">
        <v>12</v>
      </c>
      <c r="K10" s="51" t="s">
        <v>21</v>
      </c>
    </row>
    <row r="11" spans="1:11" ht="24" customHeight="1" x14ac:dyDescent="0.25">
      <c r="A11" s="101"/>
      <c r="B11" s="112" t="s">
        <v>22</v>
      </c>
      <c r="C11" s="29" t="s">
        <v>104</v>
      </c>
      <c r="D11" s="42">
        <v>6</v>
      </c>
      <c r="E11" s="42">
        <v>0</v>
      </c>
      <c r="F11" s="42">
        <v>1</v>
      </c>
      <c r="G11" s="42">
        <v>3</v>
      </c>
      <c r="H11" s="42">
        <v>6</v>
      </c>
      <c r="I11" s="42">
        <v>9</v>
      </c>
      <c r="J11" s="52">
        <v>9</v>
      </c>
      <c r="K11" s="115" t="s">
        <v>23</v>
      </c>
    </row>
    <row r="12" spans="1:11" ht="13.8" thickBot="1" x14ac:dyDescent="0.3">
      <c r="A12" s="101"/>
      <c r="B12" s="101"/>
      <c r="C12" s="29" t="s">
        <v>105</v>
      </c>
      <c r="D12" s="32" t="s">
        <v>3</v>
      </c>
      <c r="E12" s="42" t="s">
        <v>3</v>
      </c>
      <c r="F12" s="42" t="s">
        <v>3</v>
      </c>
      <c r="G12" s="42"/>
      <c r="H12" s="42"/>
      <c r="I12" s="42"/>
      <c r="J12" s="42" t="s">
        <v>3</v>
      </c>
      <c r="K12" s="115"/>
    </row>
    <row r="13" spans="1:11" ht="13.8" thickBot="1" x14ac:dyDescent="0.3">
      <c r="A13" s="101"/>
      <c r="B13" s="101"/>
      <c r="C13" s="33" t="s">
        <v>3</v>
      </c>
      <c r="D13" s="106" t="s">
        <v>17</v>
      </c>
      <c r="E13" s="107"/>
      <c r="F13" s="107"/>
      <c r="G13" s="107"/>
      <c r="H13" s="107"/>
      <c r="I13" s="107"/>
      <c r="J13" s="113"/>
      <c r="K13" s="115"/>
    </row>
    <row r="14" spans="1:11" ht="21.45" customHeight="1" thickBot="1" x14ac:dyDescent="0.3">
      <c r="A14" s="101"/>
      <c r="B14" s="102"/>
      <c r="C14" s="43" t="s">
        <v>3</v>
      </c>
      <c r="D14" s="109" t="s">
        <v>24</v>
      </c>
      <c r="E14" s="110"/>
      <c r="F14" s="110"/>
      <c r="G14" s="110"/>
      <c r="H14" s="110"/>
      <c r="I14" s="110"/>
      <c r="J14" s="114"/>
      <c r="K14" s="116"/>
    </row>
    <row r="15" spans="1:11" ht="13.8" thickBot="1" x14ac:dyDescent="0.3">
      <c r="A15" s="101"/>
      <c r="B15" s="40" t="s">
        <v>25</v>
      </c>
      <c r="C15" s="40" t="s">
        <v>3</v>
      </c>
      <c r="D15" s="41" t="s">
        <v>6</v>
      </c>
      <c r="E15" s="41" t="s">
        <v>7</v>
      </c>
      <c r="F15" s="41" t="s">
        <v>8</v>
      </c>
      <c r="G15" s="41" t="s">
        <v>9</v>
      </c>
      <c r="H15" s="41" t="s">
        <v>10</v>
      </c>
      <c r="I15" s="41" t="s">
        <v>11</v>
      </c>
      <c r="J15" s="41" t="s">
        <v>12</v>
      </c>
      <c r="K15" s="54"/>
    </row>
    <row r="16" spans="1:11" x14ac:dyDescent="0.25">
      <c r="A16" s="101"/>
      <c r="B16" s="112" t="s">
        <v>26</v>
      </c>
      <c r="C16" s="29" t="s">
        <v>104</v>
      </c>
      <c r="D16" s="52">
        <v>106</v>
      </c>
      <c r="E16" s="42">
        <v>0</v>
      </c>
      <c r="F16" s="42">
        <v>24</v>
      </c>
      <c r="G16" s="42">
        <v>48</v>
      </c>
      <c r="H16" s="42">
        <v>72</v>
      </c>
      <c r="I16" s="42">
        <v>86</v>
      </c>
      <c r="J16" s="42">
        <v>86</v>
      </c>
      <c r="K16" s="117" t="s">
        <v>27</v>
      </c>
    </row>
    <row r="17" spans="1:11" ht="13.8" thickBot="1" x14ac:dyDescent="0.3">
      <c r="A17" s="101"/>
      <c r="B17" s="101"/>
      <c r="C17" s="29" t="s">
        <v>105</v>
      </c>
      <c r="D17" s="32" t="s">
        <v>3</v>
      </c>
      <c r="E17" s="42" t="s">
        <v>3</v>
      </c>
      <c r="F17" s="42" t="s">
        <v>3</v>
      </c>
      <c r="G17" s="42"/>
      <c r="H17" s="42"/>
      <c r="I17" s="42"/>
      <c r="J17" s="42" t="s">
        <v>3</v>
      </c>
      <c r="K17" s="118"/>
    </row>
    <row r="18" spans="1:11" ht="13.8" thickBot="1" x14ac:dyDescent="0.3">
      <c r="A18" s="101"/>
      <c r="B18" s="101"/>
      <c r="C18" s="33" t="s">
        <v>3</v>
      </c>
      <c r="D18" s="106" t="s">
        <v>17</v>
      </c>
      <c r="E18" s="107"/>
      <c r="F18" s="107"/>
      <c r="G18" s="107"/>
      <c r="H18" s="107"/>
      <c r="I18" s="107"/>
      <c r="J18" s="113"/>
      <c r="K18" s="118"/>
    </row>
    <row r="19" spans="1:11" ht="13.8" thickBot="1" x14ac:dyDescent="0.3">
      <c r="A19" s="102"/>
      <c r="B19" s="102"/>
      <c r="C19" s="43" t="s">
        <v>3</v>
      </c>
      <c r="D19" s="109" t="s">
        <v>28</v>
      </c>
      <c r="E19" s="110"/>
      <c r="F19" s="110"/>
      <c r="G19" s="110"/>
      <c r="H19" s="110"/>
      <c r="I19" s="110"/>
      <c r="J19" s="114"/>
      <c r="K19" s="119"/>
    </row>
    <row r="20" spans="1:11" ht="13.95" customHeight="1" thickBot="1" x14ac:dyDescent="0.3">
      <c r="A20" s="112" t="s">
        <v>29</v>
      </c>
      <c r="B20" s="40" t="s">
        <v>30</v>
      </c>
      <c r="C20" s="40" t="s">
        <v>3</v>
      </c>
      <c r="D20" s="41" t="s">
        <v>6</v>
      </c>
      <c r="E20" s="41" t="s">
        <v>7</v>
      </c>
      <c r="F20" s="41" t="s">
        <v>8</v>
      </c>
      <c r="G20" s="41" t="s">
        <v>9</v>
      </c>
      <c r="H20" s="41" t="s">
        <v>10</v>
      </c>
      <c r="I20" s="41" t="s">
        <v>11</v>
      </c>
      <c r="J20" s="41" t="s">
        <v>12</v>
      </c>
      <c r="K20" s="55"/>
    </row>
    <row r="21" spans="1:11" ht="24" customHeight="1" x14ac:dyDescent="0.25">
      <c r="A21" s="101"/>
      <c r="B21" s="112" t="s">
        <v>31</v>
      </c>
      <c r="C21" s="29" t="s">
        <v>104</v>
      </c>
      <c r="D21" s="42">
        <v>12</v>
      </c>
      <c r="E21" s="42">
        <v>0</v>
      </c>
      <c r="F21" s="42">
        <v>6</v>
      </c>
      <c r="G21" s="42">
        <v>10</v>
      </c>
      <c r="H21" s="42">
        <v>32</v>
      </c>
      <c r="I21" s="42">
        <v>36</v>
      </c>
      <c r="J21" s="42">
        <v>36</v>
      </c>
      <c r="K21" s="115" t="s">
        <v>32</v>
      </c>
    </row>
    <row r="22" spans="1:11" ht="13.8" thickBot="1" x14ac:dyDescent="0.3">
      <c r="A22" s="101"/>
      <c r="B22" s="101"/>
      <c r="C22" s="29" t="s">
        <v>105</v>
      </c>
      <c r="D22" s="32" t="s">
        <v>3</v>
      </c>
      <c r="E22" s="42" t="s">
        <v>3</v>
      </c>
      <c r="F22" s="42" t="s">
        <v>3</v>
      </c>
      <c r="G22" s="42"/>
      <c r="H22" s="42"/>
      <c r="I22" s="42"/>
      <c r="J22" s="42" t="s">
        <v>3</v>
      </c>
      <c r="K22" s="115"/>
    </row>
    <row r="23" spans="1:11" ht="13.8" thickBot="1" x14ac:dyDescent="0.3">
      <c r="A23" s="101"/>
      <c r="B23" s="101"/>
      <c r="C23" s="33" t="s">
        <v>3</v>
      </c>
      <c r="D23" s="106" t="s">
        <v>17</v>
      </c>
      <c r="E23" s="107"/>
      <c r="F23" s="107"/>
      <c r="G23" s="107"/>
      <c r="H23" s="107"/>
      <c r="I23" s="107"/>
      <c r="J23" s="113"/>
      <c r="K23" s="115"/>
    </row>
    <row r="24" spans="1:11" ht="13.8" thickBot="1" x14ac:dyDescent="0.3">
      <c r="A24" s="101"/>
      <c r="B24" s="102"/>
      <c r="C24" s="43" t="s">
        <v>3</v>
      </c>
      <c r="D24" s="109" t="s">
        <v>33</v>
      </c>
      <c r="E24" s="110"/>
      <c r="F24" s="110"/>
      <c r="G24" s="110"/>
      <c r="H24" s="110"/>
      <c r="I24" s="110"/>
      <c r="J24" s="114"/>
      <c r="K24" s="116"/>
    </row>
    <row r="25" spans="1:11" ht="13.8" thickBot="1" x14ac:dyDescent="0.3">
      <c r="A25" s="101"/>
      <c r="B25" s="40" t="s">
        <v>34</v>
      </c>
      <c r="C25" s="40" t="s">
        <v>3</v>
      </c>
      <c r="D25" s="41" t="s">
        <v>6</v>
      </c>
      <c r="E25" s="41" t="s">
        <v>7</v>
      </c>
      <c r="F25" s="41" t="s">
        <v>8</v>
      </c>
      <c r="G25" s="41" t="s">
        <v>9</v>
      </c>
      <c r="H25" s="41" t="s">
        <v>10</v>
      </c>
      <c r="I25" s="41" t="s">
        <v>11</v>
      </c>
      <c r="J25" s="41" t="s">
        <v>12</v>
      </c>
      <c r="K25" s="54"/>
    </row>
    <row r="26" spans="1:11" x14ac:dyDescent="0.25">
      <c r="A26" s="101"/>
      <c r="B26" s="112" t="s">
        <v>106</v>
      </c>
      <c r="C26" s="29" t="s">
        <v>104</v>
      </c>
      <c r="D26" s="42">
        <v>23</v>
      </c>
      <c r="E26" s="42">
        <v>0</v>
      </c>
      <c r="F26" s="42">
        <v>2</v>
      </c>
      <c r="G26" s="42">
        <v>2</v>
      </c>
      <c r="H26" s="42">
        <v>2</v>
      </c>
      <c r="I26" s="42">
        <v>2</v>
      </c>
      <c r="J26" s="42">
        <v>2</v>
      </c>
      <c r="K26" s="117" t="s">
        <v>36</v>
      </c>
    </row>
    <row r="27" spans="1:11" ht="13.8" thickBot="1" x14ac:dyDescent="0.3">
      <c r="A27" s="101"/>
      <c r="B27" s="101"/>
      <c r="C27" s="29" t="s">
        <v>105</v>
      </c>
      <c r="D27" s="32" t="s">
        <v>3</v>
      </c>
      <c r="E27" s="42" t="s">
        <v>3</v>
      </c>
      <c r="F27" s="42" t="s">
        <v>3</v>
      </c>
      <c r="G27" s="42"/>
      <c r="H27" s="42"/>
      <c r="I27" s="42"/>
      <c r="J27" s="42" t="s">
        <v>3</v>
      </c>
      <c r="K27" s="118"/>
    </row>
    <row r="28" spans="1:11" ht="13.8" thickBot="1" x14ac:dyDescent="0.3">
      <c r="A28" s="101"/>
      <c r="B28" s="101"/>
      <c r="C28" s="33" t="s">
        <v>3</v>
      </c>
      <c r="D28" s="106" t="s">
        <v>17</v>
      </c>
      <c r="E28" s="107"/>
      <c r="F28" s="107"/>
      <c r="G28" s="107"/>
      <c r="H28" s="107"/>
      <c r="I28" s="107"/>
      <c r="J28" s="113"/>
      <c r="K28" s="118"/>
    </row>
    <row r="29" spans="1:11" ht="13.8" thickBot="1" x14ac:dyDescent="0.3">
      <c r="A29" s="101"/>
      <c r="B29" s="102"/>
      <c r="C29" s="43" t="s">
        <v>3</v>
      </c>
      <c r="D29" s="109" t="s">
        <v>37</v>
      </c>
      <c r="E29" s="110"/>
      <c r="F29" s="110"/>
      <c r="G29" s="110"/>
      <c r="H29" s="110"/>
      <c r="I29" s="110"/>
      <c r="J29" s="114"/>
      <c r="K29" s="119"/>
    </row>
    <row r="30" spans="1:11" ht="13.8" thickBot="1" x14ac:dyDescent="0.3">
      <c r="A30" s="101"/>
      <c r="B30" s="40" t="s">
        <v>38</v>
      </c>
      <c r="C30" s="40" t="s">
        <v>3</v>
      </c>
      <c r="D30" s="41" t="s">
        <v>6</v>
      </c>
      <c r="E30" s="41" t="s">
        <v>7</v>
      </c>
      <c r="F30" s="41" t="s">
        <v>8</v>
      </c>
      <c r="G30" s="41" t="s">
        <v>9</v>
      </c>
      <c r="H30" s="41" t="s">
        <v>10</v>
      </c>
      <c r="I30" s="41" t="s">
        <v>11</v>
      </c>
      <c r="J30" s="41" t="s">
        <v>12</v>
      </c>
      <c r="K30" s="54"/>
    </row>
    <row r="31" spans="1:11" ht="13.95" customHeight="1" thickBot="1" x14ac:dyDescent="0.3">
      <c r="A31" s="101"/>
      <c r="B31" s="112" t="s">
        <v>107</v>
      </c>
      <c r="C31" s="29" t="s">
        <v>104</v>
      </c>
      <c r="D31" s="42">
        <v>0</v>
      </c>
      <c r="E31" s="42">
        <v>0</v>
      </c>
      <c r="F31" s="42">
        <v>0</v>
      </c>
      <c r="G31" s="42">
        <v>0</v>
      </c>
      <c r="H31" s="42">
        <v>0</v>
      </c>
      <c r="I31" s="42">
        <v>0</v>
      </c>
      <c r="J31" s="42">
        <v>0</v>
      </c>
      <c r="K31" s="103" t="s">
        <v>40</v>
      </c>
    </row>
    <row r="32" spans="1:11" ht="13.8" thickBot="1" x14ac:dyDescent="0.3">
      <c r="A32" s="101"/>
      <c r="B32" s="101"/>
      <c r="C32" s="29" t="s">
        <v>105</v>
      </c>
      <c r="D32" s="32" t="s">
        <v>3</v>
      </c>
      <c r="E32" s="42" t="s">
        <v>3</v>
      </c>
      <c r="F32" s="42" t="s">
        <v>3</v>
      </c>
      <c r="G32" s="42"/>
      <c r="H32" s="42"/>
      <c r="I32" s="42"/>
      <c r="J32" s="42" t="s">
        <v>3</v>
      </c>
      <c r="K32" s="104"/>
    </row>
    <row r="33" spans="1:11" ht="13.8" thickBot="1" x14ac:dyDescent="0.3">
      <c r="A33" s="101"/>
      <c r="B33" s="101"/>
      <c r="C33" s="33" t="s">
        <v>3</v>
      </c>
      <c r="D33" s="106" t="s">
        <v>17</v>
      </c>
      <c r="E33" s="107"/>
      <c r="F33" s="107"/>
      <c r="G33" s="107"/>
      <c r="H33" s="107"/>
      <c r="I33" s="107"/>
      <c r="J33" s="113"/>
      <c r="K33" s="104"/>
    </row>
    <row r="34" spans="1:11" ht="13.8" thickBot="1" x14ac:dyDescent="0.3">
      <c r="A34" s="102"/>
      <c r="B34" s="102"/>
      <c r="C34" s="43" t="s">
        <v>3</v>
      </c>
      <c r="D34" s="109" t="s">
        <v>37</v>
      </c>
      <c r="E34" s="110"/>
      <c r="F34" s="110"/>
      <c r="G34" s="110"/>
      <c r="H34" s="110"/>
      <c r="I34" s="110"/>
      <c r="J34" s="114"/>
      <c r="K34" s="105"/>
    </row>
    <row r="35" spans="1:11" ht="13.95" customHeight="1" thickBot="1" x14ac:dyDescent="0.3">
      <c r="A35" s="112" t="s">
        <v>41</v>
      </c>
      <c r="B35" s="40" t="s">
        <v>42</v>
      </c>
      <c r="C35" s="40" t="s">
        <v>3</v>
      </c>
      <c r="D35" s="41" t="s">
        <v>6</v>
      </c>
      <c r="E35" s="41" t="s">
        <v>7</v>
      </c>
      <c r="F35" s="41" t="s">
        <v>8</v>
      </c>
      <c r="G35" s="41" t="s">
        <v>9</v>
      </c>
      <c r="H35" s="41" t="s">
        <v>10</v>
      </c>
      <c r="I35" s="41" t="s">
        <v>11</v>
      </c>
      <c r="J35" s="41" t="s">
        <v>12</v>
      </c>
      <c r="K35" s="54"/>
    </row>
    <row r="36" spans="1:11" ht="18.45" customHeight="1" x14ac:dyDescent="0.25">
      <c r="A36" s="101"/>
      <c r="B36" s="112" t="s">
        <v>108</v>
      </c>
      <c r="C36" s="29" t="s">
        <v>104</v>
      </c>
      <c r="D36" s="42">
        <v>0</v>
      </c>
      <c r="E36" s="42">
        <v>0</v>
      </c>
      <c r="F36" s="30">
        <f>4411000+730019+3000000</f>
        <v>8141019</v>
      </c>
      <c r="G36" s="30">
        <f>4600000+730019+3000000</f>
        <v>8330019</v>
      </c>
      <c r="H36" s="30">
        <f>4897043+2000000+730019+2000000+3000000</f>
        <v>12627062</v>
      </c>
      <c r="I36" s="30">
        <f>4897043+4000000+730019+4000000+5000000</f>
        <v>18627062</v>
      </c>
      <c r="J36" s="30">
        <f>I36</f>
        <v>18627062</v>
      </c>
      <c r="K36" s="103" t="s">
        <v>44</v>
      </c>
    </row>
    <row r="37" spans="1:11" ht="13.8" thickBot="1" x14ac:dyDescent="0.3">
      <c r="A37" s="101"/>
      <c r="B37" s="101"/>
      <c r="C37" s="29" t="s">
        <v>105</v>
      </c>
      <c r="D37" s="32" t="s">
        <v>3</v>
      </c>
      <c r="E37" s="42" t="s">
        <v>3</v>
      </c>
      <c r="F37" s="42" t="s">
        <v>3</v>
      </c>
      <c r="G37" s="42"/>
      <c r="H37" s="42"/>
      <c r="I37" s="42"/>
      <c r="J37" s="43" t="s">
        <v>3</v>
      </c>
      <c r="K37" s="104"/>
    </row>
    <row r="38" spans="1:11" ht="13.8" thickBot="1" x14ac:dyDescent="0.3">
      <c r="A38" s="101"/>
      <c r="B38" s="101"/>
      <c r="C38" s="33" t="s">
        <v>3</v>
      </c>
      <c r="D38" s="106" t="s">
        <v>17</v>
      </c>
      <c r="E38" s="107"/>
      <c r="F38" s="107"/>
      <c r="G38" s="107"/>
      <c r="H38" s="107"/>
      <c r="I38" s="107"/>
      <c r="J38" s="107"/>
      <c r="K38" s="104"/>
    </row>
    <row r="39" spans="1:11" ht="13.8" thickBot="1" x14ac:dyDescent="0.3">
      <c r="A39" s="101"/>
      <c r="B39" s="102"/>
      <c r="C39" s="33" t="s">
        <v>3</v>
      </c>
      <c r="D39" s="140" t="s">
        <v>45</v>
      </c>
      <c r="E39" s="141"/>
      <c r="F39" s="141"/>
      <c r="G39" s="141"/>
      <c r="H39" s="141"/>
      <c r="I39" s="141"/>
      <c r="J39" s="141"/>
      <c r="K39" s="105"/>
    </row>
    <row r="40" spans="1:11" ht="13.8" thickBot="1" x14ac:dyDescent="0.3">
      <c r="A40" s="101"/>
      <c r="B40" s="40" t="s">
        <v>46</v>
      </c>
      <c r="C40" s="40" t="s">
        <v>3</v>
      </c>
      <c r="D40" s="41" t="s">
        <v>6</v>
      </c>
      <c r="E40" s="41" t="s">
        <v>7</v>
      </c>
      <c r="F40" s="41" t="s">
        <v>8</v>
      </c>
      <c r="G40" s="41" t="s">
        <v>9</v>
      </c>
      <c r="H40" s="41" t="s">
        <v>10</v>
      </c>
      <c r="I40" s="41" t="s">
        <v>11</v>
      </c>
      <c r="J40" s="41" t="s">
        <v>12</v>
      </c>
      <c r="K40" s="54"/>
    </row>
    <row r="41" spans="1:11" ht="18.45" customHeight="1" thickBot="1" x14ac:dyDescent="0.3">
      <c r="A41" s="101"/>
      <c r="B41" s="112" t="s">
        <v>109</v>
      </c>
      <c r="C41" s="29" t="s">
        <v>104</v>
      </c>
      <c r="D41" s="42">
        <v>0</v>
      </c>
      <c r="E41" s="42">
        <v>0</v>
      </c>
      <c r="F41" s="42">
        <v>0</v>
      </c>
      <c r="G41" s="42">
        <v>0</v>
      </c>
      <c r="H41" s="42">
        <v>0</v>
      </c>
      <c r="I41" s="42">
        <v>0</v>
      </c>
      <c r="J41" s="43">
        <v>0</v>
      </c>
      <c r="K41" s="103" t="s">
        <v>48</v>
      </c>
    </row>
    <row r="42" spans="1:11" ht="13.8" thickBot="1" x14ac:dyDescent="0.3">
      <c r="A42" s="101"/>
      <c r="B42" s="101"/>
      <c r="C42" s="29" t="s">
        <v>105</v>
      </c>
      <c r="D42" s="32" t="s">
        <v>3</v>
      </c>
      <c r="E42" s="42" t="s">
        <v>3</v>
      </c>
      <c r="F42" s="42" t="s">
        <v>3</v>
      </c>
      <c r="G42" s="42"/>
      <c r="H42" s="42"/>
      <c r="I42" s="42"/>
      <c r="J42" s="43" t="s">
        <v>3</v>
      </c>
      <c r="K42" s="104"/>
    </row>
    <row r="43" spans="1:11" ht="13.8" thickBot="1" x14ac:dyDescent="0.3">
      <c r="A43" s="101"/>
      <c r="B43" s="101"/>
      <c r="C43" s="33" t="s">
        <v>3</v>
      </c>
      <c r="D43" s="106" t="s">
        <v>17</v>
      </c>
      <c r="E43" s="107"/>
      <c r="F43" s="107"/>
      <c r="G43" s="107"/>
      <c r="H43" s="107"/>
      <c r="I43" s="107"/>
      <c r="J43" s="107"/>
      <c r="K43" s="104"/>
    </row>
    <row r="44" spans="1:11" ht="13.8" thickBot="1" x14ac:dyDescent="0.3">
      <c r="A44" s="102"/>
      <c r="B44" s="102"/>
      <c r="C44" s="33" t="s">
        <v>3</v>
      </c>
      <c r="D44" s="140" t="s">
        <v>45</v>
      </c>
      <c r="E44" s="141"/>
      <c r="F44" s="141"/>
      <c r="G44" s="141"/>
      <c r="H44" s="141"/>
      <c r="I44" s="141"/>
      <c r="J44" s="141"/>
      <c r="K44" s="105"/>
    </row>
    <row r="45" spans="1:11" s="60" customFormat="1" ht="13.8" thickBot="1" x14ac:dyDescent="0.3">
      <c r="A45" s="25"/>
      <c r="B45" s="26"/>
      <c r="C45" s="90"/>
      <c r="D45" s="90"/>
      <c r="E45" s="90"/>
      <c r="F45" s="90"/>
      <c r="G45" s="90"/>
      <c r="H45" s="90"/>
      <c r="I45" s="90"/>
      <c r="J45" s="90"/>
      <c r="K45" s="59"/>
    </row>
    <row r="46" spans="1:11" ht="16.2" customHeight="1" thickBot="1" x14ac:dyDescent="0.3">
      <c r="A46" s="112" t="s">
        <v>49</v>
      </c>
      <c r="B46" s="40" t="s">
        <v>110</v>
      </c>
      <c r="C46" s="40" t="s">
        <v>3</v>
      </c>
      <c r="D46" s="41" t="s">
        <v>6</v>
      </c>
      <c r="E46" s="41" t="s">
        <v>7</v>
      </c>
      <c r="F46" s="41" t="s">
        <v>8</v>
      </c>
      <c r="G46" s="41" t="s">
        <v>9</v>
      </c>
      <c r="H46" s="41" t="s">
        <v>10</v>
      </c>
      <c r="I46" s="41" t="s">
        <v>11</v>
      </c>
      <c r="J46" s="41" t="s">
        <v>12</v>
      </c>
      <c r="K46" s="137" t="s">
        <v>51</v>
      </c>
    </row>
    <row r="47" spans="1:11" ht="24" customHeight="1" thickBot="1" x14ac:dyDescent="0.3">
      <c r="A47" s="101"/>
      <c r="B47" s="112" t="s">
        <v>52</v>
      </c>
      <c r="C47" s="29" t="s">
        <v>104</v>
      </c>
      <c r="D47" s="94">
        <v>44056703.07</v>
      </c>
      <c r="E47" s="30">
        <v>0</v>
      </c>
      <c r="F47" s="30">
        <v>0</v>
      </c>
      <c r="G47" s="30">
        <v>0</v>
      </c>
      <c r="H47" s="30">
        <v>0</v>
      </c>
      <c r="I47" s="30">
        <v>0</v>
      </c>
      <c r="J47" s="30">
        <v>0</v>
      </c>
      <c r="K47" s="115"/>
    </row>
    <row r="48" spans="1:11" ht="13.8" thickBot="1" x14ac:dyDescent="0.3">
      <c r="A48" s="101"/>
      <c r="B48" s="101"/>
      <c r="C48" s="29" t="s">
        <v>105</v>
      </c>
      <c r="D48" s="32" t="s">
        <v>3</v>
      </c>
      <c r="E48" s="30" t="s">
        <v>3</v>
      </c>
      <c r="F48" s="30" t="s">
        <v>3</v>
      </c>
      <c r="G48" s="30"/>
      <c r="H48" s="30"/>
      <c r="I48" s="30"/>
      <c r="J48" s="30" t="s">
        <v>3</v>
      </c>
      <c r="K48" s="115"/>
    </row>
    <row r="49" spans="1:11" ht="13.8" thickBot="1" x14ac:dyDescent="0.3">
      <c r="A49" s="101"/>
      <c r="B49" s="101"/>
      <c r="C49" s="33" t="s">
        <v>3</v>
      </c>
      <c r="D49" s="106" t="s">
        <v>17</v>
      </c>
      <c r="E49" s="107"/>
      <c r="F49" s="107"/>
      <c r="G49" s="107"/>
      <c r="H49" s="107"/>
      <c r="I49" s="107"/>
      <c r="J49" s="113"/>
      <c r="K49" s="115"/>
    </row>
    <row r="50" spans="1:11" ht="13.8" thickBot="1" x14ac:dyDescent="0.3">
      <c r="A50" s="101"/>
      <c r="B50" s="102"/>
      <c r="C50" s="33" t="s">
        <v>3</v>
      </c>
      <c r="D50" s="140" t="s">
        <v>53</v>
      </c>
      <c r="E50" s="141"/>
      <c r="F50" s="141"/>
      <c r="G50" s="141"/>
      <c r="H50" s="141"/>
      <c r="I50" s="141"/>
      <c r="J50" s="142"/>
      <c r="K50" s="116"/>
    </row>
    <row r="51" spans="1:11" ht="16.2" customHeight="1" thickBot="1" x14ac:dyDescent="0.3">
      <c r="A51" s="101"/>
      <c r="B51" s="40" t="s">
        <v>111</v>
      </c>
      <c r="C51" s="40" t="s">
        <v>3</v>
      </c>
      <c r="D51" s="41" t="s">
        <v>6</v>
      </c>
      <c r="E51" s="41" t="s">
        <v>7</v>
      </c>
      <c r="F51" s="41" t="s">
        <v>8</v>
      </c>
      <c r="G51" s="41" t="s">
        <v>9</v>
      </c>
      <c r="H51" s="41" t="s">
        <v>10</v>
      </c>
      <c r="I51" s="41" t="s">
        <v>11</v>
      </c>
      <c r="J51" s="41" t="s">
        <v>12</v>
      </c>
      <c r="K51" s="137" t="s">
        <v>55</v>
      </c>
    </row>
    <row r="52" spans="1:11" ht="24" customHeight="1" thickBot="1" x14ac:dyDescent="0.3">
      <c r="A52" s="101"/>
      <c r="B52" s="112" t="s">
        <v>56</v>
      </c>
      <c r="C52" s="29" t="s">
        <v>104</v>
      </c>
      <c r="D52" s="42"/>
      <c r="E52" s="42">
        <v>0</v>
      </c>
      <c r="F52" s="42">
        <v>0</v>
      </c>
      <c r="G52" s="42">
        <v>0</v>
      </c>
      <c r="H52" s="42">
        <v>0</v>
      </c>
      <c r="I52" s="42">
        <v>0</v>
      </c>
      <c r="J52" s="42">
        <v>0</v>
      </c>
      <c r="K52" s="115"/>
    </row>
    <row r="53" spans="1:11" ht="13.8" thickBot="1" x14ac:dyDescent="0.3">
      <c r="A53" s="101"/>
      <c r="B53" s="101"/>
      <c r="C53" s="29" t="s">
        <v>105</v>
      </c>
      <c r="D53" s="32" t="s">
        <v>3</v>
      </c>
      <c r="E53" s="42" t="s">
        <v>3</v>
      </c>
      <c r="F53" s="42" t="s">
        <v>3</v>
      </c>
      <c r="G53" s="42"/>
      <c r="H53" s="42"/>
      <c r="I53" s="42"/>
      <c r="J53" s="42" t="s">
        <v>3</v>
      </c>
      <c r="K53" s="115"/>
    </row>
    <row r="54" spans="1:11" ht="13.8" thickBot="1" x14ac:dyDescent="0.3">
      <c r="A54" s="101"/>
      <c r="B54" s="101"/>
      <c r="C54" s="33" t="s">
        <v>3</v>
      </c>
      <c r="D54" s="106" t="s">
        <v>17</v>
      </c>
      <c r="E54" s="107"/>
      <c r="F54" s="107"/>
      <c r="G54" s="107"/>
      <c r="H54" s="107"/>
      <c r="I54" s="107"/>
      <c r="J54" s="113"/>
      <c r="K54" s="115"/>
    </row>
    <row r="55" spans="1:11" ht="13.8" thickBot="1" x14ac:dyDescent="0.3">
      <c r="A55" s="101"/>
      <c r="B55" s="102"/>
      <c r="C55" s="33" t="s">
        <v>3</v>
      </c>
      <c r="D55" s="140" t="s">
        <v>53</v>
      </c>
      <c r="E55" s="141"/>
      <c r="F55" s="141"/>
      <c r="G55" s="141"/>
      <c r="H55" s="141"/>
      <c r="I55" s="141"/>
      <c r="J55" s="142"/>
      <c r="K55" s="116"/>
    </row>
    <row r="56" spans="1:11" ht="16.2" customHeight="1" thickBot="1" x14ac:dyDescent="0.3">
      <c r="A56" s="101"/>
      <c r="B56" s="40" t="s">
        <v>112</v>
      </c>
      <c r="C56" s="40" t="s">
        <v>3</v>
      </c>
      <c r="D56" s="41" t="s">
        <v>6</v>
      </c>
      <c r="E56" s="41" t="s">
        <v>7</v>
      </c>
      <c r="F56" s="41" t="s">
        <v>8</v>
      </c>
      <c r="G56" s="41" t="s">
        <v>9</v>
      </c>
      <c r="H56" s="41" t="s">
        <v>10</v>
      </c>
      <c r="I56" s="41" t="s">
        <v>11</v>
      </c>
      <c r="J56" s="41" t="s">
        <v>12</v>
      </c>
      <c r="K56" s="137" t="s">
        <v>58</v>
      </c>
    </row>
    <row r="57" spans="1:11" ht="24" customHeight="1" thickBot="1" x14ac:dyDescent="0.3">
      <c r="A57" s="101"/>
      <c r="B57" s="112" t="s">
        <v>59</v>
      </c>
      <c r="C57" s="29" t="s">
        <v>104</v>
      </c>
      <c r="D57" s="42"/>
      <c r="E57" s="42">
        <v>0</v>
      </c>
      <c r="F57" s="42">
        <v>0</v>
      </c>
      <c r="G57" s="42">
        <v>0</v>
      </c>
      <c r="H57" s="42">
        <v>0</v>
      </c>
      <c r="I57" s="42">
        <v>0</v>
      </c>
      <c r="J57" s="42">
        <v>0</v>
      </c>
      <c r="K57" s="115"/>
    </row>
    <row r="58" spans="1:11" ht="13.8" thickBot="1" x14ac:dyDescent="0.3">
      <c r="A58" s="101"/>
      <c r="B58" s="101"/>
      <c r="C58" s="29" t="s">
        <v>105</v>
      </c>
      <c r="D58" s="32" t="s">
        <v>3</v>
      </c>
      <c r="E58" s="42" t="s">
        <v>3</v>
      </c>
      <c r="F58" s="42" t="s">
        <v>3</v>
      </c>
      <c r="G58" s="42"/>
      <c r="H58" s="42"/>
      <c r="I58" s="42"/>
      <c r="J58" s="42" t="s">
        <v>3</v>
      </c>
      <c r="K58" s="115"/>
    </row>
    <row r="59" spans="1:11" ht="13.8" thickBot="1" x14ac:dyDescent="0.3">
      <c r="A59" s="101"/>
      <c r="B59" s="101"/>
      <c r="C59" s="33" t="s">
        <v>3</v>
      </c>
      <c r="D59" s="106" t="s">
        <v>17</v>
      </c>
      <c r="E59" s="107"/>
      <c r="F59" s="107"/>
      <c r="G59" s="107"/>
      <c r="H59" s="107"/>
      <c r="I59" s="107"/>
      <c r="J59" s="113"/>
      <c r="K59" s="115"/>
    </row>
    <row r="60" spans="1:11" ht="13.8" thickBot="1" x14ac:dyDescent="0.3">
      <c r="A60" s="102"/>
      <c r="B60" s="102"/>
      <c r="C60" s="33" t="s">
        <v>3</v>
      </c>
      <c r="D60" s="140" t="s">
        <v>53</v>
      </c>
      <c r="E60" s="141"/>
      <c r="F60" s="141"/>
      <c r="G60" s="141"/>
      <c r="H60" s="141"/>
      <c r="I60" s="141"/>
      <c r="J60" s="142"/>
      <c r="K60" s="116"/>
    </row>
    <row r="61" spans="1:11" ht="13.8" thickBot="1" x14ac:dyDescent="0.3">
      <c r="A61" s="112" t="s">
        <v>60</v>
      </c>
      <c r="B61" s="40" t="s">
        <v>113</v>
      </c>
      <c r="C61" s="40" t="s">
        <v>3</v>
      </c>
      <c r="D61" s="41" t="s">
        <v>6</v>
      </c>
      <c r="E61" s="41" t="s">
        <v>7</v>
      </c>
      <c r="F61" s="41" t="s">
        <v>8</v>
      </c>
      <c r="G61" s="41" t="s">
        <v>9</v>
      </c>
      <c r="H61" s="41" t="s">
        <v>10</v>
      </c>
      <c r="I61" s="41" t="s">
        <v>11</v>
      </c>
      <c r="J61" s="91" t="s">
        <v>12</v>
      </c>
      <c r="K61" s="103" t="s">
        <v>62</v>
      </c>
    </row>
    <row r="62" spans="1:11" ht="13.8" thickBot="1" x14ac:dyDescent="0.3">
      <c r="A62" s="101"/>
      <c r="B62" s="103" t="s">
        <v>63</v>
      </c>
      <c r="C62" s="29" t="s">
        <v>104</v>
      </c>
      <c r="D62" s="42">
        <v>0</v>
      </c>
      <c r="E62" s="42">
        <v>0</v>
      </c>
      <c r="F62" s="42">
        <v>4</v>
      </c>
      <c r="G62" s="42">
        <v>10</v>
      </c>
      <c r="H62" s="42">
        <v>22</v>
      </c>
      <c r="I62" s="42">
        <v>32</v>
      </c>
      <c r="J62" s="43">
        <v>32</v>
      </c>
      <c r="K62" s="104"/>
    </row>
    <row r="63" spans="1:11" ht="13.8" thickBot="1" x14ac:dyDescent="0.3">
      <c r="A63" s="101"/>
      <c r="B63" s="104" t="s">
        <v>3</v>
      </c>
      <c r="C63" s="29" t="s">
        <v>105</v>
      </c>
      <c r="D63" s="32" t="s">
        <v>3</v>
      </c>
      <c r="E63" s="42" t="s">
        <v>3</v>
      </c>
      <c r="F63" s="42" t="s">
        <v>3</v>
      </c>
      <c r="G63" s="42"/>
      <c r="H63" s="42"/>
      <c r="I63" s="42"/>
      <c r="J63" s="43" t="s">
        <v>3</v>
      </c>
      <c r="K63" s="104"/>
    </row>
    <row r="64" spans="1:11" ht="13.8" thickBot="1" x14ac:dyDescent="0.3">
      <c r="A64" s="101"/>
      <c r="B64" s="104" t="s">
        <v>3</v>
      </c>
      <c r="C64" s="33" t="s">
        <v>3</v>
      </c>
      <c r="D64" s="106" t="s">
        <v>17</v>
      </c>
      <c r="E64" s="107"/>
      <c r="F64" s="107"/>
      <c r="G64" s="107"/>
      <c r="H64" s="107"/>
      <c r="I64" s="107"/>
      <c r="J64" s="108"/>
      <c r="K64" s="104"/>
    </row>
    <row r="65" spans="1:11" ht="13.8" thickBot="1" x14ac:dyDescent="0.3">
      <c r="A65" s="102"/>
      <c r="B65" s="105" t="s">
        <v>3</v>
      </c>
      <c r="C65" s="43" t="s">
        <v>3</v>
      </c>
      <c r="D65" s="109" t="s">
        <v>37</v>
      </c>
      <c r="E65" s="110"/>
      <c r="F65" s="110"/>
      <c r="G65" s="110"/>
      <c r="H65" s="110"/>
      <c r="I65" s="110"/>
      <c r="J65" s="110"/>
      <c r="K65" s="105"/>
    </row>
    <row r="66" spans="1:11" ht="13.8" thickBot="1" x14ac:dyDescent="0.3">
      <c r="A66" s="61" t="s">
        <v>3</v>
      </c>
      <c r="B66" s="62" t="s">
        <v>3</v>
      </c>
      <c r="C66" s="44" t="s">
        <v>3</v>
      </c>
      <c r="D66" s="110" t="s">
        <v>3</v>
      </c>
      <c r="E66" s="110"/>
      <c r="F66" s="110"/>
      <c r="G66" s="110"/>
      <c r="H66" s="110"/>
      <c r="I66" s="110"/>
      <c r="J66" s="114"/>
      <c r="K66" s="63"/>
    </row>
    <row r="67" spans="1:11" ht="13.8" thickBot="1" x14ac:dyDescent="0.3">
      <c r="A67" s="120" t="s">
        <v>64</v>
      </c>
      <c r="B67" s="64" t="s">
        <v>65</v>
      </c>
      <c r="C67" s="64" t="s">
        <v>3</v>
      </c>
      <c r="D67" s="64" t="s">
        <v>66</v>
      </c>
      <c r="E67" s="64" t="s">
        <v>67</v>
      </c>
      <c r="F67" s="64" t="s">
        <v>68</v>
      </c>
      <c r="G67" s="65"/>
      <c r="H67" s="65"/>
      <c r="I67" s="65"/>
      <c r="J67" s="132" t="s">
        <v>69</v>
      </c>
      <c r="K67" s="133"/>
    </row>
    <row r="68" spans="1:11" ht="13.8" thickBot="1" x14ac:dyDescent="0.3">
      <c r="A68" s="121"/>
      <c r="B68" s="29" t="s">
        <v>3</v>
      </c>
      <c r="C68" s="29" t="s">
        <v>3</v>
      </c>
      <c r="D68" s="29" t="s">
        <v>3</v>
      </c>
      <c r="E68" s="29" t="s">
        <v>3</v>
      </c>
      <c r="F68" s="29" t="s">
        <v>3</v>
      </c>
      <c r="G68" s="66"/>
      <c r="H68" s="66"/>
      <c r="I68" s="66"/>
      <c r="J68" s="130" t="s">
        <v>3</v>
      </c>
      <c r="K68" s="131"/>
    </row>
    <row r="69" spans="1:11" ht="13.8" thickBot="1" x14ac:dyDescent="0.3">
      <c r="A69" s="120" t="s">
        <v>70</v>
      </c>
      <c r="B69" s="64" t="s">
        <v>71</v>
      </c>
      <c r="C69" s="64" t="s">
        <v>3</v>
      </c>
      <c r="D69" s="122" t="s">
        <v>3</v>
      </c>
      <c r="E69" s="123"/>
      <c r="F69" s="123"/>
      <c r="G69" s="123"/>
      <c r="H69" s="123"/>
      <c r="I69" s="123"/>
      <c r="J69" s="123"/>
      <c r="K69" s="124"/>
    </row>
    <row r="70" spans="1:11" ht="13.8" thickBot="1" x14ac:dyDescent="0.3">
      <c r="A70" s="121"/>
      <c r="B70" s="29" t="s">
        <v>3</v>
      </c>
      <c r="C70" s="66" t="s">
        <v>3</v>
      </c>
      <c r="D70" s="125"/>
      <c r="E70" s="126"/>
      <c r="F70" s="126"/>
      <c r="G70" s="126"/>
      <c r="H70" s="126"/>
      <c r="I70" s="126"/>
      <c r="J70" s="126"/>
      <c r="K70" s="127"/>
    </row>
    <row r="71" spans="1:11" x14ac:dyDescent="0.25">
      <c r="A71" s="46"/>
      <c r="B71" s="46"/>
      <c r="C71" s="46"/>
      <c r="D71" s="46"/>
      <c r="E71" s="46"/>
      <c r="F71" s="46"/>
      <c r="G71" s="46"/>
      <c r="H71" s="46"/>
      <c r="I71" s="46"/>
      <c r="J71" s="46"/>
      <c r="K71" s="46"/>
    </row>
    <row r="72" spans="1:11" ht="13.8" thickBot="1" x14ac:dyDescent="0.3">
      <c r="A72" s="46"/>
      <c r="B72" s="46"/>
      <c r="C72" s="46"/>
      <c r="D72" s="46"/>
      <c r="E72" s="46"/>
      <c r="F72" s="46"/>
      <c r="G72" s="46"/>
      <c r="H72" s="46"/>
      <c r="I72" s="46"/>
      <c r="J72" s="46"/>
      <c r="K72" s="46"/>
    </row>
    <row r="73" spans="1:11" ht="13.8" thickBot="1" x14ac:dyDescent="0.3">
      <c r="A73" s="47" t="s">
        <v>72</v>
      </c>
      <c r="B73" s="48" t="s">
        <v>73</v>
      </c>
      <c r="C73" s="48" t="s">
        <v>3</v>
      </c>
      <c r="D73" s="49" t="s">
        <v>6</v>
      </c>
      <c r="E73" s="50" t="s">
        <v>7</v>
      </c>
      <c r="F73" s="50" t="s">
        <v>8</v>
      </c>
      <c r="G73" s="50" t="s">
        <v>9</v>
      </c>
      <c r="H73" s="50" t="s">
        <v>10</v>
      </c>
      <c r="I73" s="50" t="s">
        <v>11</v>
      </c>
      <c r="J73" s="50" t="s">
        <v>12</v>
      </c>
      <c r="K73" s="51" t="s">
        <v>21</v>
      </c>
    </row>
    <row r="74" spans="1:11" ht="13.95" customHeight="1" thickBot="1" x14ac:dyDescent="0.3">
      <c r="A74" s="112" t="s">
        <v>74</v>
      </c>
      <c r="B74" s="112" t="s">
        <v>114</v>
      </c>
      <c r="C74" s="29" t="s">
        <v>104</v>
      </c>
      <c r="D74" s="42">
        <v>0</v>
      </c>
      <c r="E74" s="42">
        <v>0</v>
      </c>
      <c r="F74" s="42">
        <v>3</v>
      </c>
      <c r="G74" s="42">
        <v>6</v>
      </c>
      <c r="H74" s="42">
        <v>9</v>
      </c>
      <c r="I74" s="42">
        <v>12</v>
      </c>
      <c r="J74" s="42">
        <v>12</v>
      </c>
      <c r="K74" s="134" t="s">
        <v>3</v>
      </c>
    </row>
    <row r="75" spans="1:11" ht="13.8" thickBot="1" x14ac:dyDescent="0.3">
      <c r="A75" s="101" t="s">
        <v>3</v>
      </c>
      <c r="B75" s="101"/>
      <c r="C75" s="72" t="s">
        <v>105</v>
      </c>
      <c r="D75" s="32" t="s">
        <v>3</v>
      </c>
      <c r="E75" s="42"/>
      <c r="F75" s="42" t="s">
        <v>3</v>
      </c>
      <c r="G75" s="42"/>
      <c r="H75" s="42"/>
      <c r="I75" s="42"/>
      <c r="J75" s="42" t="s">
        <v>3</v>
      </c>
      <c r="K75" s="135"/>
    </row>
    <row r="76" spans="1:11" ht="13.8" thickBot="1" x14ac:dyDescent="0.3">
      <c r="A76" s="101" t="s">
        <v>3</v>
      </c>
      <c r="B76" s="101"/>
      <c r="C76" s="107" t="s">
        <v>17</v>
      </c>
      <c r="D76" s="107"/>
      <c r="E76" s="107"/>
      <c r="F76" s="107"/>
      <c r="G76" s="107"/>
      <c r="H76" s="107"/>
      <c r="I76" s="107"/>
      <c r="J76" s="113"/>
      <c r="K76" s="135"/>
    </row>
    <row r="77" spans="1:11" ht="16.2" customHeight="1" x14ac:dyDescent="0.25">
      <c r="A77" s="101" t="s">
        <v>3</v>
      </c>
      <c r="B77" s="101"/>
      <c r="C77" s="151" t="s">
        <v>77</v>
      </c>
      <c r="D77" s="152"/>
      <c r="E77" s="152"/>
      <c r="F77" s="152"/>
      <c r="G77" s="152"/>
      <c r="H77" s="152"/>
      <c r="I77" s="152"/>
      <c r="J77" s="153"/>
      <c r="K77" s="135"/>
    </row>
    <row r="78" spans="1:11" ht="13.8" thickBot="1" x14ac:dyDescent="0.3">
      <c r="A78" s="39" t="s">
        <v>78</v>
      </c>
      <c r="B78" s="101"/>
      <c r="C78" s="154"/>
      <c r="D78" s="155"/>
      <c r="E78" s="155"/>
      <c r="F78" s="155"/>
      <c r="G78" s="155"/>
      <c r="H78" s="155"/>
      <c r="I78" s="155"/>
      <c r="J78" s="156"/>
      <c r="K78" s="135"/>
    </row>
    <row r="79" spans="1:11" ht="13.8" thickBot="1" x14ac:dyDescent="0.3">
      <c r="A79" s="67">
        <v>0.15</v>
      </c>
      <c r="B79" s="101"/>
      <c r="C79" s="154"/>
      <c r="D79" s="155"/>
      <c r="E79" s="155"/>
      <c r="F79" s="155"/>
      <c r="G79" s="155"/>
      <c r="H79" s="155"/>
      <c r="I79" s="155"/>
      <c r="J79" s="156"/>
      <c r="K79" s="135"/>
    </row>
    <row r="80" spans="1:11" ht="13.8" thickBot="1" x14ac:dyDescent="0.3">
      <c r="A80" s="120" t="s">
        <v>64</v>
      </c>
      <c r="B80" s="64" t="s">
        <v>65</v>
      </c>
      <c r="C80" s="64" t="s">
        <v>3</v>
      </c>
      <c r="D80" s="64" t="s">
        <v>66</v>
      </c>
      <c r="E80" s="64" t="s">
        <v>67</v>
      </c>
      <c r="F80" s="64" t="s">
        <v>68</v>
      </c>
      <c r="G80" s="65"/>
      <c r="H80" s="65"/>
      <c r="I80" s="65"/>
      <c r="J80" s="128" t="s">
        <v>69</v>
      </c>
      <c r="K80" s="129"/>
    </row>
    <row r="81" spans="1:11" ht="13.8" thickBot="1" x14ac:dyDescent="0.3">
      <c r="A81" s="121"/>
      <c r="B81" s="29" t="s">
        <v>3</v>
      </c>
      <c r="C81" s="29" t="s">
        <v>3</v>
      </c>
      <c r="D81" s="29" t="s">
        <v>3</v>
      </c>
      <c r="E81" s="29" t="s">
        <v>3</v>
      </c>
      <c r="F81" s="29" t="s">
        <v>3</v>
      </c>
      <c r="G81" s="66"/>
      <c r="H81" s="66"/>
      <c r="I81" s="66"/>
      <c r="J81" s="130" t="s">
        <v>3</v>
      </c>
      <c r="K81" s="131"/>
    </row>
    <row r="82" spans="1:11" ht="13.8" thickBot="1" x14ac:dyDescent="0.3">
      <c r="A82" s="120" t="s">
        <v>70</v>
      </c>
      <c r="B82" s="64" t="s">
        <v>71</v>
      </c>
      <c r="C82" s="64" t="s">
        <v>3</v>
      </c>
      <c r="D82" s="122" t="s">
        <v>3</v>
      </c>
      <c r="E82" s="123"/>
      <c r="F82" s="123"/>
      <c r="G82" s="123"/>
      <c r="H82" s="123"/>
      <c r="I82" s="123"/>
      <c r="J82" s="123"/>
      <c r="K82" s="124"/>
    </row>
    <row r="83" spans="1:11" ht="13.8" thickBot="1" x14ac:dyDescent="0.3">
      <c r="A83" s="121"/>
      <c r="B83" s="29" t="s">
        <v>3</v>
      </c>
      <c r="C83" s="66" t="s">
        <v>3</v>
      </c>
      <c r="D83" s="125"/>
      <c r="E83" s="126"/>
      <c r="F83" s="126"/>
      <c r="G83" s="126"/>
      <c r="H83" s="126"/>
      <c r="I83" s="126"/>
      <c r="J83" s="126"/>
      <c r="K83" s="127"/>
    </row>
    <row r="84" spans="1:11" ht="13.8" thickBot="1" x14ac:dyDescent="0.3">
      <c r="A84" s="46"/>
      <c r="B84" s="46"/>
      <c r="C84" s="46"/>
      <c r="D84" s="46" t="s">
        <v>3</v>
      </c>
      <c r="E84" s="46" t="s">
        <v>3</v>
      </c>
      <c r="F84" s="46" t="s">
        <v>3</v>
      </c>
      <c r="G84" s="46"/>
      <c r="H84" s="46"/>
      <c r="I84" s="46"/>
      <c r="J84" s="46" t="s">
        <v>3</v>
      </c>
      <c r="K84" s="46" t="s">
        <v>3</v>
      </c>
    </row>
    <row r="85" spans="1:11" ht="13.8" thickBot="1" x14ac:dyDescent="0.3">
      <c r="A85" s="47" t="s">
        <v>79</v>
      </c>
      <c r="B85" s="48" t="s">
        <v>80</v>
      </c>
      <c r="C85" s="48" t="s">
        <v>3</v>
      </c>
      <c r="D85" s="49" t="s">
        <v>6</v>
      </c>
      <c r="E85" s="50" t="s">
        <v>7</v>
      </c>
      <c r="F85" s="50" t="s">
        <v>8</v>
      </c>
      <c r="G85" s="50" t="s">
        <v>9</v>
      </c>
      <c r="H85" s="50" t="s">
        <v>10</v>
      </c>
      <c r="I85" s="50" t="s">
        <v>11</v>
      </c>
      <c r="J85" s="50" t="s">
        <v>12</v>
      </c>
      <c r="K85" s="51" t="s">
        <v>21</v>
      </c>
    </row>
    <row r="86" spans="1:11" ht="13.95" customHeight="1" thickBot="1" x14ac:dyDescent="0.3">
      <c r="A86" s="112" t="s">
        <v>81</v>
      </c>
      <c r="B86" s="112" t="s">
        <v>82</v>
      </c>
      <c r="C86" s="29" t="s">
        <v>104</v>
      </c>
      <c r="D86" s="42">
        <v>22</v>
      </c>
      <c r="E86" s="42">
        <v>0</v>
      </c>
      <c r="F86" s="42">
        <v>4</v>
      </c>
      <c r="G86" s="42">
        <v>8</v>
      </c>
      <c r="H86" s="42">
        <v>12</v>
      </c>
      <c r="I86" s="42">
        <v>16</v>
      </c>
      <c r="J86" s="42">
        <v>16</v>
      </c>
      <c r="K86" s="137" t="s">
        <v>83</v>
      </c>
    </row>
    <row r="87" spans="1:11" ht="13.8" thickBot="1" x14ac:dyDescent="0.3">
      <c r="A87" s="101"/>
      <c r="B87" s="101" t="s">
        <v>3</v>
      </c>
      <c r="C87" s="72" t="s">
        <v>105</v>
      </c>
      <c r="D87" s="32" t="s">
        <v>3</v>
      </c>
      <c r="E87" s="42" t="s">
        <v>3</v>
      </c>
      <c r="F87" s="42" t="s">
        <v>3</v>
      </c>
      <c r="G87" s="42"/>
      <c r="H87" s="42"/>
      <c r="I87" s="42"/>
      <c r="J87" s="42" t="s">
        <v>3</v>
      </c>
      <c r="K87" s="115"/>
    </row>
    <row r="88" spans="1:11" ht="13.8" thickBot="1" x14ac:dyDescent="0.3">
      <c r="A88" s="101"/>
      <c r="B88" s="101" t="s">
        <v>3</v>
      </c>
      <c r="C88" s="107" t="s">
        <v>17</v>
      </c>
      <c r="D88" s="107"/>
      <c r="E88" s="107"/>
      <c r="F88" s="107"/>
      <c r="G88" s="107"/>
      <c r="H88" s="107"/>
      <c r="I88" s="107"/>
      <c r="J88" s="113"/>
      <c r="K88" s="116"/>
    </row>
    <row r="89" spans="1:11" ht="13.8" thickBot="1" x14ac:dyDescent="0.3">
      <c r="A89" s="101"/>
      <c r="B89" s="101" t="s">
        <v>3</v>
      </c>
      <c r="C89" s="110" t="s">
        <v>37</v>
      </c>
      <c r="D89" s="110"/>
      <c r="E89" s="110"/>
      <c r="F89" s="110"/>
      <c r="G89" s="110"/>
      <c r="H89" s="110"/>
      <c r="I89" s="110"/>
      <c r="J89" s="114"/>
      <c r="K89" s="117" t="s">
        <v>84</v>
      </c>
    </row>
    <row r="90" spans="1:11" ht="13.8" thickBot="1" x14ac:dyDescent="0.3">
      <c r="A90" s="101"/>
      <c r="B90" s="40" t="s">
        <v>85</v>
      </c>
      <c r="C90" s="40" t="s">
        <v>3</v>
      </c>
      <c r="D90" s="49" t="s">
        <v>6</v>
      </c>
      <c r="E90" s="50" t="s">
        <v>7</v>
      </c>
      <c r="F90" s="50" t="s">
        <v>8</v>
      </c>
      <c r="G90" s="50" t="s">
        <v>9</v>
      </c>
      <c r="H90" s="50" t="s">
        <v>10</v>
      </c>
      <c r="I90" s="50" t="s">
        <v>11</v>
      </c>
      <c r="J90" s="50" t="s">
        <v>12</v>
      </c>
      <c r="K90" s="139"/>
    </row>
    <row r="91" spans="1:11" x14ac:dyDescent="0.25">
      <c r="A91" s="101"/>
      <c r="B91" s="103" t="s">
        <v>115</v>
      </c>
      <c r="C91" s="72" t="s">
        <v>104</v>
      </c>
      <c r="D91" s="42">
        <v>66</v>
      </c>
      <c r="E91" s="42">
        <v>0</v>
      </c>
      <c r="F91" s="42">
        <v>42</v>
      </c>
      <c r="G91" s="42">
        <v>80</v>
      </c>
      <c r="H91" s="42">
        <v>118</v>
      </c>
      <c r="I91" s="42">
        <v>156</v>
      </c>
      <c r="J91" s="42">
        <v>156</v>
      </c>
      <c r="K91" s="139"/>
    </row>
    <row r="92" spans="1:11" ht="13.8" thickBot="1" x14ac:dyDescent="0.3">
      <c r="A92" s="101"/>
      <c r="B92" s="104" t="s">
        <v>3</v>
      </c>
      <c r="C92" s="57" t="s">
        <v>105</v>
      </c>
      <c r="D92" s="69" t="s">
        <v>3</v>
      </c>
      <c r="E92" s="70" t="s">
        <v>3</v>
      </c>
      <c r="F92" s="42" t="s">
        <v>3</v>
      </c>
      <c r="G92" s="42"/>
      <c r="H92" s="42"/>
      <c r="I92" s="42"/>
      <c r="J92" s="42" t="s">
        <v>3</v>
      </c>
      <c r="K92" s="139"/>
    </row>
    <row r="93" spans="1:11" ht="13.8" thickBot="1" x14ac:dyDescent="0.3">
      <c r="A93" s="101"/>
      <c r="B93" s="104" t="s">
        <v>3</v>
      </c>
      <c r="C93" s="107" t="s">
        <v>17</v>
      </c>
      <c r="D93" s="107"/>
      <c r="E93" s="107"/>
      <c r="F93" s="107"/>
      <c r="G93" s="107"/>
      <c r="H93" s="107"/>
      <c r="I93" s="107"/>
      <c r="J93" s="113"/>
      <c r="K93" s="139"/>
    </row>
    <row r="94" spans="1:11" ht="13.8" thickBot="1" x14ac:dyDescent="0.3">
      <c r="A94" s="102"/>
      <c r="B94" s="104" t="s">
        <v>3</v>
      </c>
      <c r="C94" s="110" t="s">
        <v>87</v>
      </c>
      <c r="D94" s="110"/>
      <c r="E94" s="110"/>
      <c r="F94" s="110"/>
      <c r="G94" s="110"/>
      <c r="H94" s="110"/>
      <c r="I94" s="110"/>
      <c r="J94" s="114"/>
      <c r="K94" s="149"/>
    </row>
    <row r="95" spans="1:11" ht="13.8" thickBot="1" x14ac:dyDescent="0.3">
      <c r="A95" s="39" t="s">
        <v>78</v>
      </c>
      <c r="B95" s="40"/>
      <c r="C95" s="40"/>
      <c r="D95" s="49"/>
      <c r="E95" s="50"/>
      <c r="F95" s="50"/>
      <c r="G95" s="50"/>
      <c r="H95" s="50"/>
      <c r="I95" s="50"/>
      <c r="J95" s="50"/>
    </row>
    <row r="96" spans="1:11" ht="13.8" thickBot="1" x14ac:dyDescent="0.3">
      <c r="A96" s="67">
        <v>0.25</v>
      </c>
    </row>
    <row r="97" spans="1:11" ht="13.8" thickBot="1" x14ac:dyDescent="0.3">
      <c r="A97" s="120" t="s">
        <v>64</v>
      </c>
      <c r="B97" s="64" t="s">
        <v>65</v>
      </c>
      <c r="C97" s="64" t="s">
        <v>3</v>
      </c>
      <c r="D97" s="64" t="s">
        <v>66</v>
      </c>
      <c r="E97" s="64" t="s">
        <v>67</v>
      </c>
      <c r="F97" s="64" t="s">
        <v>68</v>
      </c>
      <c r="G97" s="65"/>
      <c r="H97" s="65"/>
      <c r="I97" s="65"/>
      <c r="J97" s="128" t="s">
        <v>69</v>
      </c>
      <c r="K97" s="129"/>
    </row>
    <row r="98" spans="1:11" ht="13.8" thickBot="1" x14ac:dyDescent="0.3">
      <c r="A98" s="121"/>
      <c r="B98" s="29" t="s">
        <v>3</v>
      </c>
      <c r="C98" s="29" t="s">
        <v>3</v>
      </c>
      <c r="D98" s="29" t="s">
        <v>3</v>
      </c>
      <c r="E98" s="29" t="s">
        <v>3</v>
      </c>
      <c r="F98" s="29" t="s">
        <v>3</v>
      </c>
      <c r="G98" s="66"/>
      <c r="H98" s="66"/>
      <c r="I98" s="66"/>
      <c r="J98" s="130" t="s">
        <v>3</v>
      </c>
      <c r="K98" s="131"/>
    </row>
    <row r="99" spans="1:11" ht="13.8" thickBot="1" x14ac:dyDescent="0.3">
      <c r="A99" s="120" t="s">
        <v>70</v>
      </c>
      <c r="B99" s="64" t="s">
        <v>71</v>
      </c>
      <c r="C99" s="64" t="s">
        <v>3</v>
      </c>
      <c r="D99" s="122" t="s">
        <v>3</v>
      </c>
      <c r="E99" s="123"/>
      <c r="F99" s="123"/>
      <c r="G99" s="123"/>
      <c r="H99" s="123"/>
      <c r="I99" s="123"/>
      <c r="J99" s="123"/>
      <c r="K99" s="124"/>
    </row>
    <row r="100" spans="1:11" ht="13.8" thickBot="1" x14ac:dyDescent="0.3">
      <c r="A100" s="121"/>
      <c r="B100" s="29" t="s">
        <v>3</v>
      </c>
      <c r="C100" s="66" t="s">
        <v>3</v>
      </c>
      <c r="D100" s="125"/>
      <c r="E100" s="126"/>
      <c r="F100" s="126"/>
      <c r="G100" s="126"/>
      <c r="H100" s="126"/>
      <c r="I100" s="126"/>
      <c r="J100" s="126"/>
      <c r="K100" s="127"/>
    </row>
    <row r="101" spans="1:11" ht="13.8" thickBot="1" x14ac:dyDescent="0.3">
      <c r="A101" s="46"/>
      <c r="B101" s="46"/>
      <c r="C101" s="46"/>
      <c r="D101" s="71" t="s">
        <v>3</v>
      </c>
      <c r="E101" s="71" t="s">
        <v>3</v>
      </c>
      <c r="F101" s="71" t="s">
        <v>3</v>
      </c>
      <c r="G101" s="71"/>
      <c r="H101" s="71"/>
      <c r="I101" s="71"/>
      <c r="J101" s="71" t="s">
        <v>3</v>
      </c>
      <c r="K101" s="71" t="s">
        <v>3</v>
      </c>
    </row>
    <row r="102" spans="1:11" ht="13.8" thickBot="1" x14ac:dyDescent="0.3">
      <c r="A102" s="47" t="s">
        <v>88</v>
      </c>
      <c r="B102" s="48" t="s">
        <v>89</v>
      </c>
      <c r="C102" s="48" t="s">
        <v>3</v>
      </c>
      <c r="D102" s="49" t="s">
        <v>6</v>
      </c>
      <c r="E102" s="50" t="s">
        <v>7</v>
      </c>
      <c r="F102" s="50" t="s">
        <v>8</v>
      </c>
      <c r="G102" s="50" t="s">
        <v>9</v>
      </c>
      <c r="H102" s="50" t="s">
        <v>10</v>
      </c>
      <c r="I102" s="50" t="s">
        <v>11</v>
      </c>
      <c r="J102" s="50" t="s">
        <v>12</v>
      </c>
      <c r="K102" s="51" t="s">
        <v>21</v>
      </c>
    </row>
    <row r="103" spans="1:11" x14ac:dyDescent="0.25">
      <c r="A103" s="112" t="s">
        <v>90</v>
      </c>
      <c r="B103" s="112" t="s">
        <v>91</v>
      </c>
      <c r="C103" s="29" t="s">
        <v>104</v>
      </c>
      <c r="D103" s="42">
        <v>1694</v>
      </c>
      <c r="E103" s="42">
        <v>0</v>
      </c>
      <c r="F103" s="42"/>
      <c r="G103" s="42"/>
      <c r="H103" s="42"/>
      <c r="I103" s="42"/>
      <c r="J103" s="42"/>
      <c r="K103" s="135" t="s">
        <v>92</v>
      </c>
    </row>
    <row r="104" spans="1:11" ht="13.8" thickBot="1" x14ac:dyDescent="0.3">
      <c r="A104" s="101" t="s">
        <v>3</v>
      </c>
      <c r="B104" s="101" t="s">
        <v>3</v>
      </c>
      <c r="C104" s="72" t="s">
        <v>105</v>
      </c>
      <c r="D104" s="32"/>
      <c r="E104" s="42"/>
      <c r="F104" s="42"/>
      <c r="G104" s="42"/>
      <c r="H104" s="42"/>
      <c r="I104" s="42"/>
      <c r="J104" s="42"/>
      <c r="K104" s="135"/>
    </row>
    <row r="105" spans="1:11" ht="13.8" thickBot="1" x14ac:dyDescent="0.3">
      <c r="A105" s="101" t="s">
        <v>3</v>
      </c>
      <c r="B105" s="101" t="s">
        <v>3</v>
      </c>
      <c r="C105" s="107" t="s">
        <v>17</v>
      </c>
      <c r="D105" s="107"/>
      <c r="E105" s="107"/>
      <c r="F105" s="107"/>
      <c r="G105" s="107"/>
      <c r="H105" s="107"/>
      <c r="I105" s="107"/>
      <c r="J105" s="113"/>
      <c r="K105" s="135"/>
    </row>
    <row r="106" spans="1:11" ht="13.8" thickBot="1" x14ac:dyDescent="0.3">
      <c r="A106" s="101" t="s">
        <v>3</v>
      </c>
      <c r="B106" s="101" t="s">
        <v>3</v>
      </c>
      <c r="C106" s="110" t="s">
        <v>93</v>
      </c>
      <c r="D106" s="110"/>
      <c r="E106" s="110"/>
      <c r="F106" s="110"/>
      <c r="G106" s="110"/>
      <c r="H106" s="110"/>
      <c r="I106" s="110"/>
      <c r="J106" s="114"/>
      <c r="K106" s="135"/>
    </row>
    <row r="107" spans="1:11" ht="13.8" thickBot="1" x14ac:dyDescent="0.3">
      <c r="A107" s="73" t="s">
        <v>3</v>
      </c>
      <c r="B107" s="40" t="s">
        <v>94</v>
      </c>
      <c r="C107" s="40" t="s">
        <v>3</v>
      </c>
      <c r="D107" s="49" t="s">
        <v>6</v>
      </c>
      <c r="E107" s="50" t="s">
        <v>7</v>
      </c>
      <c r="F107" s="50" t="s">
        <v>8</v>
      </c>
      <c r="G107" s="50" t="s">
        <v>9</v>
      </c>
      <c r="H107" s="50" t="s">
        <v>10</v>
      </c>
      <c r="I107" s="50" t="s">
        <v>11</v>
      </c>
      <c r="J107" s="50" t="s">
        <v>12</v>
      </c>
      <c r="K107" s="135"/>
    </row>
    <row r="108" spans="1:11" ht="13.8" thickBot="1" x14ac:dyDescent="0.3">
      <c r="A108" s="73" t="s">
        <v>3</v>
      </c>
      <c r="B108" s="112" t="s">
        <v>95</v>
      </c>
      <c r="C108" s="72" t="s">
        <v>104</v>
      </c>
      <c r="D108" s="42">
        <v>34</v>
      </c>
      <c r="E108" s="42">
        <v>0</v>
      </c>
      <c r="F108" s="42"/>
      <c r="G108" s="42"/>
      <c r="H108" s="42"/>
      <c r="I108" s="42"/>
      <c r="J108" s="42"/>
      <c r="K108" s="135"/>
    </row>
    <row r="109" spans="1:11" ht="13.8" thickBot="1" x14ac:dyDescent="0.3">
      <c r="A109" s="73" t="s">
        <v>3</v>
      </c>
      <c r="B109" s="101" t="s">
        <v>3</v>
      </c>
      <c r="C109" s="57" t="s">
        <v>105</v>
      </c>
      <c r="D109" s="69" t="s">
        <v>3</v>
      </c>
      <c r="E109" s="70" t="s">
        <v>3</v>
      </c>
      <c r="F109" s="42"/>
      <c r="G109" s="42"/>
      <c r="H109" s="42"/>
      <c r="I109" s="42"/>
      <c r="J109" s="42"/>
      <c r="K109" s="135"/>
    </row>
    <row r="110" spans="1:11" ht="13.8" thickBot="1" x14ac:dyDescent="0.3">
      <c r="A110" s="73" t="s">
        <v>3</v>
      </c>
      <c r="B110" s="101" t="s">
        <v>3</v>
      </c>
      <c r="C110" s="107" t="s">
        <v>17</v>
      </c>
      <c r="D110" s="107"/>
      <c r="E110" s="107"/>
      <c r="F110" s="107"/>
      <c r="G110" s="107"/>
      <c r="H110" s="107"/>
      <c r="I110" s="107"/>
      <c r="J110" s="113"/>
      <c r="K110" s="135"/>
    </row>
    <row r="111" spans="1:11" ht="13.8" thickBot="1" x14ac:dyDescent="0.3">
      <c r="A111" s="61" t="s">
        <v>3</v>
      </c>
      <c r="B111" s="101" t="s">
        <v>3</v>
      </c>
      <c r="K111" s="135"/>
    </row>
    <row r="112" spans="1:11" ht="13.8" thickBot="1" x14ac:dyDescent="0.3">
      <c r="A112" s="39" t="s">
        <v>78</v>
      </c>
      <c r="B112" s="40"/>
      <c r="C112" s="110" t="s">
        <v>96</v>
      </c>
      <c r="D112" s="110"/>
      <c r="E112" s="110"/>
      <c r="F112" s="110"/>
      <c r="G112" s="110"/>
      <c r="H112" s="110"/>
      <c r="I112" s="110"/>
      <c r="J112" s="114"/>
      <c r="K112" s="135"/>
    </row>
    <row r="113" spans="1:11" ht="13.8" thickBot="1" x14ac:dyDescent="0.3">
      <c r="A113" s="67">
        <v>0.3</v>
      </c>
      <c r="B113" s="74"/>
      <c r="C113" s="72"/>
      <c r="D113" s="75"/>
      <c r="E113" s="42"/>
      <c r="F113" s="42"/>
      <c r="G113" s="42"/>
      <c r="H113" s="42"/>
      <c r="I113" s="42"/>
      <c r="J113" s="42"/>
      <c r="K113" s="135"/>
    </row>
    <row r="114" spans="1:11" ht="13.8" thickBot="1" x14ac:dyDescent="0.3">
      <c r="A114" s="120" t="s">
        <v>64</v>
      </c>
      <c r="B114" s="64" t="s">
        <v>65</v>
      </c>
      <c r="C114" s="64" t="s">
        <v>3</v>
      </c>
      <c r="D114" s="64" t="s">
        <v>66</v>
      </c>
      <c r="E114" s="64" t="s">
        <v>67</v>
      </c>
      <c r="F114" s="64" t="s">
        <v>68</v>
      </c>
      <c r="G114" s="65"/>
      <c r="H114" s="65"/>
      <c r="I114" s="65"/>
      <c r="J114" s="128" t="s">
        <v>69</v>
      </c>
      <c r="K114" s="129"/>
    </row>
    <row r="115" spans="1:11" ht="13.8" thickBot="1" x14ac:dyDescent="0.3">
      <c r="A115" s="121"/>
      <c r="B115" s="29" t="s">
        <v>3</v>
      </c>
      <c r="C115" s="29" t="s">
        <v>3</v>
      </c>
      <c r="D115" s="29" t="s">
        <v>3</v>
      </c>
      <c r="E115" s="29" t="s">
        <v>3</v>
      </c>
      <c r="F115" s="29" t="s">
        <v>3</v>
      </c>
      <c r="G115" s="66"/>
      <c r="H115" s="66"/>
      <c r="I115" s="66"/>
      <c r="J115" s="130" t="s">
        <v>3</v>
      </c>
      <c r="K115" s="131"/>
    </row>
    <row r="116" spans="1:11" ht="13.8" thickBot="1" x14ac:dyDescent="0.3">
      <c r="A116" s="120" t="s">
        <v>70</v>
      </c>
      <c r="B116" s="64" t="s">
        <v>71</v>
      </c>
      <c r="C116" s="64" t="s">
        <v>3</v>
      </c>
      <c r="D116" s="122" t="s">
        <v>3</v>
      </c>
      <c r="E116" s="123"/>
      <c r="F116" s="123"/>
      <c r="G116" s="123"/>
      <c r="H116" s="123"/>
      <c r="I116" s="123"/>
      <c r="J116" s="123"/>
      <c r="K116" s="124"/>
    </row>
    <row r="117" spans="1:11" ht="13.8" thickBot="1" x14ac:dyDescent="0.3">
      <c r="A117" s="121"/>
      <c r="B117" s="29" t="s">
        <v>3</v>
      </c>
      <c r="C117" s="66" t="s">
        <v>3</v>
      </c>
      <c r="D117" s="125"/>
      <c r="E117" s="126"/>
      <c r="F117" s="126"/>
      <c r="G117" s="126"/>
      <c r="H117" s="126"/>
      <c r="I117" s="126"/>
      <c r="J117" s="126"/>
      <c r="K117" s="127"/>
    </row>
    <row r="118" spans="1:11" ht="13.8" thickBot="1" x14ac:dyDescent="0.3">
      <c r="A118" s="46"/>
      <c r="B118" s="46"/>
      <c r="C118" s="46"/>
      <c r="D118" s="71" t="s">
        <v>3</v>
      </c>
      <c r="E118" s="71" t="s">
        <v>3</v>
      </c>
      <c r="F118" s="71" t="s">
        <v>3</v>
      </c>
      <c r="G118" s="71"/>
      <c r="H118" s="71"/>
      <c r="I118" s="71"/>
      <c r="J118" s="71" t="s">
        <v>3</v>
      </c>
      <c r="K118" s="71" t="s">
        <v>3</v>
      </c>
    </row>
    <row r="119" spans="1:11" ht="13.8" thickBot="1" x14ac:dyDescent="0.3">
      <c r="A119" s="47" t="s">
        <v>97</v>
      </c>
      <c r="B119" s="48" t="s">
        <v>98</v>
      </c>
      <c r="C119" s="48" t="s">
        <v>3</v>
      </c>
      <c r="D119" s="49" t="s">
        <v>6</v>
      </c>
      <c r="E119" s="50" t="s">
        <v>7</v>
      </c>
      <c r="F119" s="50" t="s">
        <v>8</v>
      </c>
      <c r="G119" s="50" t="s">
        <v>9</v>
      </c>
      <c r="H119" s="50" t="s">
        <v>10</v>
      </c>
      <c r="I119" s="50" t="s">
        <v>11</v>
      </c>
      <c r="J119" s="50" t="s">
        <v>12</v>
      </c>
      <c r="K119" s="51" t="s">
        <v>21</v>
      </c>
    </row>
    <row r="120" spans="1:11" ht="13.95" customHeight="1" thickBot="1" x14ac:dyDescent="0.3">
      <c r="A120" s="112" t="s">
        <v>99</v>
      </c>
      <c r="B120" s="103" t="s">
        <v>100</v>
      </c>
      <c r="C120" s="29" t="s">
        <v>104</v>
      </c>
      <c r="D120" s="42">
        <v>0</v>
      </c>
      <c r="E120" s="42">
        <v>0</v>
      </c>
      <c r="F120" s="42">
        <v>10</v>
      </c>
      <c r="G120" s="42">
        <v>20</v>
      </c>
      <c r="H120" s="42">
        <v>44</v>
      </c>
      <c r="I120" s="42">
        <v>68</v>
      </c>
      <c r="J120" s="42">
        <v>68</v>
      </c>
      <c r="K120" s="135" t="s">
        <v>101</v>
      </c>
    </row>
    <row r="121" spans="1:11" ht="13.8" thickBot="1" x14ac:dyDescent="0.3">
      <c r="A121" s="101" t="s">
        <v>3</v>
      </c>
      <c r="B121" s="104"/>
      <c r="C121" s="72" t="s">
        <v>105</v>
      </c>
      <c r="D121" s="32" t="s">
        <v>3</v>
      </c>
      <c r="E121" s="42" t="s">
        <v>3</v>
      </c>
      <c r="F121" s="42" t="s">
        <v>3</v>
      </c>
      <c r="G121" s="42"/>
      <c r="H121" s="42"/>
      <c r="I121" s="42"/>
      <c r="J121" s="42"/>
      <c r="K121" s="135"/>
    </row>
    <row r="122" spans="1:11" ht="13.8" thickBot="1" x14ac:dyDescent="0.3">
      <c r="A122" s="101" t="s">
        <v>3</v>
      </c>
      <c r="B122" s="104"/>
      <c r="C122" s="107" t="s">
        <v>17</v>
      </c>
      <c r="D122" s="107"/>
      <c r="E122" s="107"/>
      <c r="F122" s="107"/>
      <c r="G122" s="107"/>
      <c r="H122" s="107"/>
      <c r="I122" s="107"/>
      <c r="J122" s="113"/>
      <c r="K122" s="135"/>
    </row>
    <row r="123" spans="1:11" ht="16.2" customHeight="1" x14ac:dyDescent="0.25">
      <c r="A123" s="101" t="s">
        <v>3</v>
      </c>
      <c r="B123" s="104"/>
      <c r="C123" s="136">
        <v>34</v>
      </c>
      <c r="D123" s="117"/>
      <c r="E123" s="117"/>
      <c r="F123" s="117"/>
      <c r="G123" s="117"/>
      <c r="H123" s="117"/>
      <c r="I123" s="117"/>
      <c r="J123" s="137"/>
      <c r="K123" s="135"/>
    </row>
    <row r="124" spans="1:11" ht="13.8" thickBot="1" x14ac:dyDescent="0.3">
      <c r="A124" s="39" t="s">
        <v>78</v>
      </c>
      <c r="B124" s="104"/>
      <c r="C124" s="138"/>
      <c r="D124" s="139"/>
      <c r="E124" s="139"/>
      <c r="F124" s="139"/>
      <c r="G124" s="139"/>
      <c r="H124" s="139"/>
      <c r="I124" s="139"/>
      <c r="J124" s="115"/>
      <c r="K124" s="135"/>
    </row>
    <row r="125" spans="1:11" x14ac:dyDescent="0.25">
      <c r="A125" s="67">
        <v>0.3</v>
      </c>
      <c r="B125" s="104"/>
      <c r="C125" s="138"/>
      <c r="D125" s="139"/>
      <c r="E125" s="139"/>
      <c r="F125" s="139"/>
      <c r="G125" s="139"/>
      <c r="H125" s="139"/>
      <c r="I125" s="139"/>
      <c r="J125" s="115"/>
      <c r="K125" s="135"/>
    </row>
    <row r="126" spans="1:11" ht="13.8" thickBot="1" x14ac:dyDescent="0.3">
      <c r="A126" s="120" t="s">
        <v>64</v>
      </c>
      <c r="B126" s="64" t="s">
        <v>65</v>
      </c>
      <c r="C126" s="64" t="s">
        <v>3</v>
      </c>
      <c r="D126" s="64" t="s">
        <v>66</v>
      </c>
      <c r="E126" s="64" t="s">
        <v>67</v>
      </c>
      <c r="F126" s="64" t="s">
        <v>68</v>
      </c>
      <c r="G126" s="65"/>
      <c r="H126" s="65"/>
      <c r="I126" s="65"/>
      <c r="J126" s="42" t="s">
        <v>3</v>
      </c>
      <c r="K126" s="135"/>
    </row>
    <row r="127" spans="1:11" ht="13.8" thickBot="1" x14ac:dyDescent="0.3">
      <c r="A127" s="121"/>
      <c r="B127" s="29" t="s">
        <v>3</v>
      </c>
      <c r="C127" s="29" t="s">
        <v>3</v>
      </c>
      <c r="D127" s="29" t="s">
        <v>3</v>
      </c>
      <c r="E127" s="29" t="s">
        <v>3</v>
      </c>
      <c r="F127" s="29" t="s">
        <v>3</v>
      </c>
      <c r="G127" s="66"/>
      <c r="H127" s="66"/>
      <c r="I127" s="66"/>
      <c r="J127" s="34"/>
      <c r="K127" s="135"/>
    </row>
    <row r="128" spans="1:11" ht="13.8" thickBot="1" x14ac:dyDescent="0.3">
      <c r="A128" s="120" t="s">
        <v>70</v>
      </c>
      <c r="B128" s="64" t="s">
        <v>71</v>
      </c>
      <c r="C128" s="64" t="s">
        <v>3</v>
      </c>
      <c r="D128" s="44"/>
      <c r="E128" s="44"/>
      <c r="F128" s="44"/>
      <c r="G128" s="44"/>
      <c r="H128" s="44"/>
      <c r="I128" s="44"/>
      <c r="J128" s="45"/>
      <c r="K128" s="135"/>
    </row>
    <row r="129" spans="1:11" ht="13.8" thickBot="1" x14ac:dyDescent="0.3">
      <c r="A129" s="121"/>
      <c r="B129" s="29" t="s">
        <v>3</v>
      </c>
      <c r="C129" s="66" t="s">
        <v>3</v>
      </c>
      <c r="D129" s="44"/>
      <c r="E129" s="44"/>
      <c r="F129" s="44"/>
      <c r="G129" s="44"/>
      <c r="H129" s="44"/>
      <c r="I129" s="44"/>
      <c r="J129" s="44"/>
      <c r="K129" s="135"/>
    </row>
  </sheetData>
  <mergeCells count="105">
    <mergeCell ref="A126:A127"/>
    <mergeCell ref="A128:A129"/>
    <mergeCell ref="A114:A115"/>
    <mergeCell ref="J114:K114"/>
    <mergeCell ref="J115:K115"/>
    <mergeCell ref="A116:A117"/>
    <mergeCell ref="D116:K117"/>
    <mergeCell ref="A120:A123"/>
    <mergeCell ref="B120:B125"/>
    <mergeCell ref="K120:K129"/>
    <mergeCell ref="C122:J122"/>
    <mergeCell ref="C123:J125"/>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82:A83"/>
    <mergeCell ref="D82:K83"/>
    <mergeCell ref="A86:A94"/>
    <mergeCell ref="B86:B89"/>
    <mergeCell ref="K86:K88"/>
    <mergeCell ref="C88:J88"/>
    <mergeCell ref="C89:J89"/>
    <mergeCell ref="K89:K94"/>
    <mergeCell ref="B91:B94"/>
    <mergeCell ref="C93:J93"/>
    <mergeCell ref="A80:A81"/>
    <mergeCell ref="J80:K80"/>
    <mergeCell ref="J81:K81"/>
    <mergeCell ref="D66:J66"/>
    <mergeCell ref="A67:A68"/>
    <mergeCell ref="J67:K67"/>
    <mergeCell ref="J68:K68"/>
    <mergeCell ref="A69:A70"/>
    <mergeCell ref="D69:K70"/>
    <mergeCell ref="A61:A65"/>
    <mergeCell ref="K61:K65"/>
    <mergeCell ref="B62:B65"/>
    <mergeCell ref="D64:J64"/>
    <mergeCell ref="D65:J65"/>
    <mergeCell ref="A74:A77"/>
    <mergeCell ref="B74:B79"/>
    <mergeCell ref="K74:K79"/>
    <mergeCell ref="C76:J76"/>
    <mergeCell ref="C77:J79"/>
    <mergeCell ref="A46:A60"/>
    <mergeCell ref="K46:K50"/>
    <mergeCell ref="B47:B50"/>
    <mergeCell ref="D49:J49"/>
    <mergeCell ref="D50:J50"/>
    <mergeCell ref="K51:K55"/>
    <mergeCell ref="B52:B55"/>
    <mergeCell ref="D54:J54"/>
    <mergeCell ref="D55:J55"/>
    <mergeCell ref="K56:K60"/>
    <mergeCell ref="B57:B60"/>
    <mergeCell ref="D59:J59"/>
    <mergeCell ref="D60:J60"/>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013C-E3F8-47D9-9207-3703AD5AFA93}">
  <dimension ref="A1:K129"/>
  <sheetViews>
    <sheetView topLeftCell="B86" workbookViewId="0">
      <selection activeCell="I91" sqref="I91"/>
    </sheetView>
  </sheetViews>
  <sheetFormatPr defaultColWidth="8.77734375" defaultRowHeight="13.2" x14ac:dyDescent="0.25"/>
  <cols>
    <col min="1" max="1" width="49" style="31" hidden="1" customWidth="1"/>
    <col min="2" max="2" width="42.44140625" style="31" customWidth="1"/>
    <col min="3" max="3" width="8.109375" style="31" bestFit="1" customWidth="1"/>
    <col min="4" max="10" width="20.6640625" style="31" customWidth="1"/>
    <col min="11" max="11" width="85" style="31" customWidth="1"/>
    <col min="12" max="12" width="9.33203125" style="31" customWidth="1"/>
    <col min="13" max="16384" width="8.77734375" style="31"/>
  </cols>
  <sheetData>
    <row r="1" spans="1:11" ht="13.8" thickBot="1" x14ac:dyDescent="0.3"/>
    <row r="2" spans="1:11" ht="13.8" thickBot="1" x14ac:dyDescent="0.3">
      <c r="A2" s="38" t="s">
        <v>2</v>
      </c>
      <c r="B2" s="130" t="s">
        <v>3</v>
      </c>
      <c r="C2" s="130"/>
      <c r="D2" s="130"/>
      <c r="E2" s="130"/>
      <c r="F2" s="130"/>
      <c r="G2" s="130"/>
      <c r="H2" s="130"/>
      <c r="I2" s="130"/>
      <c r="J2" s="130"/>
      <c r="K2" s="131"/>
    </row>
    <row r="3" spans="1:11" ht="13.8" thickBot="1" x14ac:dyDescent="0.3">
      <c r="A3" s="39" t="s">
        <v>4</v>
      </c>
      <c r="B3" s="40" t="s">
        <v>5</v>
      </c>
      <c r="C3" s="40" t="s">
        <v>3</v>
      </c>
      <c r="D3" s="41" t="s">
        <v>6</v>
      </c>
      <c r="E3" s="41" t="s">
        <v>7</v>
      </c>
      <c r="F3" s="41" t="s">
        <v>8</v>
      </c>
      <c r="G3" s="41" t="s">
        <v>9</v>
      </c>
      <c r="H3" s="41" t="s">
        <v>10</v>
      </c>
      <c r="I3" s="41" t="s">
        <v>11</v>
      </c>
      <c r="J3" s="41" t="s">
        <v>12</v>
      </c>
      <c r="K3" s="150" t="s">
        <v>3</v>
      </c>
    </row>
    <row r="4" spans="1:11" ht="18" customHeight="1" x14ac:dyDescent="0.25">
      <c r="A4" s="112" t="s">
        <v>13</v>
      </c>
      <c r="B4" s="112" t="s">
        <v>103</v>
      </c>
      <c r="C4" s="29" t="s">
        <v>104</v>
      </c>
      <c r="D4" s="42">
        <v>0</v>
      </c>
      <c r="E4" s="42">
        <v>0</v>
      </c>
      <c r="F4" s="42">
        <v>0</v>
      </c>
      <c r="G4" s="42">
        <v>0</v>
      </c>
      <c r="H4" s="42">
        <v>0</v>
      </c>
      <c r="I4" s="42">
        <v>0</v>
      </c>
      <c r="J4" s="42">
        <v>0</v>
      </c>
      <c r="K4" s="150"/>
    </row>
    <row r="5" spans="1:11" ht="13.8" thickBot="1" x14ac:dyDescent="0.3">
      <c r="A5" s="101"/>
      <c r="B5" s="101"/>
      <c r="C5" s="29" t="s">
        <v>105</v>
      </c>
      <c r="D5" s="32" t="s">
        <v>3</v>
      </c>
      <c r="E5" s="42"/>
      <c r="F5" s="42" t="s">
        <v>3</v>
      </c>
      <c r="G5" s="42"/>
      <c r="H5" s="42"/>
      <c r="I5" s="42"/>
      <c r="J5" s="42" t="s">
        <v>3</v>
      </c>
      <c r="K5" s="150"/>
    </row>
    <row r="6" spans="1:11" ht="13.8" thickBot="1" x14ac:dyDescent="0.3">
      <c r="A6" s="101"/>
      <c r="B6" s="101"/>
      <c r="C6" s="33" t="s">
        <v>3</v>
      </c>
      <c r="D6" s="106" t="s">
        <v>17</v>
      </c>
      <c r="E6" s="107"/>
      <c r="F6" s="107"/>
      <c r="G6" s="107"/>
      <c r="H6" s="107"/>
      <c r="I6" s="107"/>
      <c r="J6" s="113"/>
      <c r="K6" s="150"/>
    </row>
    <row r="7" spans="1:11" ht="19.95" customHeight="1" thickBot="1" x14ac:dyDescent="0.3">
      <c r="A7" s="102"/>
      <c r="B7" s="102"/>
      <c r="C7" s="43" t="s">
        <v>3</v>
      </c>
      <c r="D7" s="109" t="s">
        <v>18</v>
      </c>
      <c r="E7" s="110"/>
      <c r="F7" s="110"/>
      <c r="G7" s="110"/>
      <c r="H7" s="110"/>
      <c r="I7" s="110"/>
      <c r="J7" s="114"/>
      <c r="K7" s="150"/>
    </row>
    <row r="8" spans="1:11" x14ac:dyDescent="0.25">
      <c r="A8" s="46"/>
      <c r="B8" s="46"/>
      <c r="C8" s="46"/>
      <c r="D8" s="46"/>
      <c r="E8" s="46"/>
      <c r="F8" s="46"/>
      <c r="G8" s="46"/>
      <c r="H8" s="46"/>
      <c r="I8" s="46"/>
      <c r="J8" s="46"/>
      <c r="K8" s="46"/>
    </row>
    <row r="9" spans="1:11" ht="13.8" thickBot="1" x14ac:dyDescent="0.3">
      <c r="A9" s="46"/>
      <c r="B9" s="46"/>
      <c r="C9" s="46"/>
      <c r="D9" s="46"/>
      <c r="E9" s="46"/>
      <c r="F9" s="46"/>
      <c r="G9" s="46"/>
      <c r="H9" s="46"/>
      <c r="I9" s="46"/>
      <c r="J9" s="46"/>
      <c r="K9" s="46"/>
    </row>
    <row r="10" spans="1:11" ht="13.8" thickBot="1" x14ac:dyDescent="0.3">
      <c r="A10" s="47" t="s">
        <v>19</v>
      </c>
      <c r="B10" s="48" t="s">
        <v>20</v>
      </c>
      <c r="C10" s="48" t="s">
        <v>3</v>
      </c>
      <c r="D10" s="49" t="s">
        <v>6</v>
      </c>
      <c r="E10" s="50" t="s">
        <v>7</v>
      </c>
      <c r="F10" s="50" t="s">
        <v>8</v>
      </c>
      <c r="G10" s="50" t="s">
        <v>9</v>
      </c>
      <c r="H10" s="50" t="s">
        <v>10</v>
      </c>
      <c r="I10" s="50" t="s">
        <v>11</v>
      </c>
      <c r="J10" s="50" t="s">
        <v>12</v>
      </c>
      <c r="K10" s="51" t="s">
        <v>21</v>
      </c>
    </row>
    <row r="11" spans="1:11" ht="24" customHeight="1" x14ac:dyDescent="0.25">
      <c r="A11" s="101"/>
      <c r="B11" s="112" t="s">
        <v>22</v>
      </c>
      <c r="C11" s="29" t="s">
        <v>104</v>
      </c>
      <c r="D11" s="42"/>
      <c r="E11" s="42">
        <v>0</v>
      </c>
      <c r="F11" s="42">
        <v>0</v>
      </c>
      <c r="G11" s="42">
        <v>0</v>
      </c>
      <c r="H11" s="42">
        <v>0</v>
      </c>
      <c r="I11" s="42">
        <v>0</v>
      </c>
      <c r="J11" s="52">
        <v>0</v>
      </c>
      <c r="K11" s="115" t="s">
        <v>23</v>
      </c>
    </row>
    <row r="12" spans="1:11" ht="13.8" thickBot="1" x14ac:dyDescent="0.3">
      <c r="A12" s="101"/>
      <c r="B12" s="101"/>
      <c r="C12" s="29" t="s">
        <v>105</v>
      </c>
      <c r="D12" s="32" t="s">
        <v>3</v>
      </c>
      <c r="E12" s="42" t="s">
        <v>3</v>
      </c>
      <c r="F12" s="42" t="s">
        <v>3</v>
      </c>
      <c r="G12" s="42"/>
      <c r="H12" s="42"/>
      <c r="I12" s="42"/>
      <c r="J12" s="42" t="s">
        <v>3</v>
      </c>
      <c r="K12" s="115"/>
    </row>
    <row r="13" spans="1:11" ht="13.8" thickBot="1" x14ac:dyDescent="0.3">
      <c r="A13" s="101"/>
      <c r="B13" s="101"/>
      <c r="C13" s="33" t="s">
        <v>3</v>
      </c>
      <c r="D13" s="106" t="s">
        <v>17</v>
      </c>
      <c r="E13" s="107"/>
      <c r="F13" s="107"/>
      <c r="G13" s="107"/>
      <c r="H13" s="107"/>
      <c r="I13" s="107"/>
      <c r="J13" s="113"/>
      <c r="K13" s="115"/>
    </row>
    <row r="14" spans="1:11" ht="21.45" customHeight="1" thickBot="1" x14ac:dyDescent="0.3">
      <c r="A14" s="101"/>
      <c r="B14" s="102"/>
      <c r="C14" s="43" t="s">
        <v>3</v>
      </c>
      <c r="D14" s="109" t="s">
        <v>24</v>
      </c>
      <c r="E14" s="110"/>
      <c r="F14" s="110"/>
      <c r="G14" s="110"/>
      <c r="H14" s="110"/>
      <c r="I14" s="110"/>
      <c r="J14" s="114"/>
      <c r="K14" s="116"/>
    </row>
    <row r="15" spans="1:11" ht="13.8" thickBot="1" x14ac:dyDescent="0.3">
      <c r="A15" s="101"/>
      <c r="B15" s="40" t="s">
        <v>25</v>
      </c>
      <c r="C15" s="40" t="s">
        <v>3</v>
      </c>
      <c r="D15" s="41" t="s">
        <v>6</v>
      </c>
      <c r="E15" s="41" t="s">
        <v>7</v>
      </c>
      <c r="F15" s="41" t="s">
        <v>8</v>
      </c>
      <c r="G15" s="41" t="s">
        <v>9</v>
      </c>
      <c r="H15" s="41" t="s">
        <v>10</v>
      </c>
      <c r="I15" s="41" t="s">
        <v>11</v>
      </c>
      <c r="J15" s="41" t="s">
        <v>12</v>
      </c>
      <c r="K15" s="54"/>
    </row>
    <row r="16" spans="1:11" x14ac:dyDescent="0.25">
      <c r="A16" s="101"/>
      <c r="B16" s="157" t="s">
        <v>26</v>
      </c>
      <c r="C16" s="29" t="s">
        <v>104</v>
      </c>
      <c r="D16" s="52">
        <v>82</v>
      </c>
      <c r="E16" s="42">
        <v>0</v>
      </c>
      <c r="F16" s="42">
        <v>10</v>
      </c>
      <c r="G16" s="42">
        <v>25</v>
      </c>
      <c r="H16" s="42">
        <v>35</v>
      </c>
      <c r="I16" s="42">
        <v>50</v>
      </c>
      <c r="J16" s="42">
        <v>50</v>
      </c>
      <c r="K16" s="117" t="s">
        <v>27</v>
      </c>
    </row>
    <row r="17" spans="1:11" ht="13.8" thickBot="1" x14ac:dyDescent="0.3">
      <c r="A17" s="101"/>
      <c r="B17" s="158"/>
      <c r="C17" s="29" t="s">
        <v>105</v>
      </c>
      <c r="D17" s="32" t="s">
        <v>3</v>
      </c>
      <c r="E17" s="42" t="s">
        <v>3</v>
      </c>
      <c r="F17" s="42" t="s">
        <v>3</v>
      </c>
      <c r="G17" s="42"/>
      <c r="H17" s="42"/>
      <c r="I17" s="42"/>
      <c r="J17" s="42" t="s">
        <v>3</v>
      </c>
      <c r="K17" s="118"/>
    </row>
    <row r="18" spans="1:11" ht="13.8" thickBot="1" x14ac:dyDescent="0.3">
      <c r="A18" s="101"/>
      <c r="B18" s="158"/>
      <c r="C18" s="33" t="s">
        <v>3</v>
      </c>
      <c r="D18" s="106" t="s">
        <v>17</v>
      </c>
      <c r="E18" s="107"/>
      <c r="F18" s="107"/>
      <c r="G18" s="107"/>
      <c r="H18" s="107"/>
      <c r="I18" s="107"/>
      <c r="J18" s="113"/>
      <c r="K18" s="118"/>
    </row>
    <row r="19" spans="1:11" ht="13.8" thickBot="1" x14ac:dyDescent="0.3">
      <c r="A19" s="102"/>
      <c r="B19" s="159"/>
      <c r="C19" s="43" t="s">
        <v>3</v>
      </c>
      <c r="D19" s="109" t="s">
        <v>28</v>
      </c>
      <c r="E19" s="110"/>
      <c r="F19" s="110"/>
      <c r="G19" s="110"/>
      <c r="H19" s="110"/>
      <c r="I19" s="110"/>
      <c r="J19" s="114"/>
      <c r="K19" s="119"/>
    </row>
    <row r="20" spans="1:11" ht="13.95" customHeight="1" thickBot="1" x14ac:dyDescent="0.3">
      <c r="A20" s="112" t="s">
        <v>29</v>
      </c>
      <c r="B20" s="40" t="s">
        <v>30</v>
      </c>
      <c r="C20" s="40" t="s">
        <v>3</v>
      </c>
      <c r="D20" s="41" t="s">
        <v>6</v>
      </c>
      <c r="E20" s="41" t="s">
        <v>7</v>
      </c>
      <c r="F20" s="41" t="s">
        <v>8</v>
      </c>
      <c r="G20" s="41" t="s">
        <v>9</v>
      </c>
      <c r="H20" s="41" t="s">
        <v>10</v>
      </c>
      <c r="I20" s="41" t="s">
        <v>11</v>
      </c>
      <c r="J20" s="41" t="s">
        <v>12</v>
      </c>
      <c r="K20" s="55"/>
    </row>
    <row r="21" spans="1:11" ht="24" customHeight="1" x14ac:dyDescent="0.25">
      <c r="A21" s="101"/>
      <c r="B21" s="100" t="s">
        <v>116</v>
      </c>
      <c r="C21" s="29" t="s">
        <v>104</v>
      </c>
      <c r="D21" s="42"/>
      <c r="E21" s="42">
        <v>0</v>
      </c>
      <c r="F21" s="42">
        <v>0</v>
      </c>
      <c r="G21" s="42">
        <v>0</v>
      </c>
      <c r="H21" s="42">
        <v>0</v>
      </c>
      <c r="I21" s="42">
        <v>0</v>
      </c>
      <c r="J21" s="42">
        <v>0</v>
      </c>
      <c r="K21" s="115" t="s">
        <v>32</v>
      </c>
    </row>
    <row r="22" spans="1:11" ht="13.8" thickBot="1" x14ac:dyDescent="0.3">
      <c r="A22" s="101"/>
      <c r="B22" s="101"/>
      <c r="C22" s="29" t="s">
        <v>105</v>
      </c>
      <c r="D22" s="32" t="s">
        <v>3</v>
      </c>
      <c r="E22" s="42" t="s">
        <v>3</v>
      </c>
      <c r="F22" s="42" t="s">
        <v>3</v>
      </c>
      <c r="G22" s="42"/>
      <c r="H22" s="42"/>
      <c r="I22" s="42"/>
      <c r="J22" s="42" t="s">
        <v>3</v>
      </c>
      <c r="K22" s="115"/>
    </row>
    <row r="23" spans="1:11" ht="13.8" thickBot="1" x14ac:dyDescent="0.3">
      <c r="A23" s="101"/>
      <c r="B23" s="101"/>
      <c r="C23" s="33" t="s">
        <v>3</v>
      </c>
      <c r="D23" s="106" t="s">
        <v>17</v>
      </c>
      <c r="E23" s="107"/>
      <c r="F23" s="107"/>
      <c r="G23" s="107"/>
      <c r="H23" s="107"/>
      <c r="I23" s="107"/>
      <c r="J23" s="113"/>
      <c r="K23" s="115"/>
    </row>
    <row r="24" spans="1:11" ht="13.8" thickBot="1" x14ac:dyDescent="0.3">
      <c r="A24" s="101"/>
      <c r="B24" s="102"/>
      <c r="C24" s="43" t="s">
        <v>3</v>
      </c>
      <c r="D24" s="109" t="s">
        <v>33</v>
      </c>
      <c r="E24" s="110"/>
      <c r="F24" s="110"/>
      <c r="G24" s="110"/>
      <c r="H24" s="110"/>
      <c r="I24" s="110"/>
      <c r="J24" s="114"/>
      <c r="K24" s="116"/>
    </row>
    <row r="25" spans="1:11" ht="13.8" thickBot="1" x14ac:dyDescent="0.3">
      <c r="A25" s="101"/>
      <c r="B25" s="40" t="s">
        <v>34</v>
      </c>
      <c r="C25" s="40" t="s">
        <v>3</v>
      </c>
      <c r="D25" s="41" t="s">
        <v>6</v>
      </c>
      <c r="E25" s="41" t="s">
        <v>7</v>
      </c>
      <c r="F25" s="41" t="s">
        <v>8</v>
      </c>
      <c r="G25" s="41" t="s">
        <v>9</v>
      </c>
      <c r="H25" s="41" t="s">
        <v>10</v>
      </c>
      <c r="I25" s="41" t="s">
        <v>11</v>
      </c>
      <c r="J25" s="41" t="s">
        <v>12</v>
      </c>
      <c r="K25" s="54"/>
    </row>
    <row r="26" spans="1:11" x14ac:dyDescent="0.25">
      <c r="A26" s="101"/>
      <c r="B26" s="100" t="s">
        <v>35</v>
      </c>
      <c r="C26" s="29" t="s">
        <v>104</v>
      </c>
      <c r="D26" s="42"/>
      <c r="E26" s="42">
        <v>0</v>
      </c>
      <c r="F26" s="42">
        <v>0</v>
      </c>
      <c r="G26" s="42">
        <v>0</v>
      </c>
      <c r="H26" s="42">
        <v>0</v>
      </c>
      <c r="I26" s="42">
        <v>0</v>
      </c>
      <c r="J26" s="42">
        <v>0</v>
      </c>
      <c r="K26" s="117" t="s">
        <v>36</v>
      </c>
    </row>
    <row r="27" spans="1:11" ht="13.8" thickBot="1" x14ac:dyDescent="0.3">
      <c r="A27" s="101"/>
      <c r="B27" s="101"/>
      <c r="C27" s="29" t="s">
        <v>105</v>
      </c>
      <c r="D27" s="32" t="s">
        <v>3</v>
      </c>
      <c r="E27" s="42" t="s">
        <v>3</v>
      </c>
      <c r="F27" s="42" t="s">
        <v>3</v>
      </c>
      <c r="G27" s="42"/>
      <c r="H27" s="42"/>
      <c r="I27" s="42"/>
      <c r="J27" s="42" t="s">
        <v>3</v>
      </c>
      <c r="K27" s="118"/>
    </row>
    <row r="28" spans="1:11" ht="13.8" thickBot="1" x14ac:dyDescent="0.3">
      <c r="A28" s="101"/>
      <c r="B28" s="101"/>
      <c r="C28" s="33" t="s">
        <v>3</v>
      </c>
      <c r="D28" s="106" t="s">
        <v>17</v>
      </c>
      <c r="E28" s="107"/>
      <c r="F28" s="107"/>
      <c r="G28" s="107"/>
      <c r="H28" s="107"/>
      <c r="I28" s="107"/>
      <c r="J28" s="113"/>
      <c r="K28" s="118"/>
    </row>
    <row r="29" spans="1:11" ht="13.8" thickBot="1" x14ac:dyDescent="0.3">
      <c r="A29" s="101"/>
      <c r="B29" s="102"/>
      <c r="C29" s="43" t="s">
        <v>3</v>
      </c>
      <c r="D29" s="109" t="s">
        <v>37</v>
      </c>
      <c r="E29" s="110"/>
      <c r="F29" s="110"/>
      <c r="G29" s="110"/>
      <c r="H29" s="110"/>
      <c r="I29" s="110"/>
      <c r="J29" s="114"/>
      <c r="K29" s="119"/>
    </row>
    <row r="30" spans="1:11" ht="13.8" thickBot="1" x14ac:dyDescent="0.3">
      <c r="A30" s="101"/>
      <c r="B30" s="40" t="s">
        <v>38</v>
      </c>
      <c r="C30" s="40" t="s">
        <v>3</v>
      </c>
      <c r="D30" s="41" t="s">
        <v>6</v>
      </c>
      <c r="E30" s="41" t="s">
        <v>7</v>
      </c>
      <c r="F30" s="41" t="s">
        <v>8</v>
      </c>
      <c r="G30" s="41" t="s">
        <v>9</v>
      </c>
      <c r="H30" s="41" t="s">
        <v>10</v>
      </c>
      <c r="I30" s="41" t="s">
        <v>11</v>
      </c>
      <c r="J30" s="41" t="s">
        <v>12</v>
      </c>
      <c r="K30" s="54"/>
    </row>
    <row r="31" spans="1:11" ht="13.95" customHeight="1" x14ac:dyDescent="0.25">
      <c r="A31" s="101"/>
      <c r="B31" s="112" t="s">
        <v>107</v>
      </c>
      <c r="C31" s="29" t="s">
        <v>104</v>
      </c>
      <c r="D31" s="42"/>
      <c r="E31" s="42">
        <v>0</v>
      </c>
      <c r="F31" s="42">
        <v>0</v>
      </c>
      <c r="G31" s="42">
        <v>0</v>
      </c>
      <c r="H31" s="42">
        <v>0</v>
      </c>
      <c r="I31" s="42">
        <v>0</v>
      </c>
      <c r="J31" s="42">
        <v>0</v>
      </c>
      <c r="K31" s="103" t="s">
        <v>40</v>
      </c>
    </row>
    <row r="32" spans="1:11" ht="13.8" thickBot="1" x14ac:dyDescent="0.3">
      <c r="A32" s="101"/>
      <c r="B32" s="101"/>
      <c r="C32" s="29" t="s">
        <v>105</v>
      </c>
      <c r="D32" s="32" t="s">
        <v>3</v>
      </c>
      <c r="E32" s="42" t="s">
        <v>3</v>
      </c>
      <c r="F32" s="42" t="s">
        <v>3</v>
      </c>
      <c r="G32" s="42"/>
      <c r="H32" s="42"/>
      <c r="I32" s="42"/>
      <c r="J32" s="42" t="s">
        <v>3</v>
      </c>
      <c r="K32" s="104"/>
    </row>
    <row r="33" spans="1:11" ht="13.8" thickBot="1" x14ac:dyDescent="0.3">
      <c r="A33" s="101"/>
      <c r="B33" s="101"/>
      <c r="C33" s="33" t="s">
        <v>3</v>
      </c>
      <c r="D33" s="106" t="s">
        <v>17</v>
      </c>
      <c r="E33" s="107"/>
      <c r="F33" s="107"/>
      <c r="G33" s="107"/>
      <c r="H33" s="107"/>
      <c r="I33" s="107"/>
      <c r="J33" s="113"/>
      <c r="K33" s="104"/>
    </row>
    <row r="34" spans="1:11" ht="13.8" thickBot="1" x14ac:dyDescent="0.3">
      <c r="A34" s="102"/>
      <c r="B34" s="102"/>
      <c r="C34" s="43" t="s">
        <v>3</v>
      </c>
      <c r="D34" s="109" t="s">
        <v>37</v>
      </c>
      <c r="E34" s="110"/>
      <c r="F34" s="110"/>
      <c r="G34" s="110"/>
      <c r="H34" s="110"/>
      <c r="I34" s="110"/>
      <c r="J34" s="114"/>
      <c r="K34" s="105"/>
    </row>
    <row r="35" spans="1:11" ht="13.95" customHeight="1" thickBot="1" x14ac:dyDescent="0.3">
      <c r="A35" s="112" t="s">
        <v>41</v>
      </c>
      <c r="B35" s="40" t="s">
        <v>42</v>
      </c>
      <c r="C35" s="40" t="s">
        <v>3</v>
      </c>
      <c r="D35" s="41" t="s">
        <v>6</v>
      </c>
      <c r="E35" s="41" t="s">
        <v>7</v>
      </c>
      <c r="F35" s="41" t="s">
        <v>8</v>
      </c>
      <c r="G35" s="41" t="s">
        <v>9</v>
      </c>
      <c r="H35" s="41" t="s">
        <v>10</v>
      </c>
      <c r="I35" s="41" t="s">
        <v>11</v>
      </c>
      <c r="J35" s="41" t="s">
        <v>12</v>
      </c>
      <c r="K35" s="54"/>
    </row>
    <row r="36" spans="1:11" ht="18.45" customHeight="1" x14ac:dyDescent="0.25">
      <c r="A36" s="101"/>
      <c r="B36" s="112" t="s">
        <v>108</v>
      </c>
      <c r="C36" s="29" t="s">
        <v>104</v>
      </c>
      <c r="D36" s="42"/>
      <c r="E36" s="42">
        <v>0</v>
      </c>
      <c r="F36" s="42">
        <v>0</v>
      </c>
      <c r="G36" s="42">
        <v>0</v>
      </c>
      <c r="H36" s="42">
        <v>0</v>
      </c>
      <c r="I36" s="42">
        <v>0</v>
      </c>
      <c r="J36" s="43">
        <v>0</v>
      </c>
      <c r="K36" s="103" t="s">
        <v>44</v>
      </c>
    </row>
    <row r="37" spans="1:11" ht="13.8" thickBot="1" x14ac:dyDescent="0.3">
      <c r="A37" s="101"/>
      <c r="B37" s="101"/>
      <c r="C37" s="29" t="s">
        <v>105</v>
      </c>
      <c r="D37" s="32" t="s">
        <v>3</v>
      </c>
      <c r="E37" s="42" t="s">
        <v>3</v>
      </c>
      <c r="F37" s="42" t="s">
        <v>3</v>
      </c>
      <c r="G37" s="42"/>
      <c r="H37" s="42"/>
      <c r="I37" s="42"/>
      <c r="J37" s="43" t="s">
        <v>3</v>
      </c>
      <c r="K37" s="104"/>
    </row>
    <row r="38" spans="1:11" ht="13.8" thickBot="1" x14ac:dyDescent="0.3">
      <c r="A38" s="101"/>
      <c r="B38" s="101"/>
      <c r="C38" s="33" t="s">
        <v>3</v>
      </c>
      <c r="D38" s="106" t="s">
        <v>17</v>
      </c>
      <c r="E38" s="107"/>
      <c r="F38" s="107"/>
      <c r="G38" s="107"/>
      <c r="H38" s="107"/>
      <c r="I38" s="107"/>
      <c r="J38" s="107"/>
      <c r="K38" s="104"/>
    </row>
    <row r="39" spans="1:11" ht="13.8" thickBot="1" x14ac:dyDescent="0.3">
      <c r="A39" s="101"/>
      <c r="B39" s="102"/>
      <c r="C39" s="33" t="s">
        <v>3</v>
      </c>
      <c r="D39" s="140" t="s">
        <v>45</v>
      </c>
      <c r="E39" s="141"/>
      <c r="F39" s="141"/>
      <c r="G39" s="141"/>
      <c r="H39" s="141"/>
      <c r="I39" s="141"/>
      <c r="J39" s="141"/>
      <c r="K39" s="105"/>
    </row>
    <row r="40" spans="1:11" ht="13.8" thickBot="1" x14ac:dyDescent="0.3">
      <c r="A40" s="101"/>
      <c r="B40" s="40" t="s">
        <v>46</v>
      </c>
      <c r="C40" s="40" t="s">
        <v>3</v>
      </c>
      <c r="D40" s="41" t="s">
        <v>6</v>
      </c>
      <c r="E40" s="41" t="s">
        <v>7</v>
      </c>
      <c r="F40" s="41" t="s">
        <v>8</v>
      </c>
      <c r="G40" s="41" t="s">
        <v>9</v>
      </c>
      <c r="H40" s="41" t="s">
        <v>10</v>
      </c>
      <c r="I40" s="41" t="s">
        <v>11</v>
      </c>
      <c r="J40" s="41" t="s">
        <v>12</v>
      </c>
      <c r="K40" s="54"/>
    </row>
    <row r="41" spans="1:11" ht="18.45" customHeight="1" x14ac:dyDescent="0.25">
      <c r="A41" s="101"/>
      <c r="B41" s="112" t="s">
        <v>109</v>
      </c>
      <c r="C41" s="29" t="s">
        <v>104</v>
      </c>
      <c r="D41" s="42"/>
      <c r="E41" s="42">
        <v>0</v>
      </c>
      <c r="F41" s="42">
        <v>0</v>
      </c>
      <c r="G41" s="42">
        <v>0</v>
      </c>
      <c r="H41" s="42">
        <v>0</v>
      </c>
      <c r="I41" s="42">
        <v>0</v>
      </c>
      <c r="J41" s="43">
        <v>0</v>
      </c>
      <c r="K41" s="103" t="s">
        <v>48</v>
      </c>
    </row>
    <row r="42" spans="1:11" ht="13.8" thickBot="1" x14ac:dyDescent="0.3">
      <c r="A42" s="101"/>
      <c r="B42" s="101"/>
      <c r="C42" s="29" t="s">
        <v>105</v>
      </c>
      <c r="D42" s="32" t="s">
        <v>3</v>
      </c>
      <c r="E42" s="42" t="s">
        <v>3</v>
      </c>
      <c r="F42" s="42" t="s">
        <v>3</v>
      </c>
      <c r="G42" s="42"/>
      <c r="H42" s="42"/>
      <c r="I42" s="42"/>
      <c r="J42" s="43" t="s">
        <v>3</v>
      </c>
      <c r="K42" s="104"/>
    </row>
    <row r="43" spans="1:11" ht="13.8" thickBot="1" x14ac:dyDescent="0.3">
      <c r="A43" s="101"/>
      <c r="B43" s="101"/>
      <c r="C43" s="33" t="s">
        <v>3</v>
      </c>
      <c r="D43" s="106" t="s">
        <v>17</v>
      </c>
      <c r="E43" s="107"/>
      <c r="F43" s="107"/>
      <c r="G43" s="107"/>
      <c r="H43" s="107"/>
      <c r="I43" s="107"/>
      <c r="J43" s="107"/>
      <c r="K43" s="104"/>
    </row>
    <row r="44" spans="1:11" ht="13.8" thickBot="1" x14ac:dyDescent="0.3">
      <c r="A44" s="102"/>
      <c r="B44" s="102"/>
      <c r="C44" s="33" t="s">
        <v>3</v>
      </c>
      <c r="D44" s="140" t="s">
        <v>45</v>
      </c>
      <c r="E44" s="141"/>
      <c r="F44" s="141"/>
      <c r="G44" s="141"/>
      <c r="H44" s="141"/>
      <c r="I44" s="141"/>
      <c r="J44" s="141"/>
      <c r="K44" s="105"/>
    </row>
    <row r="45" spans="1:11" s="60" customFormat="1" ht="13.8" thickBot="1" x14ac:dyDescent="0.3">
      <c r="A45" s="25"/>
      <c r="B45" s="26"/>
      <c r="C45" s="90"/>
      <c r="D45" s="90"/>
      <c r="E45" s="90"/>
      <c r="F45" s="90"/>
      <c r="G45" s="90"/>
      <c r="H45" s="90"/>
      <c r="I45" s="90"/>
      <c r="J45" s="90"/>
      <c r="K45" s="59"/>
    </row>
    <row r="46" spans="1:11" ht="16.2" customHeight="1" thickBot="1" x14ac:dyDescent="0.3">
      <c r="A46" s="112" t="s">
        <v>49</v>
      </c>
      <c r="B46" s="40" t="s">
        <v>110</v>
      </c>
      <c r="C46" s="40" t="s">
        <v>3</v>
      </c>
      <c r="D46" s="41" t="s">
        <v>6</v>
      </c>
      <c r="E46" s="41" t="s">
        <v>7</v>
      </c>
      <c r="F46" s="41" t="s">
        <v>8</v>
      </c>
      <c r="G46" s="41" t="s">
        <v>9</v>
      </c>
      <c r="H46" s="41" t="s">
        <v>10</v>
      </c>
      <c r="I46" s="41" t="s">
        <v>11</v>
      </c>
      <c r="J46" s="41" t="s">
        <v>12</v>
      </c>
      <c r="K46" s="137" t="s">
        <v>51</v>
      </c>
    </row>
    <row r="47" spans="1:11" ht="24" customHeight="1" x14ac:dyDescent="0.25">
      <c r="A47" s="101"/>
      <c r="B47" s="112" t="s">
        <v>52</v>
      </c>
      <c r="C47" s="29" t="s">
        <v>104</v>
      </c>
      <c r="D47" s="42"/>
      <c r="E47" s="42">
        <v>0</v>
      </c>
      <c r="F47" s="42">
        <v>0</v>
      </c>
      <c r="G47" s="42">
        <v>0</v>
      </c>
      <c r="H47" s="42">
        <v>0</v>
      </c>
      <c r="I47" s="42">
        <v>0</v>
      </c>
      <c r="J47" s="42">
        <v>0</v>
      </c>
      <c r="K47" s="115"/>
    </row>
    <row r="48" spans="1:11" ht="13.8" thickBot="1" x14ac:dyDescent="0.3">
      <c r="A48" s="101"/>
      <c r="B48" s="101"/>
      <c r="C48" s="29" t="s">
        <v>105</v>
      </c>
      <c r="D48" s="32" t="s">
        <v>3</v>
      </c>
      <c r="E48" s="42" t="s">
        <v>3</v>
      </c>
      <c r="F48" s="42" t="s">
        <v>3</v>
      </c>
      <c r="G48" s="42"/>
      <c r="H48" s="42"/>
      <c r="I48" s="42"/>
      <c r="J48" s="42" t="s">
        <v>3</v>
      </c>
      <c r="K48" s="115"/>
    </row>
    <row r="49" spans="1:11" ht="13.8" thickBot="1" x14ac:dyDescent="0.3">
      <c r="A49" s="101"/>
      <c r="B49" s="101"/>
      <c r="C49" s="33" t="s">
        <v>3</v>
      </c>
      <c r="D49" s="106" t="s">
        <v>17</v>
      </c>
      <c r="E49" s="107"/>
      <c r="F49" s="107"/>
      <c r="G49" s="107"/>
      <c r="H49" s="107"/>
      <c r="I49" s="107"/>
      <c r="J49" s="113"/>
      <c r="K49" s="115"/>
    </row>
    <row r="50" spans="1:11" ht="13.8" thickBot="1" x14ac:dyDescent="0.3">
      <c r="A50" s="101"/>
      <c r="B50" s="102"/>
      <c r="C50" s="33" t="s">
        <v>3</v>
      </c>
      <c r="D50" s="140" t="s">
        <v>53</v>
      </c>
      <c r="E50" s="141"/>
      <c r="F50" s="141"/>
      <c r="G50" s="141"/>
      <c r="H50" s="141"/>
      <c r="I50" s="141"/>
      <c r="J50" s="142"/>
      <c r="K50" s="116"/>
    </row>
    <row r="51" spans="1:11" ht="16.2" customHeight="1" thickBot="1" x14ac:dyDescent="0.3">
      <c r="A51" s="101"/>
      <c r="B51" s="40" t="s">
        <v>111</v>
      </c>
      <c r="C51" s="40" t="s">
        <v>3</v>
      </c>
      <c r="D51" s="41" t="s">
        <v>6</v>
      </c>
      <c r="E51" s="41" t="s">
        <v>7</v>
      </c>
      <c r="F51" s="41" t="s">
        <v>8</v>
      </c>
      <c r="G51" s="41" t="s">
        <v>9</v>
      </c>
      <c r="H51" s="41" t="s">
        <v>10</v>
      </c>
      <c r="I51" s="41" t="s">
        <v>11</v>
      </c>
      <c r="J51" s="41" t="s">
        <v>12</v>
      </c>
      <c r="K51" s="137" t="s">
        <v>55</v>
      </c>
    </row>
    <row r="52" spans="1:11" ht="24" customHeight="1" x14ac:dyDescent="0.25">
      <c r="A52" s="101"/>
      <c r="B52" s="112" t="s">
        <v>56</v>
      </c>
      <c r="C52" s="29" t="s">
        <v>104</v>
      </c>
      <c r="D52" s="42"/>
      <c r="E52" s="42">
        <v>0</v>
      </c>
      <c r="F52" s="42">
        <v>0</v>
      </c>
      <c r="G52" s="42">
        <v>0</v>
      </c>
      <c r="H52" s="42">
        <v>0</v>
      </c>
      <c r="I52" s="42">
        <v>0</v>
      </c>
      <c r="J52" s="42">
        <v>0</v>
      </c>
      <c r="K52" s="115"/>
    </row>
    <row r="53" spans="1:11" ht="13.8" thickBot="1" x14ac:dyDescent="0.3">
      <c r="A53" s="101"/>
      <c r="B53" s="101"/>
      <c r="C53" s="29" t="s">
        <v>105</v>
      </c>
      <c r="D53" s="32" t="s">
        <v>3</v>
      </c>
      <c r="E53" s="42" t="s">
        <v>3</v>
      </c>
      <c r="F53" s="42" t="s">
        <v>3</v>
      </c>
      <c r="G53" s="42"/>
      <c r="H53" s="42"/>
      <c r="I53" s="42"/>
      <c r="J53" s="42" t="s">
        <v>3</v>
      </c>
      <c r="K53" s="115"/>
    </row>
    <row r="54" spans="1:11" ht="13.8" thickBot="1" x14ac:dyDescent="0.3">
      <c r="A54" s="101"/>
      <c r="B54" s="101"/>
      <c r="C54" s="33" t="s">
        <v>3</v>
      </c>
      <c r="D54" s="106" t="s">
        <v>17</v>
      </c>
      <c r="E54" s="107"/>
      <c r="F54" s="107"/>
      <c r="G54" s="107"/>
      <c r="H54" s="107"/>
      <c r="I54" s="107"/>
      <c r="J54" s="113"/>
      <c r="K54" s="115"/>
    </row>
    <row r="55" spans="1:11" ht="13.8" thickBot="1" x14ac:dyDescent="0.3">
      <c r="A55" s="101"/>
      <c r="B55" s="102"/>
      <c r="C55" s="33" t="s">
        <v>3</v>
      </c>
      <c r="D55" s="140" t="s">
        <v>53</v>
      </c>
      <c r="E55" s="141"/>
      <c r="F55" s="141"/>
      <c r="G55" s="141"/>
      <c r="H55" s="141"/>
      <c r="I55" s="141"/>
      <c r="J55" s="142"/>
      <c r="K55" s="116"/>
    </row>
    <row r="56" spans="1:11" ht="16.2" customHeight="1" x14ac:dyDescent="0.25">
      <c r="A56" s="101"/>
      <c r="B56" s="40" t="s">
        <v>112</v>
      </c>
      <c r="C56" s="40" t="s">
        <v>3</v>
      </c>
      <c r="D56" s="41" t="s">
        <v>6</v>
      </c>
      <c r="E56" s="41" t="s">
        <v>7</v>
      </c>
      <c r="F56" s="41" t="s">
        <v>8</v>
      </c>
      <c r="G56" s="41" t="s">
        <v>9</v>
      </c>
      <c r="H56" s="41" t="s">
        <v>10</v>
      </c>
      <c r="I56" s="41" t="s">
        <v>11</v>
      </c>
      <c r="J56" s="41" t="s">
        <v>12</v>
      </c>
      <c r="K56" s="137" t="s">
        <v>58</v>
      </c>
    </row>
    <row r="57" spans="1:11" ht="24" customHeight="1" x14ac:dyDescent="0.25">
      <c r="A57" s="101"/>
      <c r="B57" s="112" t="s">
        <v>59</v>
      </c>
      <c r="C57" s="29" t="s">
        <v>104</v>
      </c>
      <c r="D57" s="42"/>
      <c r="E57" s="42">
        <v>0</v>
      </c>
      <c r="F57" s="42">
        <v>0</v>
      </c>
      <c r="G57" s="42">
        <v>0</v>
      </c>
      <c r="H57" s="42">
        <v>0</v>
      </c>
      <c r="I57" s="42">
        <v>0</v>
      </c>
      <c r="J57" s="42">
        <v>0</v>
      </c>
      <c r="K57" s="115"/>
    </row>
    <row r="58" spans="1:11" ht="13.8" thickBot="1" x14ac:dyDescent="0.3">
      <c r="A58" s="101"/>
      <c r="B58" s="101"/>
      <c r="C58" s="29" t="s">
        <v>105</v>
      </c>
      <c r="D58" s="32" t="s">
        <v>3</v>
      </c>
      <c r="E58" s="42" t="s">
        <v>3</v>
      </c>
      <c r="F58" s="42" t="s">
        <v>3</v>
      </c>
      <c r="G58" s="42"/>
      <c r="H58" s="42"/>
      <c r="I58" s="42"/>
      <c r="J58" s="42" t="s">
        <v>3</v>
      </c>
      <c r="K58" s="115"/>
    </row>
    <row r="59" spans="1:11" ht="13.8" thickBot="1" x14ac:dyDescent="0.3">
      <c r="A59" s="101"/>
      <c r="B59" s="101"/>
      <c r="C59" s="33" t="s">
        <v>3</v>
      </c>
      <c r="D59" s="106" t="s">
        <v>17</v>
      </c>
      <c r="E59" s="107"/>
      <c r="F59" s="107"/>
      <c r="G59" s="107"/>
      <c r="H59" s="107"/>
      <c r="I59" s="107"/>
      <c r="J59" s="113"/>
      <c r="K59" s="115"/>
    </row>
    <row r="60" spans="1:11" ht="13.8" thickBot="1" x14ac:dyDescent="0.3">
      <c r="A60" s="102"/>
      <c r="B60" s="102"/>
      <c r="C60" s="33" t="s">
        <v>3</v>
      </c>
      <c r="D60" s="140" t="s">
        <v>53</v>
      </c>
      <c r="E60" s="141"/>
      <c r="F60" s="141"/>
      <c r="G60" s="141"/>
      <c r="H60" s="141"/>
      <c r="I60" s="141"/>
      <c r="J60" s="142"/>
      <c r="K60" s="116"/>
    </row>
    <row r="61" spans="1:11" ht="13.8" thickBot="1" x14ac:dyDescent="0.3">
      <c r="A61" s="112" t="s">
        <v>60</v>
      </c>
      <c r="B61" s="40" t="s">
        <v>113</v>
      </c>
      <c r="C61" s="40" t="s">
        <v>3</v>
      </c>
      <c r="D61" s="41" t="s">
        <v>6</v>
      </c>
      <c r="E61" s="41" t="s">
        <v>7</v>
      </c>
      <c r="F61" s="41" t="s">
        <v>8</v>
      </c>
      <c r="G61" s="41" t="s">
        <v>9</v>
      </c>
      <c r="H61" s="41" t="s">
        <v>10</v>
      </c>
      <c r="I61" s="41" t="s">
        <v>11</v>
      </c>
      <c r="J61" s="91" t="s">
        <v>12</v>
      </c>
      <c r="K61" s="103" t="s">
        <v>62</v>
      </c>
    </row>
    <row r="62" spans="1:11" x14ac:dyDescent="0.25">
      <c r="A62" s="101"/>
      <c r="B62" s="103" t="s">
        <v>63</v>
      </c>
      <c r="C62" s="29" t="s">
        <v>104</v>
      </c>
      <c r="D62" s="42"/>
      <c r="E62" s="42">
        <v>0</v>
      </c>
      <c r="F62" s="42">
        <v>0</v>
      </c>
      <c r="G62" s="42">
        <v>0</v>
      </c>
      <c r="H62" s="42">
        <v>0</v>
      </c>
      <c r="I62" s="42">
        <v>0</v>
      </c>
      <c r="J62" s="43">
        <v>0</v>
      </c>
      <c r="K62" s="104"/>
    </row>
    <row r="63" spans="1:11" ht="13.8" thickBot="1" x14ac:dyDescent="0.3">
      <c r="A63" s="101"/>
      <c r="B63" s="104" t="s">
        <v>3</v>
      </c>
      <c r="C63" s="29" t="s">
        <v>105</v>
      </c>
      <c r="D63" s="32" t="s">
        <v>3</v>
      </c>
      <c r="E63" s="42" t="s">
        <v>3</v>
      </c>
      <c r="F63" s="42" t="s">
        <v>3</v>
      </c>
      <c r="G63" s="42"/>
      <c r="H63" s="42"/>
      <c r="I63" s="42"/>
      <c r="J63" s="43" t="s">
        <v>3</v>
      </c>
      <c r="K63" s="104"/>
    </row>
    <row r="64" spans="1:11" ht="13.8" thickBot="1" x14ac:dyDescent="0.3">
      <c r="A64" s="101"/>
      <c r="B64" s="104" t="s">
        <v>3</v>
      </c>
      <c r="C64" s="33" t="s">
        <v>3</v>
      </c>
      <c r="D64" s="106" t="s">
        <v>17</v>
      </c>
      <c r="E64" s="107"/>
      <c r="F64" s="107"/>
      <c r="G64" s="107"/>
      <c r="H64" s="107"/>
      <c r="I64" s="107"/>
      <c r="J64" s="108"/>
      <c r="K64" s="104"/>
    </row>
    <row r="65" spans="1:11" ht="13.8" thickBot="1" x14ac:dyDescent="0.3">
      <c r="A65" s="102"/>
      <c r="B65" s="105" t="s">
        <v>3</v>
      </c>
      <c r="C65" s="43" t="s">
        <v>3</v>
      </c>
      <c r="D65" s="109" t="s">
        <v>37</v>
      </c>
      <c r="E65" s="110"/>
      <c r="F65" s="110"/>
      <c r="G65" s="110"/>
      <c r="H65" s="110"/>
      <c r="I65" s="110"/>
      <c r="J65" s="110"/>
      <c r="K65" s="105"/>
    </row>
    <row r="66" spans="1:11" ht="13.8" thickBot="1" x14ac:dyDescent="0.3">
      <c r="A66" s="61" t="s">
        <v>3</v>
      </c>
      <c r="B66" s="62" t="s">
        <v>3</v>
      </c>
      <c r="C66" s="44" t="s">
        <v>3</v>
      </c>
      <c r="D66" s="110" t="s">
        <v>3</v>
      </c>
      <c r="E66" s="110"/>
      <c r="F66" s="110"/>
      <c r="G66" s="110"/>
      <c r="H66" s="110"/>
      <c r="I66" s="110"/>
      <c r="J66" s="114"/>
      <c r="K66" s="63"/>
    </row>
    <row r="67" spans="1:11" ht="13.8" thickBot="1" x14ac:dyDescent="0.3">
      <c r="A67" s="120" t="s">
        <v>64</v>
      </c>
      <c r="B67" s="64" t="s">
        <v>65</v>
      </c>
      <c r="C67" s="64" t="s">
        <v>3</v>
      </c>
      <c r="D67" s="64" t="s">
        <v>66</v>
      </c>
      <c r="E67" s="64" t="s">
        <v>67</v>
      </c>
      <c r="F67" s="64" t="s">
        <v>68</v>
      </c>
      <c r="G67" s="65"/>
      <c r="H67" s="65"/>
      <c r="I67" s="65"/>
      <c r="J67" s="132" t="s">
        <v>69</v>
      </c>
      <c r="K67" s="133"/>
    </row>
    <row r="68" spans="1:11" ht="13.8" thickBot="1" x14ac:dyDescent="0.3">
      <c r="A68" s="121"/>
      <c r="B68" s="29" t="s">
        <v>3</v>
      </c>
      <c r="C68" s="29" t="s">
        <v>3</v>
      </c>
      <c r="D68" s="29" t="s">
        <v>3</v>
      </c>
      <c r="E68" s="29" t="s">
        <v>3</v>
      </c>
      <c r="F68" s="29" t="s">
        <v>3</v>
      </c>
      <c r="G68" s="66"/>
      <c r="H68" s="66"/>
      <c r="I68" s="66"/>
      <c r="J68" s="130" t="s">
        <v>3</v>
      </c>
      <c r="K68" s="131"/>
    </row>
    <row r="69" spans="1:11" ht="13.8" thickBot="1" x14ac:dyDescent="0.3">
      <c r="A69" s="120" t="s">
        <v>70</v>
      </c>
      <c r="B69" s="64" t="s">
        <v>71</v>
      </c>
      <c r="C69" s="64" t="s">
        <v>3</v>
      </c>
      <c r="D69" s="122" t="s">
        <v>3</v>
      </c>
      <c r="E69" s="123"/>
      <c r="F69" s="123"/>
      <c r="G69" s="123"/>
      <c r="H69" s="123"/>
      <c r="I69" s="123"/>
      <c r="J69" s="123"/>
      <c r="K69" s="124"/>
    </row>
    <row r="70" spans="1:11" ht="13.8" thickBot="1" x14ac:dyDescent="0.3">
      <c r="A70" s="121"/>
      <c r="B70" s="29" t="s">
        <v>3</v>
      </c>
      <c r="C70" s="66" t="s">
        <v>3</v>
      </c>
      <c r="D70" s="125"/>
      <c r="E70" s="126"/>
      <c r="F70" s="126"/>
      <c r="G70" s="126"/>
      <c r="H70" s="126"/>
      <c r="I70" s="126"/>
      <c r="J70" s="126"/>
      <c r="K70" s="127"/>
    </row>
    <row r="71" spans="1:11" x14ac:dyDescent="0.25">
      <c r="A71" s="46"/>
      <c r="B71" s="46"/>
      <c r="C71" s="46"/>
      <c r="D71" s="46"/>
      <c r="E71" s="46"/>
      <c r="F71" s="46"/>
      <c r="G71" s="46"/>
      <c r="H71" s="46"/>
      <c r="I71" s="46"/>
      <c r="J71" s="46"/>
      <c r="K71" s="46"/>
    </row>
    <row r="72" spans="1:11" ht="13.8" thickBot="1" x14ac:dyDescent="0.3">
      <c r="A72" s="46"/>
      <c r="B72" s="46"/>
      <c r="C72" s="46"/>
      <c r="D72" s="46"/>
      <c r="E72" s="46"/>
      <c r="F72" s="46"/>
      <c r="G72" s="46"/>
      <c r="H72" s="46"/>
      <c r="I72" s="46"/>
      <c r="J72" s="46"/>
      <c r="K72" s="46"/>
    </row>
    <row r="73" spans="1:11" ht="13.8" thickBot="1" x14ac:dyDescent="0.3">
      <c r="A73" s="47" t="s">
        <v>72</v>
      </c>
      <c r="B73" s="48" t="s">
        <v>73</v>
      </c>
      <c r="C73" s="48" t="s">
        <v>3</v>
      </c>
      <c r="D73" s="49" t="s">
        <v>6</v>
      </c>
      <c r="E73" s="50" t="s">
        <v>7</v>
      </c>
      <c r="F73" s="50" t="s">
        <v>8</v>
      </c>
      <c r="G73" s="50" t="s">
        <v>9</v>
      </c>
      <c r="H73" s="50" t="s">
        <v>10</v>
      </c>
      <c r="I73" s="50" t="s">
        <v>11</v>
      </c>
      <c r="J73" s="50" t="s">
        <v>12</v>
      </c>
      <c r="K73" s="51" t="s">
        <v>21</v>
      </c>
    </row>
    <row r="74" spans="1:11" ht="13.95" customHeight="1" x14ac:dyDescent="0.25">
      <c r="A74" s="112" t="s">
        <v>74</v>
      </c>
      <c r="B74" s="160" t="s">
        <v>75</v>
      </c>
      <c r="C74" s="29" t="s">
        <v>104</v>
      </c>
      <c r="D74" s="42"/>
      <c r="E74" s="42">
        <v>0</v>
      </c>
      <c r="F74" s="42">
        <v>0</v>
      </c>
      <c r="G74" s="42">
        <v>0</v>
      </c>
      <c r="H74" s="42">
        <v>0</v>
      </c>
      <c r="I74" s="42">
        <v>0</v>
      </c>
      <c r="J74" s="42">
        <v>0</v>
      </c>
      <c r="K74" s="134" t="s">
        <v>3</v>
      </c>
    </row>
    <row r="75" spans="1:11" ht="13.8" thickBot="1" x14ac:dyDescent="0.3">
      <c r="A75" s="101" t="s">
        <v>3</v>
      </c>
      <c r="B75" s="161"/>
      <c r="C75" s="72" t="s">
        <v>105</v>
      </c>
      <c r="D75" s="32" t="s">
        <v>3</v>
      </c>
      <c r="E75" s="42" t="s">
        <v>3</v>
      </c>
      <c r="F75" s="42" t="s">
        <v>3</v>
      </c>
      <c r="G75" s="42"/>
      <c r="H75" s="42"/>
      <c r="I75" s="42"/>
      <c r="J75" s="42" t="s">
        <v>3</v>
      </c>
      <c r="K75" s="135"/>
    </row>
    <row r="76" spans="1:11" ht="13.8" thickBot="1" x14ac:dyDescent="0.3">
      <c r="A76" s="101" t="s">
        <v>3</v>
      </c>
      <c r="B76" s="161"/>
      <c r="C76" s="107" t="s">
        <v>17</v>
      </c>
      <c r="D76" s="107"/>
      <c r="E76" s="107"/>
      <c r="F76" s="107"/>
      <c r="G76" s="107"/>
      <c r="H76" s="107"/>
      <c r="I76" s="107"/>
      <c r="J76" s="113"/>
      <c r="K76" s="135"/>
    </row>
    <row r="77" spans="1:11" ht="16.2" customHeight="1" x14ac:dyDescent="0.25">
      <c r="A77" s="101" t="s">
        <v>3</v>
      </c>
      <c r="B77" s="161"/>
      <c r="C77" s="151" t="s">
        <v>77</v>
      </c>
      <c r="D77" s="152"/>
      <c r="E77" s="152"/>
      <c r="F77" s="152"/>
      <c r="G77" s="152"/>
      <c r="H77" s="152"/>
      <c r="I77" s="152"/>
      <c r="J77" s="153"/>
      <c r="K77" s="135"/>
    </row>
    <row r="78" spans="1:11" ht="13.8" thickBot="1" x14ac:dyDescent="0.3">
      <c r="A78" s="39" t="s">
        <v>78</v>
      </c>
      <c r="B78" s="161"/>
      <c r="C78" s="154"/>
      <c r="D78" s="155"/>
      <c r="E78" s="155"/>
      <c r="F78" s="155"/>
      <c r="G78" s="155"/>
      <c r="H78" s="155"/>
      <c r="I78" s="155"/>
      <c r="J78" s="156"/>
      <c r="K78" s="135"/>
    </row>
    <row r="79" spans="1:11" ht="13.8" thickBot="1" x14ac:dyDescent="0.3">
      <c r="A79" s="67">
        <v>0.15</v>
      </c>
      <c r="B79" s="161"/>
      <c r="C79" s="154"/>
      <c r="D79" s="155"/>
      <c r="E79" s="155"/>
      <c r="F79" s="155"/>
      <c r="G79" s="155"/>
      <c r="H79" s="155"/>
      <c r="I79" s="155"/>
      <c r="J79" s="156"/>
      <c r="K79" s="135"/>
    </row>
    <row r="80" spans="1:11" ht="13.8" thickBot="1" x14ac:dyDescent="0.3">
      <c r="A80" s="120" t="s">
        <v>64</v>
      </c>
      <c r="B80" s="64" t="s">
        <v>65</v>
      </c>
      <c r="C80" s="64" t="s">
        <v>3</v>
      </c>
      <c r="D80" s="64" t="s">
        <v>66</v>
      </c>
      <c r="E80" s="64" t="s">
        <v>67</v>
      </c>
      <c r="F80" s="64" t="s">
        <v>68</v>
      </c>
      <c r="G80" s="65"/>
      <c r="H80" s="65"/>
      <c r="I80" s="65"/>
      <c r="J80" s="128" t="s">
        <v>69</v>
      </c>
      <c r="K80" s="129"/>
    </row>
    <row r="81" spans="1:11" ht="13.8" thickBot="1" x14ac:dyDescent="0.3">
      <c r="A81" s="121"/>
      <c r="B81" s="29" t="s">
        <v>3</v>
      </c>
      <c r="C81" s="29" t="s">
        <v>3</v>
      </c>
      <c r="D81" s="29" t="s">
        <v>3</v>
      </c>
      <c r="E81" s="29" t="s">
        <v>3</v>
      </c>
      <c r="F81" s="29" t="s">
        <v>3</v>
      </c>
      <c r="G81" s="66"/>
      <c r="H81" s="66"/>
      <c r="I81" s="66"/>
      <c r="J81" s="130" t="s">
        <v>3</v>
      </c>
      <c r="K81" s="131"/>
    </row>
    <row r="82" spans="1:11" ht="13.8" thickBot="1" x14ac:dyDescent="0.3">
      <c r="A82" s="120" t="s">
        <v>70</v>
      </c>
      <c r="B82" s="64" t="s">
        <v>71</v>
      </c>
      <c r="C82" s="64" t="s">
        <v>3</v>
      </c>
      <c r="D82" s="122" t="s">
        <v>3</v>
      </c>
      <c r="E82" s="123"/>
      <c r="F82" s="123"/>
      <c r="G82" s="123"/>
      <c r="H82" s="123"/>
      <c r="I82" s="123"/>
      <c r="J82" s="123"/>
      <c r="K82" s="124"/>
    </row>
    <row r="83" spans="1:11" ht="13.8" thickBot="1" x14ac:dyDescent="0.3">
      <c r="A83" s="121"/>
      <c r="B83" s="29" t="s">
        <v>3</v>
      </c>
      <c r="C83" s="66" t="s">
        <v>3</v>
      </c>
      <c r="D83" s="125"/>
      <c r="E83" s="126"/>
      <c r="F83" s="126"/>
      <c r="G83" s="126"/>
      <c r="H83" s="126"/>
      <c r="I83" s="126"/>
      <c r="J83" s="126"/>
      <c r="K83" s="127"/>
    </row>
    <row r="84" spans="1:11" ht="13.8" thickBot="1" x14ac:dyDescent="0.3">
      <c r="A84" s="46"/>
      <c r="B84" s="46"/>
      <c r="C84" s="46"/>
      <c r="D84" s="46" t="s">
        <v>3</v>
      </c>
      <c r="E84" s="46" t="s">
        <v>3</v>
      </c>
      <c r="F84" s="46" t="s">
        <v>3</v>
      </c>
      <c r="G84" s="46"/>
      <c r="H84" s="46"/>
      <c r="I84" s="46"/>
      <c r="J84" s="46" t="s">
        <v>3</v>
      </c>
      <c r="K84" s="46" t="s">
        <v>3</v>
      </c>
    </row>
    <row r="85" spans="1:11" ht="13.8" thickBot="1" x14ac:dyDescent="0.3">
      <c r="A85" s="47" t="s">
        <v>79</v>
      </c>
      <c r="B85" s="48" t="s">
        <v>80</v>
      </c>
      <c r="C85" s="48" t="s">
        <v>3</v>
      </c>
      <c r="D85" s="49" t="s">
        <v>6</v>
      </c>
      <c r="E85" s="50" t="s">
        <v>7</v>
      </c>
      <c r="F85" s="50" t="s">
        <v>8</v>
      </c>
      <c r="G85" s="50" t="s">
        <v>9</v>
      </c>
      <c r="H85" s="50" t="s">
        <v>10</v>
      </c>
      <c r="I85" s="50" t="s">
        <v>11</v>
      </c>
      <c r="J85" s="50" t="s">
        <v>12</v>
      </c>
      <c r="K85" s="51" t="s">
        <v>21</v>
      </c>
    </row>
    <row r="86" spans="1:11" ht="13.95" customHeight="1" x14ac:dyDescent="0.25">
      <c r="A86" s="112" t="s">
        <v>81</v>
      </c>
      <c r="B86" s="157" t="s">
        <v>82</v>
      </c>
      <c r="C86" s="29" t="s">
        <v>104</v>
      </c>
      <c r="D86" s="42">
        <v>21</v>
      </c>
      <c r="E86" s="42">
        <v>0</v>
      </c>
      <c r="F86" s="42">
        <v>8</v>
      </c>
      <c r="G86" s="42">
        <v>14</v>
      </c>
      <c r="H86" s="42">
        <v>20</v>
      </c>
      <c r="I86" s="42">
        <v>26</v>
      </c>
      <c r="J86" s="42">
        <v>26</v>
      </c>
      <c r="K86" s="137" t="s">
        <v>83</v>
      </c>
    </row>
    <row r="87" spans="1:11" ht="13.8" thickBot="1" x14ac:dyDescent="0.3">
      <c r="A87" s="101"/>
      <c r="B87" s="158" t="s">
        <v>3</v>
      </c>
      <c r="C87" s="72" t="s">
        <v>105</v>
      </c>
      <c r="D87" s="32" t="s">
        <v>3</v>
      </c>
      <c r="E87" s="42" t="s">
        <v>3</v>
      </c>
      <c r="F87" s="42" t="s">
        <v>3</v>
      </c>
      <c r="G87" s="42"/>
      <c r="H87" s="42"/>
      <c r="I87" s="42"/>
      <c r="J87" s="42" t="s">
        <v>3</v>
      </c>
      <c r="K87" s="115"/>
    </row>
    <row r="88" spans="1:11" ht="13.8" thickBot="1" x14ac:dyDescent="0.3">
      <c r="A88" s="101"/>
      <c r="B88" s="158" t="s">
        <v>3</v>
      </c>
      <c r="C88" s="107" t="s">
        <v>17</v>
      </c>
      <c r="D88" s="107"/>
      <c r="E88" s="107"/>
      <c r="F88" s="107"/>
      <c r="G88" s="107"/>
      <c r="H88" s="107"/>
      <c r="I88" s="107"/>
      <c r="J88" s="113"/>
      <c r="K88" s="116"/>
    </row>
    <row r="89" spans="1:11" ht="13.8" thickBot="1" x14ac:dyDescent="0.3">
      <c r="A89" s="101"/>
      <c r="B89" s="158" t="s">
        <v>3</v>
      </c>
      <c r="C89" s="110" t="s">
        <v>37</v>
      </c>
      <c r="D89" s="110"/>
      <c r="E89" s="110"/>
      <c r="F89" s="110"/>
      <c r="G89" s="110"/>
      <c r="H89" s="110"/>
      <c r="I89" s="110"/>
      <c r="J89" s="114"/>
      <c r="K89" s="117" t="s">
        <v>84</v>
      </c>
    </row>
    <row r="90" spans="1:11" ht="13.8" thickBot="1" x14ac:dyDescent="0.3">
      <c r="A90" s="101"/>
      <c r="B90" s="40" t="s">
        <v>85</v>
      </c>
      <c r="C90" s="40" t="s">
        <v>3</v>
      </c>
      <c r="D90" s="49" t="s">
        <v>6</v>
      </c>
      <c r="E90" s="50" t="s">
        <v>7</v>
      </c>
      <c r="F90" s="50" t="s">
        <v>8</v>
      </c>
      <c r="G90" s="50" t="s">
        <v>9</v>
      </c>
      <c r="H90" s="50" t="s">
        <v>10</v>
      </c>
      <c r="I90" s="50" t="s">
        <v>11</v>
      </c>
      <c r="J90" s="50" t="s">
        <v>12</v>
      </c>
      <c r="K90" s="139"/>
    </row>
    <row r="91" spans="1:11" x14ac:dyDescent="0.25">
      <c r="A91" s="101"/>
      <c r="B91" s="162" t="s">
        <v>86</v>
      </c>
      <c r="C91" s="72" t="s">
        <v>104</v>
      </c>
      <c r="D91" s="42">
        <v>32</v>
      </c>
      <c r="E91" s="42">
        <v>0</v>
      </c>
      <c r="F91" s="42">
        <v>22</v>
      </c>
      <c r="G91" s="42">
        <v>46</v>
      </c>
      <c r="H91" s="42">
        <v>69</v>
      </c>
      <c r="I91" s="42">
        <v>94</v>
      </c>
      <c r="J91" s="42">
        <v>94</v>
      </c>
      <c r="K91" s="139"/>
    </row>
    <row r="92" spans="1:11" ht="13.8" thickBot="1" x14ac:dyDescent="0.3">
      <c r="A92" s="101"/>
      <c r="B92" s="158" t="s">
        <v>3</v>
      </c>
      <c r="C92" s="57" t="s">
        <v>105</v>
      </c>
      <c r="D92" s="69" t="s">
        <v>3</v>
      </c>
      <c r="E92" s="70" t="s">
        <v>3</v>
      </c>
      <c r="F92" s="42" t="s">
        <v>3</v>
      </c>
      <c r="G92" s="42"/>
      <c r="H92" s="42"/>
      <c r="I92" s="42"/>
      <c r="J92" s="42" t="s">
        <v>3</v>
      </c>
      <c r="K92" s="139"/>
    </row>
    <row r="93" spans="1:11" ht="13.8" thickBot="1" x14ac:dyDescent="0.3">
      <c r="A93" s="101"/>
      <c r="B93" s="158" t="s">
        <v>3</v>
      </c>
      <c r="C93" s="107" t="s">
        <v>17</v>
      </c>
      <c r="D93" s="107"/>
      <c r="E93" s="107"/>
      <c r="F93" s="107"/>
      <c r="G93" s="107"/>
      <c r="H93" s="107"/>
      <c r="I93" s="107"/>
      <c r="J93" s="113"/>
      <c r="K93" s="139"/>
    </row>
    <row r="94" spans="1:11" ht="13.8" thickBot="1" x14ac:dyDescent="0.3">
      <c r="A94" s="102"/>
      <c r="B94" s="158" t="s">
        <v>3</v>
      </c>
      <c r="C94" s="110" t="s">
        <v>87</v>
      </c>
      <c r="D94" s="110"/>
      <c r="E94" s="110"/>
      <c r="F94" s="110"/>
      <c r="G94" s="110"/>
      <c r="H94" s="110"/>
      <c r="I94" s="110"/>
      <c r="J94" s="114"/>
      <c r="K94" s="149"/>
    </row>
    <row r="95" spans="1:11" ht="13.8" thickBot="1" x14ac:dyDescent="0.3">
      <c r="A95" s="39" t="s">
        <v>78</v>
      </c>
      <c r="B95" s="40"/>
      <c r="C95" s="40"/>
      <c r="D95" s="49"/>
      <c r="E95" s="50"/>
      <c r="F95" s="50"/>
      <c r="G95" s="50"/>
      <c r="H95" s="50"/>
      <c r="I95" s="50"/>
      <c r="J95" s="50"/>
    </row>
    <row r="96" spans="1:11" ht="13.8" thickBot="1" x14ac:dyDescent="0.3">
      <c r="A96" s="67">
        <v>0.25</v>
      </c>
    </row>
    <row r="97" spans="1:11" ht="13.8" thickBot="1" x14ac:dyDescent="0.3">
      <c r="A97" s="120" t="s">
        <v>64</v>
      </c>
      <c r="B97" s="64" t="s">
        <v>65</v>
      </c>
      <c r="C97" s="64" t="s">
        <v>3</v>
      </c>
      <c r="D97" s="64" t="s">
        <v>66</v>
      </c>
      <c r="E97" s="64" t="s">
        <v>67</v>
      </c>
      <c r="F97" s="64" t="s">
        <v>68</v>
      </c>
      <c r="G97" s="65"/>
      <c r="H97" s="65"/>
      <c r="I97" s="65"/>
      <c r="J97" s="128" t="s">
        <v>69</v>
      </c>
      <c r="K97" s="129"/>
    </row>
    <row r="98" spans="1:11" ht="13.8" thickBot="1" x14ac:dyDescent="0.3">
      <c r="A98" s="121"/>
      <c r="B98" s="29" t="s">
        <v>3</v>
      </c>
      <c r="C98" s="29" t="s">
        <v>3</v>
      </c>
      <c r="D98" s="29" t="s">
        <v>3</v>
      </c>
      <c r="E98" s="29" t="s">
        <v>3</v>
      </c>
      <c r="F98" s="29" t="s">
        <v>3</v>
      </c>
      <c r="G98" s="66"/>
      <c r="H98" s="66"/>
      <c r="I98" s="66"/>
      <c r="J98" s="130" t="s">
        <v>3</v>
      </c>
      <c r="K98" s="131"/>
    </row>
    <row r="99" spans="1:11" ht="13.8" thickBot="1" x14ac:dyDescent="0.3">
      <c r="A99" s="120" t="s">
        <v>70</v>
      </c>
      <c r="B99" s="64" t="s">
        <v>71</v>
      </c>
      <c r="C99" s="64" t="s">
        <v>3</v>
      </c>
      <c r="D99" s="122" t="s">
        <v>3</v>
      </c>
      <c r="E99" s="123"/>
      <c r="F99" s="123"/>
      <c r="G99" s="123"/>
      <c r="H99" s="123"/>
      <c r="I99" s="123"/>
      <c r="J99" s="123"/>
      <c r="K99" s="124"/>
    </row>
    <row r="100" spans="1:11" ht="13.8" thickBot="1" x14ac:dyDescent="0.3">
      <c r="A100" s="121"/>
      <c r="B100" s="29" t="s">
        <v>3</v>
      </c>
      <c r="C100" s="66" t="s">
        <v>3</v>
      </c>
      <c r="D100" s="125"/>
      <c r="E100" s="126"/>
      <c r="F100" s="126"/>
      <c r="G100" s="126"/>
      <c r="H100" s="126"/>
      <c r="I100" s="126"/>
      <c r="J100" s="126"/>
      <c r="K100" s="127"/>
    </row>
    <row r="101" spans="1:11" ht="13.8" thickBot="1" x14ac:dyDescent="0.3">
      <c r="A101" s="46"/>
      <c r="B101" s="46"/>
      <c r="C101" s="46"/>
      <c r="D101" s="71" t="s">
        <v>3</v>
      </c>
      <c r="E101" s="71" t="s">
        <v>3</v>
      </c>
      <c r="F101" s="71" t="s">
        <v>3</v>
      </c>
      <c r="G101" s="71"/>
      <c r="H101" s="71"/>
      <c r="I101" s="71"/>
      <c r="J101" s="71" t="s">
        <v>3</v>
      </c>
      <c r="K101" s="71" t="s">
        <v>3</v>
      </c>
    </row>
    <row r="102" spans="1:11" ht="13.8" thickBot="1" x14ac:dyDescent="0.3">
      <c r="A102" s="47" t="s">
        <v>88</v>
      </c>
      <c r="B102" s="48" t="s">
        <v>89</v>
      </c>
      <c r="C102" s="48" t="s">
        <v>3</v>
      </c>
      <c r="D102" s="49" t="s">
        <v>6</v>
      </c>
      <c r="E102" s="50" t="s">
        <v>7</v>
      </c>
      <c r="F102" s="50" t="s">
        <v>8</v>
      </c>
      <c r="G102" s="50" t="s">
        <v>9</v>
      </c>
      <c r="H102" s="50" t="s">
        <v>10</v>
      </c>
      <c r="I102" s="50" t="s">
        <v>11</v>
      </c>
      <c r="J102" s="50" t="s">
        <v>12</v>
      </c>
      <c r="K102" s="51" t="s">
        <v>21</v>
      </c>
    </row>
    <row r="103" spans="1:11" x14ac:dyDescent="0.25">
      <c r="A103" s="112" t="s">
        <v>90</v>
      </c>
      <c r="B103" s="112" t="s">
        <v>91</v>
      </c>
      <c r="C103" s="29" t="s">
        <v>104</v>
      </c>
      <c r="D103" s="42"/>
      <c r="E103" s="42">
        <v>0</v>
      </c>
      <c r="F103" s="42">
        <v>0</v>
      </c>
      <c r="G103" s="42">
        <v>0</v>
      </c>
      <c r="H103" s="42">
        <v>0</v>
      </c>
      <c r="I103" s="42">
        <v>0</v>
      </c>
      <c r="J103" s="42">
        <v>0</v>
      </c>
      <c r="K103" s="135" t="s">
        <v>92</v>
      </c>
    </row>
    <row r="104" spans="1:11" ht="13.8" thickBot="1" x14ac:dyDescent="0.3">
      <c r="A104" s="101" t="s">
        <v>3</v>
      </c>
      <c r="B104" s="101" t="s">
        <v>3</v>
      </c>
      <c r="C104" s="72" t="s">
        <v>105</v>
      </c>
      <c r="D104" s="32" t="s">
        <v>3</v>
      </c>
      <c r="E104" s="42"/>
      <c r="F104" s="42"/>
      <c r="G104" s="42"/>
      <c r="H104" s="42"/>
      <c r="I104" s="42"/>
      <c r="J104" s="42" t="s">
        <v>3</v>
      </c>
      <c r="K104" s="135"/>
    </row>
    <row r="105" spans="1:11" ht="13.8" thickBot="1" x14ac:dyDescent="0.3">
      <c r="A105" s="101" t="s">
        <v>3</v>
      </c>
      <c r="B105" s="101" t="s">
        <v>3</v>
      </c>
      <c r="C105" s="107" t="s">
        <v>17</v>
      </c>
      <c r="D105" s="107"/>
      <c r="E105" s="107"/>
      <c r="F105" s="107"/>
      <c r="G105" s="107"/>
      <c r="H105" s="107"/>
      <c r="I105" s="107"/>
      <c r="J105" s="113"/>
      <c r="K105" s="135"/>
    </row>
    <row r="106" spans="1:11" ht="13.8" thickBot="1" x14ac:dyDescent="0.3">
      <c r="A106" s="101" t="s">
        <v>3</v>
      </c>
      <c r="B106" s="101" t="s">
        <v>3</v>
      </c>
      <c r="C106" s="110" t="s">
        <v>93</v>
      </c>
      <c r="D106" s="110"/>
      <c r="E106" s="110"/>
      <c r="F106" s="110"/>
      <c r="G106" s="110"/>
      <c r="H106" s="110"/>
      <c r="I106" s="110"/>
      <c r="J106" s="114"/>
      <c r="K106" s="135"/>
    </row>
    <row r="107" spans="1:11" ht="13.8" thickBot="1" x14ac:dyDescent="0.3">
      <c r="A107" s="73" t="s">
        <v>3</v>
      </c>
      <c r="B107" s="40" t="s">
        <v>94</v>
      </c>
      <c r="C107" s="40" t="s">
        <v>3</v>
      </c>
      <c r="D107" s="49" t="s">
        <v>6</v>
      </c>
      <c r="E107" s="50" t="s">
        <v>7</v>
      </c>
      <c r="F107" s="50" t="s">
        <v>8</v>
      </c>
      <c r="G107" s="50" t="s">
        <v>9</v>
      </c>
      <c r="H107" s="50" t="s">
        <v>10</v>
      </c>
      <c r="I107" s="50" t="s">
        <v>11</v>
      </c>
      <c r="J107" s="50" t="s">
        <v>12</v>
      </c>
      <c r="K107" s="135"/>
    </row>
    <row r="108" spans="1:11" x14ac:dyDescent="0.25">
      <c r="A108" s="73" t="s">
        <v>3</v>
      </c>
      <c r="B108" s="112" t="s">
        <v>95</v>
      </c>
      <c r="C108" s="72" t="s">
        <v>104</v>
      </c>
      <c r="D108" s="42"/>
      <c r="E108" s="42">
        <v>0</v>
      </c>
      <c r="F108" s="42">
        <v>0</v>
      </c>
      <c r="G108" s="42">
        <v>0</v>
      </c>
      <c r="H108" s="42">
        <v>0</v>
      </c>
      <c r="I108" s="42">
        <v>0</v>
      </c>
      <c r="J108" s="42">
        <v>0</v>
      </c>
      <c r="K108" s="135"/>
    </row>
    <row r="109" spans="1:11" ht="13.8" thickBot="1" x14ac:dyDescent="0.3">
      <c r="A109" s="73" t="s">
        <v>3</v>
      </c>
      <c r="B109" s="101" t="s">
        <v>3</v>
      </c>
      <c r="C109" s="57" t="s">
        <v>105</v>
      </c>
      <c r="D109" s="69" t="s">
        <v>3</v>
      </c>
      <c r="E109" s="70" t="s">
        <v>3</v>
      </c>
      <c r="F109" s="42" t="s">
        <v>3</v>
      </c>
      <c r="G109" s="42"/>
      <c r="H109" s="42"/>
      <c r="I109" s="42"/>
      <c r="J109" s="42" t="s">
        <v>3</v>
      </c>
      <c r="K109" s="135"/>
    </row>
    <row r="110" spans="1:11" ht="13.8" thickBot="1" x14ac:dyDescent="0.3">
      <c r="A110" s="73" t="s">
        <v>3</v>
      </c>
      <c r="B110" s="101" t="s">
        <v>3</v>
      </c>
      <c r="C110" s="107" t="s">
        <v>17</v>
      </c>
      <c r="D110" s="107"/>
      <c r="E110" s="107"/>
      <c r="F110" s="107"/>
      <c r="G110" s="107"/>
      <c r="H110" s="107"/>
      <c r="I110" s="107"/>
      <c r="J110" s="113"/>
      <c r="K110" s="135"/>
    </row>
    <row r="111" spans="1:11" ht="13.8" thickBot="1" x14ac:dyDescent="0.3">
      <c r="A111" s="61" t="s">
        <v>3</v>
      </c>
      <c r="B111" s="101" t="s">
        <v>3</v>
      </c>
      <c r="K111" s="135"/>
    </row>
    <row r="112" spans="1:11" ht="13.8" thickBot="1" x14ac:dyDescent="0.3">
      <c r="A112" s="39" t="s">
        <v>78</v>
      </c>
      <c r="B112" s="40"/>
      <c r="C112" s="110" t="s">
        <v>96</v>
      </c>
      <c r="D112" s="110"/>
      <c r="E112" s="110"/>
      <c r="F112" s="110"/>
      <c r="G112" s="110"/>
      <c r="H112" s="110"/>
      <c r="I112" s="110"/>
      <c r="J112" s="114"/>
      <c r="K112" s="135"/>
    </row>
    <row r="113" spans="1:11" ht="13.8" thickBot="1" x14ac:dyDescent="0.3">
      <c r="A113" s="67">
        <v>0.3</v>
      </c>
      <c r="B113" s="74"/>
      <c r="C113" s="72"/>
      <c r="D113" s="75"/>
      <c r="E113" s="42"/>
      <c r="F113" s="42"/>
      <c r="G113" s="42"/>
      <c r="H113" s="42"/>
      <c r="I113" s="42"/>
      <c r="J113" s="42"/>
      <c r="K113" s="135"/>
    </row>
    <row r="114" spans="1:11" ht="13.8" thickBot="1" x14ac:dyDescent="0.3">
      <c r="A114" s="120" t="s">
        <v>64</v>
      </c>
      <c r="B114" s="64" t="s">
        <v>65</v>
      </c>
      <c r="C114" s="64" t="s">
        <v>3</v>
      </c>
      <c r="D114" s="64" t="s">
        <v>66</v>
      </c>
      <c r="E114" s="64" t="s">
        <v>67</v>
      </c>
      <c r="F114" s="64" t="s">
        <v>68</v>
      </c>
      <c r="G114" s="65"/>
      <c r="H114" s="65"/>
      <c r="I114" s="65"/>
      <c r="J114" s="128" t="s">
        <v>69</v>
      </c>
      <c r="K114" s="129"/>
    </row>
    <row r="115" spans="1:11" ht="13.8" thickBot="1" x14ac:dyDescent="0.3">
      <c r="A115" s="121"/>
      <c r="B115" s="29" t="s">
        <v>3</v>
      </c>
      <c r="C115" s="29" t="s">
        <v>3</v>
      </c>
      <c r="D115" s="29" t="s">
        <v>3</v>
      </c>
      <c r="E115" s="29" t="s">
        <v>3</v>
      </c>
      <c r="F115" s="29" t="s">
        <v>3</v>
      </c>
      <c r="G115" s="66"/>
      <c r="H115" s="66"/>
      <c r="I115" s="66"/>
      <c r="J115" s="130" t="s">
        <v>3</v>
      </c>
      <c r="K115" s="131"/>
    </row>
    <row r="116" spans="1:11" ht="13.8" thickBot="1" x14ac:dyDescent="0.3">
      <c r="A116" s="120" t="s">
        <v>70</v>
      </c>
      <c r="B116" s="64" t="s">
        <v>71</v>
      </c>
      <c r="C116" s="64" t="s">
        <v>3</v>
      </c>
      <c r="D116" s="122" t="s">
        <v>3</v>
      </c>
      <c r="E116" s="123"/>
      <c r="F116" s="123"/>
      <c r="G116" s="123"/>
      <c r="H116" s="123"/>
      <c r="I116" s="123"/>
      <c r="J116" s="123"/>
      <c r="K116" s="124"/>
    </row>
    <row r="117" spans="1:11" ht="13.8" thickBot="1" x14ac:dyDescent="0.3">
      <c r="A117" s="121"/>
      <c r="B117" s="29" t="s">
        <v>3</v>
      </c>
      <c r="C117" s="66" t="s">
        <v>3</v>
      </c>
      <c r="D117" s="125"/>
      <c r="E117" s="126"/>
      <c r="F117" s="126"/>
      <c r="G117" s="126"/>
      <c r="H117" s="126"/>
      <c r="I117" s="126"/>
      <c r="J117" s="126"/>
      <c r="K117" s="127"/>
    </row>
    <row r="118" spans="1:11" ht="13.8" thickBot="1" x14ac:dyDescent="0.3">
      <c r="A118" s="46"/>
      <c r="B118" s="46"/>
      <c r="C118" s="46"/>
      <c r="D118" s="71" t="s">
        <v>3</v>
      </c>
      <c r="E118" s="71" t="s">
        <v>3</v>
      </c>
      <c r="F118" s="71" t="s">
        <v>3</v>
      </c>
      <c r="G118" s="71"/>
      <c r="H118" s="71"/>
      <c r="I118" s="71"/>
      <c r="J118" s="71" t="s">
        <v>3</v>
      </c>
      <c r="K118" s="71" t="s">
        <v>3</v>
      </c>
    </row>
    <row r="119" spans="1:11" ht="13.8" thickBot="1" x14ac:dyDescent="0.3">
      <c r="A119" s="47" t="s">
        <v>97</v>
      </c>
      <c r="B119" s="48" t="s">
        <v>98</v>
      </c>
      <c r="C119" s="48" t="s">
        <v>3</v>
      </c>
      <c r="D119" s="49" t="s">
        <v>6</v>
      </c>
      <c r="E119" s="50" t="s">
        <v>7</v>
      </c>
      <c r="F119" s="50" t="s">
        <v>8</v>
      </c>
      <c r="G119" s="50" t="s">
        <v>9</v>
      </c>
      <c r="H119" s="50" t="s">
        <v>10</v>
      </c>
      <c r="I119" s="50" t="s">
        <v>11</v>
      </c>
      <c r="J119" s="50" t="s">
        <v>12</v>
      </c>
      <c r="K119" s="51" t="s">
        <v>21</v>
      </c>
    </row>
    <row r="120" spans="1:11" ht="13.95" customHeight="1" x14ac:dyDescent="0.25">
      <c r="A120" s="112" t="s">
        <v>99</v>
      </c>
      <c r="B120" s="103" t="s">
        <v>100</v>
      </c>
      <c r="C120" s="29" t="s">
        <v>104</v>
      </c>
      <c r="D120" s="42"/>
      <c r="E120" s="42">
        <v>0</v>
      </c>
      <c r="F120" s="42">
        <v>0</v>
      </c>
      <c r="G120" s="42">
        <v>0</v>
      </c>
      <c r="H120" s="42">
        <v>0</v>
      </c>
      <c r="I120" s="42">
        <v>0</v>
      </c>
      <c r="J120" s="42">
        <v>0</v>
      </c>
      <c r="K120" s="135" t="s">
        <v>101</v>
      </c>
    </row>
    <row r="121" spans="1:11" ht="13.8" thickBot="1" x14ac:dyDescent="0.3">
      <c r="A121" s="101" t="s">
        <v>3</v>
      </c>
      <c r="B121" s="104"/>
      <c r="C121" s="72" t="s">
        <v>105</v>
      </c>
      <c r="D121" s="32" t="s">
        <v>3</v>
      </c>
      <c r="E121" s="42" t="s">
        <v>3</v>
      </c>
      <c r="F121" s="42" t="s">
        <v>3</v>
      </c>
      <c r="G121" s="42"/>
      <c r="H121" s="42"/>
      <c r="I121" s="42"/>
      <c r="J121" s="42"/>
      <c r="K121" s="135"/>
    </row>
    <row r="122" spans="1:11" ht="13.8" thickBot="1" x14ac:dyDescent="0.3">
      <c r="A122" s="101" t="s">
        <v>3</v>
      </c>
      <c r="B122" s="104"/>
      <c r="C122" s="107" t="s">
        <v>17</v>
      </c>
      <c r="D122" s="107"/>
      <c r="E122" s="107"/>
      <c r="F122" s="107"/>
      <c r="G122" s="107"/>
      <c r="H122" s="107"/>
      <c r="I122" s="107"/>
      <c r="J122" s="113"/>
      <c r="K122" s="135"/>
    </row>
    <row r="123" spans="1:11" ht="16.2" customHeight="1" x14ac:dyDescent="0.25">
      <c r="A123" s="101" t="s">
        <v>3</v>
      </c>
      <c r="B123" s="104"/>
      <c r="C123" s="136" t="s">
        <v>102</v>
      </c>
      <c r="D123" s="117"/>
      <c r="E123" s="117"/>
      <c r="F123" s="117"/>
      <c r="G123" s="117"/>
      <c r="H123" s="117"/>
      <c r="I123" s="117"/>
      <c r="J123" s="137"/>
      <c r="K123" s="135"/>
    </row>
    <row r="124" spans="1:11" ht="13.8" thickBot="1" x14ac:dyDescent="0.3">
      <c r="A124" s="39" t="s">
        <v>78</v>
      </c>
      <c r="B124" s="104"/>
      <c r="C124" s="138"/>
      <c r="D124" s="139"/>
      <c r="E124" s="139"/>
      <c r="F124" s="139"/>
      <c r="G124" s="139"/>
      <c r="H124" s="139"/>
      <c r="I124" s="139"/>
      <c r="J124" s="115"/>
      <c r="K124" s="135"/>
    </row>
    <row r="125" spans="1:11" x14ac:dyDescent="0.25">
      <c r="A125" s="67">
        <v>0.3</v>
      </c>
      <c r="B125" s="104"/>
      <c r="C125" s="138"/>
      <c r="D125" s="139"/>
      <c r="E125" s="139"/>
      <c r="F125" s="139"/>
      <c r="G125" s="139"/>
      <c r="H125" s="139"/>
      <c r="I125" s="139"/>
      <c r="J125" s="115"/>
      <c r="K125" s="135"/>
    </row>
    <row r="126" spans="1:11" ht="13.8" thickBot="1" x14ac:dyDescent="0.3">
      <c r="A126" s="120" t="s">
        <v>64</v>
      </c>
      <c r="B126" s="64" t="s">
        <v>65</v>
      </c>
      <c r="C126" s="64" t="s">
        <v>3</v>
      </c>
      <c r="D126" s="64" t="s">
        <v>66</v>
      </c>
      <c r="E126" s="64" t="s">
        <v>67</v>
      </c>
      <c r="F126" s="64" t="s">
        <v>68</v>
      </c>
      <c r="G126" s="65"/>
      <c r="H126" s="65"/>
      <c r="I126" s="65"/>
      <c r="J126" s="42" t="s">
        <v>3</v>
      </c>
      <c r="K126" s="135"/>
    </row>
    <row r="127" spans="1:11" ht="13.8" thickBot="1" x14ac:dyDescent="0.3">
      <c r="A127" s="121"/>
      <c r="B127" s="29" t="s">
        <v>3</v>
      </c>
      <c r="C127" s="29" t="s">
        <v>3</v>
      </c>
      <c r="D127" s="29" t="s">
        <v>3</v>
      </c>
      <c r="E127" s="29" t="s">
        <v>3</v>
      </c>
      <c r="F127" s="29" t="s">
        <v>3</v>
      </c>
      <c r="G127" s="66"/>
      <c r="H127" s="66"/>
      <c r="I127" s="66"/>
      <c r="J127" s="34"/>
      <c r="K127" s="135"/>
    </row>
    <row r="128" spans="1:11" ht="13.8" thickBot="1" x14ac:dyDescent="0.3">
      <c r="A128" s="120" t="s">
        <v>70</v>
      </c>
      <c r="B128" s="64" t="s">
        <v>71</v>
      </c>
      <c r="C128" s="64" t="s">
        <v>3</v>
      </c>
      <c r="D128" s="44"/>
      <c r="E128" s="44"/>
      <c r="F128" s="44"/>
      <c r="G128" s="44"/>
      <c r="H128" s="44"/>
      <c r="I128" s="44"/>
      <c r="J128" s="45"/>
      <c r="K128" s="135"/>
    </row>
    <row r="129" spans="1:11" ht="13.8" thickBot="1" x14ac:dyDescent="0.3">
      <c r="A129" s="121"/>
      <c r="B129" s="29" t="s">
        <v>3</v>
      </c>
      <c r="C129" s="66" t="s">
        <v>3</v>
      </c>
      <c r="D129" s="44"/>
      <c r="E129" s="44"/>
      <c r="F129" s="44"/>
      <c r="G129" s="44"/>
      <c r="H129" s="44"/>
      <c r="I129" s="44"/>
      <c r="J129" s="44"/>
      <c r="K129" s="135"/>
    </row>
  </sheetData>
  <mergeCells count="105">
    <mergeCell ref="A126:A127"/>
    <mergeCell ref="A128:A129"/>
    <mergeCell ref="A114:A115"/>
    <mergeCell ref="J114:K114"/>
    <mergeCell ref="J115:K115"/>
    <mergeCell ref="A116:A117"/>
    <mergeCell ref="D116:K117"/>
    <mergeCell ref="A120:A123"/>
    <mergeCell ref="B120:B125"/>
    <mergeCell ref="K120:K129"/>
    <mergeCell ref="C122:J122"/>
    <mergeCell ref="C123:J125"/>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82:A83"/>
    <mergeCell ref="D82:K83"/>
    <mergeCell ref="A86:A94"/>
    <mergeCell ref="B86:B89"/>
    <mergeCell ref="K86:K88"/>
    <mergeCell ref="C88:J88"/>
    <mergeCell ref="C89:J89"/>
    <mergeCell ref="K89:K94"/>
    <mergeCell ref="B91:B94"/>
    <mergeCell ref="C93:J93"/>
    <mergeCell ref="A80:A81"/>
    <mergeCell ref="J80:K80"/>
    <mergeCell ref="J81:K81"/>
    <mergeCell ref="D66:J66"/>
    <mergeCell ref="A67:A68"/>
    <mergeCell ref="J67:K67"/>
    <mergeCell ref="J68:K68"/>
    <mergeCell ref="A69:A70"/>
    <mergeCell ref="D69:K70"/>
    <mergeCell ref="A61:A65"/>
    <mergeCell ref="K61:K65"/>
    <mergeCell ref="B62:B65"/>
    <mergeCell ref="D64:J64"/>
    <mergeCell ref="D65:J65"/>
    <mergeCell ref="A74:A77"/>
    <mergeCell ref="B74:B79"/>
    <mergeCell ref="K74:K79"/>
    <mergeCell ref="C76:J76"/>
    <mergeCell ref="C77:J79"/>
    <mergeCell ref="A46:A60"/>
    <mergeCell ref="K46:K50"/>
    <mergeCell ref="B47:B50"/>
    <mergeCell ref="D49:J49"/>
    <mergeCell ref="D50:J50"/>
    <mergeCell ref="K51:K55"/>
    <mergeCell ref="B52:B55"/>
    <mergeCell ref="D54:J54"/>
    <mergeCell ref="D55:J55"/>
    <mergeCell ref="K56:K60"/>
    <mergeCell ref="B57:B60"/>
    <mergeCell ref="D59:J59"/>
    <mergeCell ref="D60:J60"/>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4D46-A4DB-4AB8-B181-05542B61377D}">
  <dimension ref="A1:K129"/>
  <sheetViews>
    <sheetView topLeftCell="B87" workbookViewId="0">
      <selection activeCell="C112" sqref="C112:J112"/>
    </sheetView>
  </sheetViews>
  <sheetFormatPr defaultColWidth="8.77734375" defaultRowHeight="13.2" x14ac:dyDescent="0.25"/>
  <cols>
    <col min="1" max="1" width="49" style="31" hidden="1" customWidth="1"/>
    <col min="2" max="2" width="42.44140625" style="31" customWidth="1"/>
    <col min="3" max="3" width="9.77734375" style="31" customWidth="1"/>
    <col min="4" max="10" width="20.6640625" style="31" customWidth="1"/>
    <col min="11" max="11" width="85" style="31" customWidth="1"/>
    <col min="12" max="12" width="9.33203125" style="31" customWidth="1"/>
    <col min="13" max="16384" width="8.77734375" style="31"/>
  </cols>
  <sheetData>
    <row r="1" spans="1:11" ht="13.8" thickBot="1" x14ac:dyDescent="0.3"/>
    <row r="2" spans="1:11" ht="13.8" thickBot="1" x14ac:dyDescent="0.3">
      <c r="A2" s="38" t="s">
        <v>2</v>
      </c>
      <c r="B2" s="130" t="s">
        <v>3</v>
      </c>
      <c r="C2" s="130"/>
      <c r="D2" s="130"/>
      <c r="E2" s="130"/>
      <c r="F2" s="130"/>
      <c r="G2" s="130"/>
      <c r="H2" s="130"/>
      <c r="I2" s="130"/>
      <c r="J2" s="130"/>
      <c r="K2" s="131"/>
    </row>
    <row r="3" spans="1:11" ht="13.8" thickBot="1" x14ac:dyDescent="0.3">
      <c r="A3" s="39" t="s">
        <v>4</v>
      </c>
      <c r="B3" s="40" t="s">
        <v>5</v>
      </c>
      <c r="C3" s="40" t="s">
        <v>3</v>
      </c>
      <c r="D3" s="41" t="s">
        <v>6</v>
      </c>
      <c r="E3" s="41" t="s">
        <v>7</v>
      </c>
      <c r="F3" s="41" t="s">
        <v>8</v>
      </c>
      <c r="G3" s="41" t="s">
        <v>9</v>
      </c>
      <c r="H3" s="41" t="s">
        <v>10</v>
      </c>
      <c r="I3" s="41" t="s">
        <v>11</v>
      </c>
      <c r="J3" s="41" t="s">
        <v>12</v>
      </c>
      <c r="K3" s="150" t="s">
        <v>3</v>
      </c>
    </row>
    <row r="4" spans="1:11" ht="15.45" customHeight="1" thickBot="1" x14ac:dyDescent="0.3">
      <c r="A4" s="112" t="s">
        <v>13</v>
      </c>
      <c r="B4" s="163" t="s">
        <v>103</v>
      </c>
      <c r="C4" s="29" t="s">
        <v>104</v>
      </c>
      <c r="D4" s="42">
        <v>0</v>
      </c>
      <c r="E4" s="42">
        <v>0</v>
      </c>
      <c r="F4" s="42">
        <v>0</v>
      </c>
      <c r="G4" s="42">
        <v>0</v>
      </c>
      <c r="H4" s="42">
        <v>0</v>
      </c>
      <c r="I4" s="42">
        <v>0</v>
      </c>
      <c r="J4" s="42">
        <v>0</v>
      </c>
      <c r="K4" s="150"/>
    </row>
    <row r="5" spans="1:11" ht="13.8" thickBot="1" x14ac:dyDescent="0.3">
      <c r="A5" s="101"/>
      <c r="B5" s="164"/>
      <c r="C5" s="29" t="s">
        <v>105</v>
      </c>
      <c r="D5" s="32" t="s">
        <v>3</v>
      </c>
      <c r="E5" s="42"/>
      <c r="F5" s="42" t="s">
        <v>3</v>
      </c>
      <c r="G5" s="42"/>
      <c r="H5" s="42"/>
      <c r="I5" s="42"/>
      <c r="J5" s="42" t="s">
        <v>3</v>
      </c>
      <c r="K5" s="150"/>
    </row>
    <row r="6" spans="1:11" ht="13.8" thickBot="1" x14ac:dyDescent="0.3">
      <c r="A6" s="101"/>
      <c r="B6" s="164"/>
      <c r="C6" s="33" t="s">
        <v>3</v>
      </c>
      <c r="D6" s="106" t="s">
        <v>17</v>
      </c>
      <c r="E6" s="107"/>
      <c r="F6" s="107"/>
      <c r="G6" s="107"/>
      <c r="H6" s="107"/>
      <c r="I6" s="107"/>
      <c r="J6" s="113"/>
      <c r="K6" s="150"/>
    </row>
    <row r="7" spans="1:11" ht="19.95" customHeight="1" thickBot="1" x14ac:dyDescent="0.3">
      <c r="A7" s="102"/>
      <c r="B7" s="165"/>
      <c r="C7" s="43" t="s">
        <v>3</v>
      </c>
      <c r="D7" s="109" t="s">
        <v>18</v>
      </c>
      <c r="E7" s="110"/>
      <c r="F7" s="110"/>
      <c r="G7" s="110"/>
      <c r="H7" s="110"/>
      <c r="I7" s="110"/>
      <c r="J7" s="114"/>
      <c r="K7" s="150"/>
    </row>
    <row r="8" spans="1:11" x14ac:dyDescent="0.25">
      <c r="A8" s="46"/>
      <c r="B8" s="46"/>
      <c r="C8" s="46"/>
      <c r="D8" s="46"/>
      <c r="E8" s="46"/>
      <c r="F8" s="46"/>
      <c r="G8" s="46"/>
      <c r="H8" s="46"/>
      <c r="I8" s="46"/>
      <c r="J8" s="46"/>
      <c r="K8" s="46"/>
    </row>
    <row r="9" spans="1:11" ht="13.8" thickBot="1" x14ac:dyDescent="0.3">
      <c r="A9" s="46"/>
      <c r="B9" s="46"/>
      <c r="C9" s="46"/>
      <c r="D9" s="46"/>
      <c r="E9" s="46"/>
      <c r="F9" s="46"/>
      <c r="G9" s="46"/>
      <c r="H9" s="46"/>
      <c r="I9" s="46"/>
      <c r="J9" s="46"/>
      <c r="K9" s="46"/>
    </row>
    <row r="10" spans="1:11" ht="13.8" thickBot="1" x14ac:dyDescent="0.3">
      <c r="A10" s="47" t="s">
        <v>19</v>
      </c>
      <c r="B10" s="48" t="s">
        <v>20</v>
      </c>
      <c r="C10" s="48" t="s">
        <v>3</v>
      </c>
      <c r="D10" s="49" t="s">
        <v>6</v>
      </c>
      <c r="E10" s="50" t="s">
        <v>7</v>
      </c>
      <c r="F10" s="50" t="s">
        <v>8</v>
      </c>
      <c r="G10" s="50" t="s">
        <v>9</v>
      </c>
      <c r="H10" s="50" t="s">
        <v>10</v>
      </c>
      <c r="I10" s="50" t="s">
        <v>11</v>
      </c>
      <c r="J10" s="50" t="s">
        <v>12</v>
      </c>
      <c r="K10" s="51" t="s">
        <v>21</v>
      </c>
    </row>
    <row r="11" spans="1:11" ht="24" customHeight="1" x14ac:dyDescent="0.25">
      <c r="A11" s="101"/>
      <c r="B11" s="163" t="s">
        <v>22</v>
      </c>
      <c r="C11" s="29" t="s">
        <v>104</v>
      </c>
      <c r="D11" s="42">
        <v>0</v>
      </c>
      <c r="E11" s="42">
        <v>0</v>
      </c>
      <c r="F11" s="42">
        <v>0</v>
      </c>
      <c r="G11" s="42">
        <v>1</v>
      </c>
      <c r="H11" s="42">
        <v>2</v>
      </c>
      <c r="I11" s="42">
        <v>3</v>
      </c>
      <c r="J11" s="52">
        <v>3</v>
      </c>
      <c r="K11" s="115" t="s">
        <v>23</v>
      </c>
    </row>
    <row r="12" spans="1:11" ht="13.8" thickBot="1" x14ac:dyDescent="0.3">
      <c r="A12" s="101"/>
      <c r="B12" s="164"/>
      <c r="C12" s="29" t="s">
        <v>105</v>
      </c>
      <c r="D12" s="32" t="s">
        <v>3</v>
      </c>
      <c r="E12" s="42" t="s">
        <v>3</v>
      </c>
      <c r="F12" s="42" t="s">
        <v>3</v>
      </c>
      <c r="G12" s="42"/>
      <c r="H12" s="42"/>
      <c r="I12" s="42"/>
      <c r="J12" s="42" t="s">
        <v>3</v>
      </c>
      <c r="K12" s="115"/>
    </row>
    <row r="13" spans="1:11" ht="13.8" thickBot="1" x14ac:dyDescent="0.3">
      <c r="A13" s="101"/>
      <c r="B13" s="164"/>
      <c r="C13" s="33" t="s">
        <v>3</v>
      </c>
      <c r="D13" s="106" t="s">
        <v>17</v>
      </c>
      <c r="E13" s="107"/>
      <c r="F13" s="107"/>
      <c r="G13" s="107"/>
      <c r="H13" s="107"/>
      <c r="I13" s="107"/>
      <c r="J13" s="113"/>
      <c r="K13" s="115"/>
    </row>
    <row r="14" spans="1:11" ht="21.45" customHeight="1" thickBot="1" x14ac:dyDescent="0.3">
      <c r="A14" s="101"/>
      <c r="B14" s="165"/>
      <c r="C14" s="43" t="s">
        <v>3</v>
      </c>
      <c r="D14" s="109" t="s">
        <v>24</v>
      </c>
      <c r="E14" s="110"/>
      <c r="F14" s="110"/>
      <c r="G14" s="110"/>
      <c r="H14" s="110"/>
      <c r="I14" s="110"/>
      <c r="J14" s="114"/>
      <c r="K14" s="116"/>
    </row>
    <row r="15" spans="1:11" ht="13.8" thickBot="1" x14ac:dyDescent="0.3">
      <c r="A15" s="101"/>
      <c r="B15" s="40" t="s">
        <v>25</v>
      </c>
      <c r="C15" s="40" t="s">
        <v>3</v>
      </c>
      <c r="D15" s="41" t="s">
        <v>6</v>
      </c>
      <c r="E15" s="41" t="s">
        <v>7</v>
      </c>
      <c r="F15" s="41" t="s">
        <v>8</v>
      </c>
      <c r="G15" s="41" t="s">
        <v>9</v>
      </c>
      <c r="H15" s="41" t="s">
        <v>10</v>
      </c>
      <c r="I15" s="41" t="s">
        <v>11</v>
      </c>
      <c r="J15" s="41" t="s">
        <v>12</v>
      </c>
      <c r="K15" s="54"/>
    </row>
    <row r="16" spans="1:11" x14ac:dyDescent="0.25">
      <c r="A16" s="101"/>
      <c r="B16" s="112" t="s">
        <v>26</v>
      </c>
      <c r="C16" s="29" t="s">
        <v>104</v>
      </c>
      <c r="D16" s="52">
        <v>0</v>
      </c>
      <c r="E16" s="42">
        <v>0</v>
      </c>
      <c r="F16" s="42">
        <v>4</v>
      </c>
      <c r="G16" s="42">
        <v>8</v>
      </c>
      <c r="H16" s="42">
        <v>13</v>
      </c>
      <c r="I16" s="42">
        <v>19</v>
      </c>
      <c r="J16" s="42">
        <v>19</v>
      </c>
      <c r="K16" s="117" t="s">
        <v>27</v>
      </c>
    </row>
    <row r="17" spans="1:11" ht="13.8" thickBot="1" x14ac:dyDescent="0.3">
      <c r="A17" s="101"/>
      <c r="B17" s="101"/>
      <c r="C17" s="29" t="s">
        <v>105</v>
      </c>
      <c r="D17" s="32" t="s">
        <v>3</v>
      </c>
      <c r="E17" s="42" t="s">
        <v>3</v>
      </c>
      <c r="F17" s="42" t="s">
        <v>3</v>
      </c>
      <c r="G17" s="42"/>
      <c r="H17" s="42"/>
      <c r="I17" s="42"/>
      <c r="J17" s="42" t="s">
        <v>3</v>
      </c>
      <c r="K17" s="118"/>
    </row>
    <row r="18" spans="1:11" ht="13.8" thickBot="1" x14ac:dyDescent="0.3">
      <c r="A18" s="101"/>
      <c r="B18" s="101"/>
      <c r="C18" s="33" t="s">
        <v>3</v>
      </c>
      <c r="D18" s="106" t="s">
        <v>17</v>
      </c>
      <c r="E18" s="107"/>
      <c r="F18" s="107"/>
      <c r="G18" s="107"/>
      <c r="H18" s="107"/>
      <c r="I18" s="107"/>
      <c r="J18" s="113"/>
      <c r="K18" s="118"/>
    </row>
    <row r="19" spans="1:11" ht="13.8" thickBot="1" x14ac:dyDescent="0.3">
      <c r="A19" s="102"/>
      <c r="B19" s="102"/>
      <c r="C19" s="43" t="s">
        <v>3</v>
      </c>
      <c r="D19" s="109" t="s">
        <v>28</v>
      </c>
      <c r="E19" s="110"/>
      <c r="F19" s="110"/>
      <c r="G19" s="110"/>
      <c r="H19" s="110"/>
      <c r="I19" s="110"/>
      <c r="J19" s="114"/>
      <c r="K19" s="119"/>
    </row>
    <row r="20" spans="1:11" ht="13.95" customHeight="1" thickBot="1" x14ac:dyDescent="0.3">
      <c r="A20" s="112" t="s">
        <v>29</v>
      </c>
      <c r="B20" s="40" t="s">
        <v>30</v>
      </c>
      <c r="C20" s="40" t="s">
        <v>3</v>
      </c>
      <c r="D20" s="41" t="s">
        <v>6</v>
      </c>
      <c r="E20" s="41" t="s">
        <v>7</v>
      </c>
      <c r="F20" s="41" t="s">
        <v>8</v>
      </c>
      <c r="G20" s="41" t="s">
        <v>9</v>
      </c>
      <c r="H20" s="41" t="s">
        <v>10</v>
      </c>
      <c r="I20" s="41" t="s">
        <v>11</v>
      </c>
      <c r="J20" s="41" t="s">
        <v>12</v>
      </c>
      <c r="K20" s="55"/>
    </row>
    <row r="21" spans="1:11" ht="24" customHeight="1" thickBot="1" x14ac:dyDescent="0.3">
      <c r="A21" s="101"/>
      <c r="B21" s="163" t="s">
        <v>31</v>
      </c>
      <c r="C21" s="29" t="s">
        <v>104</v>
      </c>
      <c r="D21" s="42">
        <v>0</v>
      </c>
      <c r="E21" s="42">
        <v>0</v>
      </c>
      <c r="F21" s="42">
        <v>1</v>
      </c>
      <c r="G21" s="42">
        <f>2+9</f>
        <v>11</v>
      </c>
      <c r="H21" s="42">
        <f>3+9</f>
        <v>12</v>
      </c>
      <c r="I21" s="42">
        <f>4+18</f>
        <v>22</v>
      </c>
      <c r="J21" s="42">
        <v>22</v>
      </c>
      <c r="K21" s="115" t="s">
        <v>32</v>
      </c>
    </row>
    <row r="22" spans="1:11" ht="13.8" thickBot="1" x14ac:dyDescent="0.3">
      <c r="A22" s="101"/>
      <c r="B22" s="164"/>
      <c r="C22" s="29" t="s">
        <v>105</v>
      </c>
      <c r="D22" s="32" t="s">
        <v>3</v>
      </c>
      <c r="E22" s="42" t="s">
        <v>3</v>
      </c>
      <c r="F22" s="42" t="s">
        <v>3</v>
      </c>
      <c r="G22" s="42"/>
      <c r="H22" s="42"/>
      <c r="I22" s="42"/>
      <c r="J22" s="42" t="s">
        <v>3</v>
      </c>
      <c r="K22" s="115"/>
    </row>
    <row r="23" spans="1:11" ht="13.8" thickBot="1" x14ac:dyDescent="0.3">
      <c r="A23" s="101"/>
      <c r="B23" s="164"/>
      <c r="C23" s="33" t="s">
        <v>3</v>
      </c>
      <c r="D23" s="106" t="s">
        <v>17</v>
      </c>
      <c r="E23" s="107"/>
      <c r="F23" s="107"/>
      <c r="G23" s="107"/>
      <c r="H23" s="107"/>
      <c r="I23" s="107"/>
      <c r="J23" s="113"/>
      <c r="K23" s="115"/>
    </row>
    <row r="24" spans="1:11" ht="13.8" thickBot="1" x14ac:dyDescent="0.3">
      <c r="A24" s="101"/>
      <c r="B24" s="165"/>
      <c r="C24" s="43" t="s">
        <v>3</v>
      </c>
      <c r="D24" s="109" t="s">
        <v>33</v>
      </c>
      <c r="E24" s="110"/>
      <c r="F24" s="110"/>
      <c r="G24" s="110"/>
      <c r="H24" s="110"/>
      <c r="I24" s="110"/>
      <c r="J24" s="114"/>
      <c r="K24" s="116"/>
    </row>
    <row r="25" spans="1:11" ht="13.8" thickBot="1" x14ac:dyDescent="0.3">
      <c r="A25" s="101"/>
      <c r="B25" s="40" t="s">
        <v>34</v>
      </c>
      <c r="C25" s="40" t="s">
        <v>3</v>
      </c>
      <c r="D25" s="41" t="s">
        <v>6</v>
      </c>
      <c r="E25" s="41" t="s">
        <v>7</v>
      </c>
      <c r="F25" s="41" t="s">
        <v>8</v>
      </c>
      <c r="G25" s="41" t="s">
        <v>9</v>
      </c>
      <c r="H25" s="41" t="s">
        <v>10</v>
      </c>
      <c r="I25" s="41" t="s">
        <v>11</v>
      </c>
      <c r="J25" s="41" t="s">
        <v>12</v>
      </c>
      <c r="K25" s="54"/>
    </row>
    <row r="26" spans="1:11" x14ac:dyDescent="0.25">
      <c r="A26" s="101"/>
      <c r="B26" s="163" t="s">
        <v>106</v>
      </c>
      <c r="C26" s="29" t="s">
        <v>104</v>
      </c>
      <c r="D26" s="42">
        <v>0</v>
      </c>
      <c r="E26" s="42">
        <v>0</v>
      </c>
      <c r="F26" s="42">
        <v>0</v>
      </c>
      <c r="G26" s="42">
        <v>0</v>
      </c>
      <c r="H26" s="42">
        <v>0</v>
      </c>
      <c r="I26" s="42">
        <v>0</v>
      </c>
      <c r="J26" s="42">
        <v>0</v>
      </c>
      <c r="K26" s="117" t="s">
        <v>36</v>
      </c>
    </row>
    <row r="27" spans="1:11" ht="13.8" thickBot="1" x14ac:dyDescent="0.3">
      <c r="A27" s="101"/>
      <c r="B27" s="164"/>
      <c r="C27" s="29" t="s">
        <v>105</v>
      </c>
      <c r="D27" s="32" t="s">
        <v>3</v>
      </c>
      <c r="E27" s="42" t="s">
        <v>3</v>
      </c>
      <c r="F27" s="42" t="s">
        <v>3</v>
      </c>
      <c r="G27" s="42"/>
      <c r="H27" s="42"/>
      <c r="I27" s="42"/>
      <c r="J27" s="42" t="s">
        <v>3</v>
      </c>
      <c r="K27" s="118"/>
    </row>
    <row r="28" spans="1:11" ht="13.8" thickBot="1" x14ac:dyDescent="0.3">
      <c r="A28" s="101"/>
      <c r="B28" s="164"/>
      <c r="C28" s="33" t="s">
        <v>3</v>
      </c>
      <c r="D28" s="106" t="s">
        <v>17</v>
      </c>
      <c r="E28" s="107"/>
      <c r="F28" s="107"/>
      <c r="G28" s="107"/>
      <c r="H28" s="107"/>
      <c r="I28" s="107"/>
      <c r="J28" s="113"/>
      <c r="K28" s="118"/>
    </row>
    <row r="29" spans="1:11" ht="13.8" thickBot="1" x14ac:dyDescent="0.3">
      <c r="A29" s="101"/>
      <c r="B29" s="165"/>
      <c r="C29" s="43" t="s">
        <v>3</v>
      </c>
      <c r="D29" s="109" t="s">
        <v>37</v>
      </c>
      <c r="E29" s="110"/>
      <c r="F29" s="110"/>
      <c r="G29" s="110"/>
      <c r="H29" s="110"/>
      <c r="I29" s="110"/>
      <c r="J29" s="114"/>
      <c r="K29" s="119"/>
    </row>
    <row r="30" spans="1:11" ht="13.8" thickBot="1" x14ac:dyDescent="0.3">
      <c r="A30" s="101"/>
      <c r="B30" s="40" t="s">
        <v>38</v>
      </c>
      <c r="C30" s="40" t="s">
        <v>3</v>
      </c>
      <c r="D30" s="41" t="s">
        <v>6</v>
      </c>
      <c r="E30" s="41" t="s">
        <v>7</v>
      </c>
      <c r="F30" s="41" t="s">
        <v>8</v>
      </c>
      <c r="G30" s="41" t="s">
        <v>9</v>
      </c>
      <c r="H30" s="41" t="s">
        <v>10</v>
      </c>
      <c r="I30" s="41" t="s">
        <v>11</v>
      </c>
      <c r="J30" s="41" t="s">
        <v>12</v>
      </c>
      <c r="K30" s="54"/>
    </row>
    <row r="31" spans="1:11" ht="13.95" customHeight="1" thickBot="1" x14ac:dyDescent="0.3">
      <c r="A31" s="101"/>
      <c r="B31" s="163" t="s">
        <v>107</v>
      </c>
      <c r="C31" s="29" t="s">
        <v>104</v>
      </c>
      <c r="D31" s="42"/>
      <c r="E31" s="42"/>
      <c r="F31" s="42"/>
      <c r="G31" s="42"/>
      <c r="H31" s="42"/>
      <c r="I31" s="42"/>
      <c r="J31" s="42"/>
      <c r="K31" s="103" t="s">
        <v>40</v>
      </c>
    </row>
    <row r="32" spans="1:11" ht="13.8" thickBot="1" x14ac:dyDescent="0.3">
      <c r="A32" s="101"/>
      <c r="B32" s="164"/>
      <c r="C32" s="29" t="s">
        <v>105</v>
      </c>
      <c r="D32" s="32" t="s">
        <v>3</v>
      </c>
      <c r="E32" s="42" t="s">
        <v>3</v>
      </c>
      <c r="F32" s="42" t="s">
        <v>3</v>
      </c>
      <c r="G32" s="42"/>
      <c r="H32" s="42"/>
      <c r="I32" s="42"/>
      <c r="J32" s="42" t="s">
        <v>3</v>
      </c>
      <c r="K32" s="104"/>
    </row>
    <row r="33" spans="1:11" ht="13.8" thickBot="1" x14ac:dyDescent="0.3">
      <c r="A33" s="101"/>
      <c r="B33" s="164"/>
      <c r="C33" s="33" t="s">
        <v>3</v>
      </c>
      <c r="D33" s="106" t="s">
        <v>17</v>
      </c>
      <c r="E33" s="107"/>
      <c r="F33" s="107"/>
      <c r="G33" s="107"/>
      <c r="H33" s="107"/>
      <c r="I33" s="107"/>
      <c r="J33" s="113"/>
      <c r="K33" s="104"/>
    </row>
    <row r="34" spans="1:11" ht="13.8" thickBot="1" x14ac:dyDescent="0.3">
      <c r="A34" s="102"/>
      <c r="B34" s="165"/>
      <c r="C34" s="43" t="s">
        <v>3</v>
      </c>
      <c r="D34" s="109" t="s">
        <v>37</v>
      </c>
      <c r="E34" s="110"/>
      <c r="F34" s="110"/>
      <c r="G34" s="110"/>
      <c r="H34" s="110"/>
      <c r="I34" s="110"/>
      <c r="J34" s="114"/>
      <c r="K34" s="105"/>
    </row>
    <row r="35" spans="1:11" ht="13.95" customHeight="1" thickBot="1" x14ac:dyDescent="0.3">
      <c r="A35" s="112" t="s">
        <v>41</v>
      </c>
      <c r="B35" s="40" t="s">
        <v>42</v>
      </c>
      <c r="C35" s="40" t="s">
        <v>3</v>
      </c>
      <c r="D35" s="41" t="s">
        <v>6</v>
      </c>
      <c r="E35" s="41" t="s">
        <v>7</v>
      </c>
      <c r="F35" s="41" t="s">
        <v>8</v>
      </c>
      <c r="G35" s="41" t="s">
        <v>9</v>
      </c>
      <c r="H35" s="41" t="s">
        <v>10</v>
      </c>
      <c r="I35" s="41" t="s">
        <v>11</v>
      </c>
      <c r="J35" s="41" t="s">
        <v>12</v>
      </c>
      <c r="K35" s="54"/>
    </row>
    <row r="36" spans="1:11" ht="18.45" customHeight="1" thickBot="1" x14ac:dyDescent="0.3">
      <c r="A36" s="101"/>
      <c r="B36" s="163" t="s">
        <v>108</v>
      </c>
      <c r="C36" s="29" t="s">
        <v>104</v>
      </c>
      <c r="D36" s="42"/>
      <c r="E36" s="42">
        <v>0</v>
      </c>
      <c r="F36" s="42">
        <v>0</v>
      </c>
      <c r="G36" s="30">
        <v>2000000</v>
      </c>
      <c r="H36" s="30">
        <v>6000000</v>
      </c>
      <c r="I36" s="30">
        <v>11000000</v>
      </c>
      <c r="J36" s="56">
        <v>11000000</v>
      </c>
      <c r="K36" s="103" t="s">
        <v>44</v>
      </c>
    </row>
    <row r="37" spans="1:11" ht="13.8" thickBot="1" x14ac:dyDescent="0.3">
      <c r="A37" s="101"/>
      <c r="B37" s="164"/>
      <c r="C37" s="29" t="s">
        <v>105</v>
      </c>
      <c r="D37" s="32" t="s">
        <v>3</v>
      </c>
      <c r="E37" s="42" t="s">
        <v>3</v>
      </c>
      <c r="F37" s="42" t="s">
        <v>3</v>
      </c>
      <c r="G37" s="42"/>
      <c r="H37" s="42"/>
      <c r="I37" s="42"/>
      <c r="J37" s="43" t="s">
        <v>3</v>
      </c>
      <c r="K37" s="104"/>
    </row>
    <row r="38" spans="1:11" ht="13.8" thickBot="1" x14ac:dyDescent="0.3">
      <c r="A38" s="101"/>
      <c r="B38" s="164"/>
      <c r="C38" s="33" t="s">
        <v>3</v>
      </c>
      <c r="D38" s="106" t="s">
        <v>17</v>
      </c>
      <c r="E38" s="107"/>
      <c r="F38" s="107"/>
      <c r="G38" s="107"/>
      <c r="H38" s="107"/>
      <c r="I38" s="107"/>
      <c r="J38" s="107"/>
      <c r="K38" s="104"/>
    </row>
    <row r="39" spans="1:11" ht="13.8" thickBot="1" x14ac:dyDescent="0.3">
      <c r="A39" s="101"/>
      <c r="B39" s="165"/>
      <c r="C39" s="33" t="s">
        <v>3</v>
      </c>
      <c r="D39" s="140" t="s">
        <v>45</v>
      </c>
      <c r="E39" s="141"/>
      <c r="F39" s="141"/>
      <c r="G39" s="141"/>
      <c r="H39" s="141"/>
      <c r="I39" s="141"/>
      <c r="J39" s="141"/>
      <c r="K39" s="105"/>
    </row>
    <row r="40" spans="1:11" ht="13.8" thickBot="1" x14ac:dyDescent="0.3">
      <c r="A40" s="101"/>
      <c r="B40" s="40" t="s">
        <v>46</v>
      </c>
      <c r="C40" s="40" t="s">
        <v>3</v>
      </c>
      <c r="D40" s="41" t="s">
        <v>6</v>
      </c>
      <c r="E40" s="41" t="s">
        <v>7</v>
      </c>
      <c r="F40" s="41" t="s">
        <v>8</v>
      </c>
      <c r="G40" s="41" t="s">
        <v>9</v>
      </c>
      <c r="H40" s="41" t="s">
        <v>10</v>
      </c>
      <c r="I40" s="41" t="s">
        <v>11</v>
      </c>
      <c r="J40" s="41" t="s">
        <v>12</v>
      </c>
      <c r="K40" s="54"/>
    </row>
    <row r="41" spans="1:11" ht="18.45" customHeight="1" thickBot="1" x14ac:dyDescent="0.3">
      <c r="A41" s="101"/>
      <c r="B41" s="163" t="s">
        <v>109</v>
      </c>
      <c r="C41" s="29" t="s">
        <v>104</v>
      </c>
      <c r="D41" s="42">
        <v>0</v>
      </c>
      <c r="E41" s="42"/>
      <c r="F41" s="42"/>
      <c r="G41" s="42"/>
      <c r="H41" s="42"/>
      <c r="I41" s="42"/>
      <c r="J41" s="43"/>
      <c r="K41" s="103" t="s">
        <v>48</v>
      </c>
    </row>
    <row r="42" spans="1:11" ht="13.8" thickBot="1" x14ac:dyDescent="0.3">
      <c r="A42" s="101"/>
      <c r="B42" s="164"/>
      <c r="C42" s="29" t="s">
        <v>105</v>
      </c>
      <c r="D42" s="32" t="s">
        <v>3</v>
      </c>
      <c r="E42" s="42" t="s">
        <v>3</v>
      </c>
      <c r="F42" s="42" t="s">
        <v>3</v>
      </c>
      <c r="G42" s="42"/>
      <c r="H42" s="42"/>
      <c r="I42" s="42"/>
      <c r="J42" s="43" t="s">
        <v>3</v>
      </c>
      <c r="K42" s="104"/>
    </row>
    <row r="43" spans="1:11" ht="13.8" thickBot="1" x14ac:dyDescent="0.3">
      <c r="A43" s="101"/>
      <c r="B43" s="164"/>
      <c r="C43" s="33" t="s">
        <v>3</v>
      </c>
      <c r="D43" s="106" t="s">
        <v>17</v>
      </c>
      <c r="E43" s="107"/>
      <c r="F43" s="107"/>
      <c r="G43" s="107"/>
      <c r="H43" s="107"/>
      <c r="I43" s="107"/>
      <c r="J43" s="107"/>
      <c r="K43" s="104"/>
    </row>
    <row r="44" spans="1:11" ht="13.8" thickBot="1" x14ac:dyDescent="0.3">
      <c r="A44" s="102"/>
      <c r="B44" s="165"/>
      <c r="C44" s="33" t="s">
        <v>3</v>
      </c>
      <c r="D44" s="140" t="s">
        <v>45</v>
      </c>
      <c r="E44" s="141"/>
      <c r="F44" s="141"/>
      <c r="G44" s="141"/>
      <c r="H44" s="141"/>
      <c r="I44" s="141"/>
      <c r="J44" s="141"/>
      <c r="K44" s="105"/>
    </row>
    <row r="45" spans="1:11" s="60" customFormat="1" ht="13.8" thickBot="1" x14ac:dyDescent="0.3">
      <c r="A45" s="25"/>
      <c r="B45" s="26"/>
      <c r="C45" s="90"/>
      <c r="D45" s="90"/>
      <c r="E45" s="90"/>
      <c r="F45" s="90"/>
      <c r="G45" s="90"/>
      <c r="H45" s="90"/>
      <c r="I45" s="90"/>
      <c r="J45" s="90"/>
      <c r="K45" s="59"/>
    </row>
    <row r="46" spans="1:11" ht="16.2" customHeight="1" thickBot="1" x14ac:dyDescent="0.3">
      <c r="A46" s="112" t="s">
        <v>49</v>
      </c>
      <c r="B46" s="40" t="s">
        <v>110</v>
      </c>
      <c r="C46" s="40" t="s">
        <v>3</v>
      </c>
      <c r="D46" s="41" t="s">
        <v>6</v>
      </c>
      <c r="E46" s="41" t="s">
        <v>7</v>
      </c>
      <c r="F46" s="41" t="s">
        <v>8</v>
      </c>
      <c r="G46" s="41" t="s">
        <v>9</v>
      </c>
      <c r="H46" s="41" t="s">
        <v>10</v>
      </c>
      <c r="I46" s="41" t="s">
        <v>11</v>
      </c>
      <c r="J46" s="41" t="s">
        <v>12</v>
      </c>
      <c r="K46" s="137" t="s">
        <v>51</v>
      </c>
    </row>
    <row r="47" spans="1:11" ht="24" customHeight="1" x14ac:dyDescent="0.25">
      <c r="A47" s="101"/>
      <c r="B47" s="166" t="s">
        <v>117</v>
      </c>
      <c r="C47" s="29" t="s">
        <v>104</v>
      </c>
      <c r="D47" s="42">
        <v>0</v>
      </c>
      <c r="E47" s="42">
        <v>0</v>
      </c>
      <c r="F47" s="30">
        <v>0</v>
      </c>
      <c r="G47" s="30">
        <v>0</v>
      </c>
      <c r="H47" s="30">
        <v>0</v>
      </c>
      <c r="I47" s="30">
        <v>0</v>
      </c>
      <c r="J47" s="30">
        <v>0</v>
      </c>
      <c r="K47" s="115"/>
    </row>
    <row r="48" spans="1:11" ht="13.8" thickBot="1" x14ac:dyDescent="0.3">
      <c r="A48" s="101"/>
      <c r="B48" s="164"/>
      <c r="C48" s="29" t="s">
        <v>105</v>
      </c>
      <c r="D48" s="32" t="s">
        <v>3</v>
      </c>
      <c r="E48" s="42" t="s">
        <v>3</v>
      </c>
      <c r="F48" s="42" t="s">
        <v>3</v>
      </c>
      <c r="G48" s="42"/>
      <c r="H48" s="42"/>
      <c r="I48" s="42"/>
      <c r="J48" s="42" t="s">
        <v>3</v>
      </c>
      <c r="K48" s="115"/>
    </row>
    <row r="49" spans="1:11" ht="13.8" thickBot="1" x14ac:dyDescent="0.3">
      <c r="A49" s="101"/>
      <c r="B49" s="164"/>
      <c r="C49" s="33" t="s">
        <v>3</v>
      </c>
      <c r="D49" s="106" t="s">
        <v>17</v>
      </c>
      <c r="E49" s="107"/>
      <c r="F49" s="107"/>
      <c r="G49" s="107"/>
      <c r="H49" s="107"/>
      <c r="I49" s="107"/>
      <c r="J49" s="113"/>
      <c r="K49" s="115"/>
    </row>
    <row r="50" spans="1:11" ht="13.8" thickBot="1" x14ac:dyDescent="0.3">
      <c r="A50" s="101"/>
      <c r="B50" s="165"/>
      <c r="C50" s="33" t="s">
        <v>3</v>
      </c>
      <c r="D50" s="140" t="s">
        <v>53</v>
      </c>
      <c r="E50" s="141"/>
      <c r="F50" s="141"/>
      <c r="G50" s="141"/>
      <c r="H50" s="141"/>
      <c r="I50" s="141"/>
      <c r="J50" s="142"/>
      <c r="K50" s="116"/>
    </row>
    <row r="51" spans="1:11" ht="16.2" customHeight="1" thickBot="1" x14ac:dyDescent="0.3">
      <c r="A51" s="101"/>
      <c r="B51" s="40" t="s">
        <v>111</v>
      </c>
      <c r="C51" s="40" t="s">
        <v>3</v>
      </c>
      <c r="D51" s="41" t="s">
        <v>6</v>
      </c>
      <c r="E51" s="41" t="s">
        <v>7</v>
      </c>
      <c r="F51" s="41" t="s">
        <v>8</v>
      </c>
      <c r="G51" s="41" t="s">
        <v>9</v>
      </c>
      <c r="H51" s="41" t="s">
        <v>10</v>
      </c>
      <c r="I51" s="41" t="s">
        <v>11</v>
      </c>
      <c r="J51" s="41" t="s">
        <v>12</v>
      </c>
      <c r="K51" s="137" t="s">
        <v>55</v>
      </c>
    </row>
    <row r="52" spans="1:11" ht="24" customHeight="1" x14ac:dyDescent="0.25">
      <c r="A52" s="101"/>
      <c r="B52" s="166" t="s">
        <v>118</v>
      </c>
      <c r="C52" s="29" t="s">
        <v>104</v>
      </c>
      <c r="D52" s="42">
        <v>0</v>
      </c>
      <c r="E52" s="42">
        <v>0</v>
      </c>
      <c r="F52" s="42">
        <v>0</v>
      </c>
      <c r="G52" s="42">
        <v>0</v>
      </c>
      <c r="H52" s="42">
        <v>0</v>
      </c>
      <c r="I52" s="42">
        <v>0</v>
      </c>
      <c r="J52" s="42">
        <v>0</v>
      </c>
      <c r="K52" s="115"/>
    </row>
    <row r="53" spans="1:11" ht="13.8" thickBot="1" x14ac:dyDescent="0.3">
      <c r="A53" s="101"/>
      <c r="B53" s="164"/>
      <c r="C53" s="29" t="s">
        <v>105</v>
      </c>
      <c r="D53" s="32" t="s">
        <v>3</v>
      </c>
      <c r="E53" s="42" t="s">
        <v>3</v>
      </c>
      <c r="F53" s="42" t="s">
        <v>3</v>
      </c>
      <c r="G53" s="42"/>
      <c r="H53" s="42"/>
      <c r="I53" s="42"/>
      <c r="J53" s="42" t="s">
        <v>3</v>
      </c>
      <c r="K53" s="115"/>
    </row>
    <row r="54" spans="1:11" ht="13.8" thickBot="1" x14ac:dyDescent="0.3">
      <c r="A54" s="101"/>
      <c r="B54" s="164"/>
      <c r="C54" s="33" t="s">
        <v>3</v>
      </c>
      <c r="D54" s="106" t="s">
        <v>17</v>
      </c>
      <c r="E54" s="107"/>
      <c r="F54" s="107"/>
      <c r="G54" s="107"/>
      <c r="H54" s="107"/>
      <c r="I54" s="107"/>
      <c r="J54" s="113"/>
      <c r="K54" s="115"/>
    </row>
    <row r="55" spans="1:11" ht="13.8" thickBot="1" x14ac:dyDescent="0.3">
      <c r="A55" s="101"/>
      <c r="B55" s="165"/>
      <c r="C55" s="33" t="s">
        <v>3</v>
      </c>
      <c r="D55" s="140" t="s">
        <v>53</v>
      </c>
      <c r="E55" s="141"/>
      <c r="F55" s="141"/>
      <c r="G55" s="141"/>
      <c r="H55" s="141"/>
      <c r="I55" s="141"/>
      <c r="J55" s="142"/>
      <c r="K55" s="116"/>
    </row>
    <row r="56" spans="1:11" ht="16.2" customHeight="1" thickBot="1" x14ac:dyDescent="0.3">
      <c r="A56" s="101"/>
      <c r="B56" s="40" t="s">
        <v>112</v>
      </c>
      <c r="C56" s="40" t="s">
        <v>3</v>
      </c>
      <c r="D56" s="41" t="s">
        <v>6</v>
      </c>
      <c r="E56" s="41" t="s">
        <v>7</v>
      </c>
      <c r="F56" s="41" t="s">
        <v>8</v>
      </c>
      <c r="G56" s="41" t="s">
        <v>9</v>
      </c>
      <c r="H56" s="41" t="s">
        <v>10</v>
      </c>
      <c r="I56" s="41" t="s">
        <v>11</v>
      </c>
      <c r="J56" s="41" t="s">
        <v>12</v>
      </c>
      <c r="K56" s="137" t="s">
        <v>58</v>
      </c>
    </row>
    <row r="57" spans="1:11" ht="24" customHeight="1" x14ac:dyDescent="0.25">
      <c r="A57" s="101"/>
      <c r="B57" s="166" t="s">
        <v>119</v>
      </c>
      <c r="C57" s="29" t="s">
        <v>104</v>
      </c>
      <c r="D57" s="42">
        <v>0</v>
      </c>
      <c r="E57" s="42">
        <v>0</v>
      </c>
      <c r="F57" s="42">
        <v>0</v>
      </c>
      <c r="G57" s="42">
        <v>0</v>
      </c>
      <c r="H57" s="42">
        <v>0</v>
      </c>
      <c r="I57" s="42">
        <v>0</v>
      </c>
      <c r="J57" s="42">
        <v>0</v>
      </c>
      <c r="K57" s="115"/>
    </row>
    <row r="58" spans="1:11" ht="13.8" thickBot="1" x14ac:dyDescent="0.3">
      <c r="A58" s="101"/>
      <c r="B58" s="164"/>
      <c r="C58" s="29" t="s">
        <v>105</v>
      </c>
      <c r="D58" s="32" t="s">
        <v>3</v>
      </c>
      <c r="E58" s="42" t="s">
        <v>3</v>
      </c>
      <c r="F58" s="42" t="s">
        <v>3</v>
      </c>
      <c r="G58" s="42"/>
      <c r="H58" s="42"/>
      <c r="I58" s="42"/>
      <c r="J58" s="42" t="s">
        <v>3</v>
      </c>
      <c r="K58" s="115"/>
    </row>
    <row r="59" spans="1:11" ht="13.8" thickBot="1" x14ac:dyDescent="0.3">
      <c r="A59" s="101"/>
      <c r="B59" s="164"/>
      <c r="C59" s="33" t="s">
        <v>3</v>
      </c>
      <c r="D59" s="106" t="s">
        <v>17</v>
      </c>
      <c r="E59" s="107"/>
      <c r="F59" s="107"/>
      <c r="G59" s="107"/>
      <c r="H59" s="107"/>
      <c r="I59" s="107"/>
      <c r="J59" s="113"/>
      <c r="K59" s="115"/>
    </row>
    <row r="60" spans="1:11" ht="13.8" thickBot="1" x14ac:dyDescent="0.3">
      <c r="A60" s="102"/>
      <c r="B60" s="165"/>
      <c r="C60" s="33" t="s">
        <v>3</v>
      </c>
      <c r="D60" s="140" t="s">
        <v>53</v>
      </c>
      <c r="E60" s="141"/>
      <c r="F60" s="141"/>
      <c r="G60" s="141"/>
      <c r="H60" s="141"/>
      <c r="I60" s="141"/>
      <c r="J60" s="142"/>
      <c r="K60" s="116"/>
    </row>
    <row r="61" spans="1:11" ht="13.8" thickBot="1" x14ac:dyDescent="0.3">
      <c r="A61" s="112" t="s">
        <v>60</v>
      </c>
      <c r="B61" s="40" t="s">
        <v>113</v>
      </c>
      <c r="C61" s="40" t="s">
        <v>3</v>
      </c>
      <c r="D61" s="41" t="s">
        <v>6</v>
      </c>
      <c r="E61" s="41" t="s">
        <v>7</v>
      </c>
      <c r="F61" s="41" t="s">
        <v>8</v>
      </c>
      <c r="G61" s="41" t="s">
        <v>9</v>
      </c>
      <c r="H61" s="41" t="s">
        <v>10</v>
      </c>
      <c r="I61" s="41" t="s">
        <v>11</v>
      </c>
      <c r="J61" s="91" t="s">
        <v>12</v>
      </c>
      <c r="K61" s="103" t="s">
        <v>62</v>
      </c>
    </row>
    <row r="62" spans="1:11" ht="13.8" thickBot="1" x14ac:dyDescent="0.3">
      <c r="A62" s="101"/>
      <c r="B62" s="163" t="s">
        <v>63</v>
      </c>
      <c r="C62" s="29" t="s">
        <v>104</v>
      </c>
      <c r="D62" s="42">
        <v>0</v>
      </c>
      <c r="E62" s="42">
        <v>0</v>
      </c>
      <c r="F62" s="42">
        <v>1</v>
      </c>
      <c r="G62" s="42">
        <v>3</v>
      </c>
      <c r="H62" s="42">
        <v>6</v>
      </c>
      <c r="I62" s="42">
        <v>10</v>
      </c>
      <c r="J62" s="43">
        <v>10</v>
      </c>
      <c r="K62" s="104"/>
    </row>
    <row r="63" spans="1:11" ht="13.8" thickBot="1" x14ac:dyDescent="0.3">
      <c r="A63" s="101"/>
      <c r="B63" s="164" t="s">
        <v>3</v>
      </c>
      <c r="C63" s="29" t="s">
        <v>105</v>
      </c>
      <c r="D63" s="32" t="s">
        <v>3</v>
      </c>
      <c r="E63" s="42" t="s">
        <v>3</v>
      </c>
      <c r="F63" s="42" t="s">
        <v>3</v>
      </c>
      <c r="G63" s="42"/>
      <c r="H63" s="42"/>
      <c r="I63" s="42"/>
      <c r="J63" s="43" t="s">
        <v>3</v>
      </c>
      <c r="K63" s="104"/>
    </row>
    <row r="64" spans="1:11" ht="13.8" thickBot="1" x14ac:dyDescent="0.3">
      <c r="A64" s="101"/>
      <c r="B64" s="164" t="s">
        <v>3</v>
      </c>
      <c r="C64" s="33" t="s">
        <v>3</v>
      </c>
      <c r="D64" s="106" t="s">
        <v>17</v>
      </c>
      <c r="E64" s="107"/>
      <c r="F64" s="107"/>
      <c r="G64" s="107"/>
      <c r="H64" s="107"/>
      <c r="I64" s="107"/>
      <c r="J64" s="108"/>
      <c r="K64" s="104"/>
    </row>
    <row r="65" spans="1:11" ht="35.25" customHeight="1" thickBot="1" x14ac:dyDescent="0.3">
      <c r="A65" s="102"/>
      <c r="B65" s="165" t="s">
        <v>3</v>
      </c>
      <c r="C65" s="43" t="s">
        <v>3</v>
      </c>
      <c r="D65" s="109" t="s">
        <v>37</v>
      </c>
      <c r="E65" s="110"/>
      <c r="F65" s="110"/>
      <c r="G65" s="110"/>
      <c r="H65" s="110"/>
      <c r="I65" s="110"/>
      <c r="J65" s="110"/>
      <c r="K65" s="105"/>
    </row>
    <row r="66" spans="1:11" ht="13.8" thickBot="1" x14ac:dyDescent="0.3">
      <c r="A66" s="61" t="s">
        <v>3</v>
      </c>
      <c r="B66" s="62" t="s">
        <v>3</v>
      </c>
      <c r="C66" s="44" t="s">
        <v>3</v>
      </c>
      <c r="D66" s="110" t="s">
        <v>3</v>
      </c>
      <c r="E66" s="110"/>
      <c r="F66" s="110"/>
      <c r="G66" s="110"/>
      <c r="H66" s="110"/>
      <c r="I66" s="110"/>
      <c r="J66" s="114"/>
      <c r="K66" s="63"/>
    </row>
    <row r="67" spans="1:11" ht="13.8" thickBot="1" x14ac:dyDescent="0.3">
      <c r="A67" s="120" t="s">
        <v>64</v>
      </c>
      <c r="B67" s="64" t="s">
        <v>65</v>
      </c>
      <c r="C67" s="64" t="s">
        <v>3</v>
      </c>
      <c r="D67" s="64" t="s">
        <v>66</v>
      </c>
      <c r="E67" s="64" t="s">
        <v>67</v>
      </c>
      <c r="F67" s="64" t="s">
        <v>68</v>
      </c>
      <c r="G67" s="65"/>
      <c r="H67" s="65"/>
      <c r="I67" s="65"/>
      <c r="J67" s="132" t="s">
        <v>69</v>
      </c>
      <c r="K67" s="133"/>
    </row>
    <row r="68" spans="1:11" ht="13.8" thickBot="1" x14ac:dyDescent="0.3">
      <c r="A68" s="121"/>
      <c r="B68" s="29" t="s">
        <v>3</v>
      </c>
      <c r="C68" s="29" t="s">
        <v>3</v>
      </c>
      <c r="D68" s="29" t="s">
        <v>3</v>
      </c>
      <c r="E68" s="29" t="s">
        <v>3</v>
      </c>
      <c r="F68" s="29" t="s">
        <v>3</v>
      </c>
      <c r="G68" s="66"/>
      <c r="H68" s="66"/>
      <c r="I68" s="66"/>
      <c r="J68" s="130" t="s">
        <v>3</v>
      </c>
      <c r="K68" s="131"/>
    </row>
    <row r="69" spans="1:11" ht="13.8" thickBot="1" x14ac:dyDescent="0.3">
      <c r="A69" s="120" t="s">
        <v>70</v>
      </c>
      <c r="B69" s="64" t="s">
        <v>71</v>
      </c>
      <c r="C69" s="64" t="s">
        <v>3</v>
      </c>
      <c r="D69" s="122" t="s">
        <v>3</v>
      </c>
      <c r="E69" s="123"/>
      <c r="F69" s="123"/>
      <c r="G69" s="123"/>
      <c r="H69" s="123"/>
      <c r="I69" s="123"/>
      <c r="J69" s="123"/>
      <c r="K69" s="124"/>
    </row>
    <row r="70" spans="1:11" ht="13.8" thickBot="1" x14ac:dyDescent="0.3">
      <c r="A70" s="121"/>
      <c r="B70" s="29" t="s">
        <v>3</v>
      </c>
      <c r="C70" s="66" t="s">
        <v>3</v>
      </c>
      <c r="D70" s="125"/>
      <c r="E70" s="126"/>
      <c r="F70" s="126"/>
      <c r="G70" s="126"/>
      <c r="H70" s="126"/>
      <c r="I70" s="126"/>
      <c r="J70" s="126"/>
      <c r="K70" s="127"/>
    </row>
    <row r="71" spans="1:11" x14ac:dyDescent="0.25">
      <c r="A71" s="46"/>
      <c r="B71" s="46"/>
      <c r="C71" s="46"/>
      <c r="D71" s="46"/>
      <c r="E71" s="46"/>
      <c r="F71" s="46"/>
      <c r="G71" s="46"/>
      <c r="H71" s="46"/>
      <c r="I71" s="46"/>
      <c r="J71" s="46"/>
      <c r="K71" s="46"/>
    </row>
    <row r="72" spans="1:11" ht="13.8" thickBot="1" x14ac:dyDescent="0.3">
      <c r="A72" s="46"/>
      <c r="B72" s="46"/>
      <c r="C72" s="46"/>
      <c r="D72" s="46"/>
      <c r="E72" s="46"/>
      <c r="F72" s="46"/>
      <c r="G72" s="46"/>
      <c r="H72" s="46"/>
      <c r="I72" s="46"/>
      <c r="J72" s="46"/>
      <c r="K72" s="46"/>
    </row>
    <row r="73" spans="1:11" ht="13.8" thickBot="1" x14ac:dyDescent="0.3">
      <c r="A73" s="47" t="s">
        <v>72</v>
      </c>
      <c r="B73" s="48" t="s">
        <v>73</v>
      </c>
      <c r="C73" s="48" t="s">
        <v>3</v>
      </c>
      <c r="D73" s="49" t="s">
        <v>6</v>
      </c>
      <c r="E73" s="50" t="s">
        <v>7</v>
      </c>
      <c r="F73" s="50" t="s">
        <v>8</v>
      </c>
      <c r="G73" s="50" t="s">
        <v>9</v>
      </c>
      <c r="H73" s="50" t="s">
        <v>10</v>
      </c>
      <c r="I73" s="50" t="s">
        <v>11</v>
      </c>
      <c r="J73" s="50" t="s">
        <v>12</v>
      </c>
      <c r="K73" s="51" t="s">
        <v>21</v>
      </c>
    </row>
    <row r="74" spans="1:11" ht="13.95" customHeight="1" thickBot="1" x14ac:dyDescent="0.3">
      <c r="A74" s="112" t="s">
        <v>74</v>
      </c>
      <c r="B74" s="112" t="s">
        <v>114</v>
      </c>
      <c r="C74" s="29" t="s">
        <v>104</v>
      </c>
      <c r="D74" s="42">
        <v>0</v>
      </c>
      <c r="E74" s="42">
        <v>0</v>
      </c>
      <c r="F74" s="42">
        <v>0</v>
      </c>
      <c r="G74" s="42">
        <v>0</v>
      </c>
      <c r="H74" s="42">
        <v>1</v>
      </c>
      <c r="I74" s="42">
        <v>2</v>
      </c>
      <c r="J74" s="42">
        <v>2</v>
      </c>
      <c r="K74" s="134" t="s">
        <v>3</v>
      </c>
    </row>
    <row r="75" spans="1:11" ht="13.8" thickBot="1" x14ac:dyDescent="0.3">
      <c r="A75" s="101" t="s">
        <v>3</v>
      </c>
      <c r="B75" s="101"/>
      <c r="C75" s="72" t="s">
        <v>105</v>
      </c>
      <c r="D75" s="32" t="s">
        <v>3</v>
      </c>
      <c r="E75" s="42" t="s">
        <v>3</v>
      </c>
      <c r="F75" s="42" t="s">
        <v>3</v>
      </c>
      <c r="G75" s="42"/>
      <c r="H75" s="42"/>
      <c r="I75" s="42"/>
      <c r="J75" s="42" t="s">
        <v>3</v>
      </c>
      <c r="K75" s="135"/>
    </row>
    <row r="76" spans="1:11" ht="13.8" thickBot="1" x14ac:dyDescent="0.3">
      <c r="A76" s="101" t="s">
        <v>3</v>
      </c>
      <c r="B76" s="101"/>
      <c r="C76" s="107" t="s">
        <v>17</v>
      </c>
      <c r="D76" s="107"/>
      <c r="E76" s="107"/>
      <c r="F76" s="107"/>
      <c r="G76" s="107"/>
      <c r="H76" s="107"/>
      <c r="I76" s="107"/>
      <c r="J76" s="113"/>
      <c r="K76" s="135"/>
    </row>
    <row r="77" spans="1:11" ht="16.2" customHeight="1" x14ac:dyDescent="0.25">
      <c r="A77" s="101" t="s">
        <v>3</v>
      </c>
      <c r="B77" s="101"/>
      <c r="C77" s="151" t="s">
        <v>77</v>
      </c>
      <c r="D77" s="152"/>
      <c r="E77" s="152"/>
      <c r="F77" s="152"/>
      <c r="G77" s="152"/>
      <c r="H77" s="152"/>
      <c r="I77" s="152"/>
      <c r="J77" s="153"/>
      <c r="K77" s="135"/>
    </row>
    <row r="78" spans="1:11" ht="13.8" thickBot="1" x14ac:dyDescent="0.3">
      <c r="A78" s="39" t="s">
        <v>78</v>
      </c>
      <c r="B78" s="101"/>
      <c r="C78" s="154"/>
      <c r="D78" s="155"/>
      <c r="E78" s="155"/>
      <c r="F78" s="155"/>
      <c r="G78" s="155"/>
      <c r="H78" s="155"/>
      <c r="I78" s="155"/>
      <c r="J78" s="156"/>
      <c r="K78" s="135"/>
    </row>
    <row r="79" spans="1:11" ht="13.8" thickBot="1" x14ac:dyDescent="0.3">
      <c r="A79" s="67">
        <v>0.15</v>
      </c>
      <c r="B79" s="101"/>
      <c r="C79" s="154"/>
      <c r="D79" s="155"/>
      <c r="E79" s="155"/>
      <c r="F79" s="155"/>
      <c r="G79" s="155"/>
      <c r="H79" s="155"/>
      <c r="I79" s="155"/>
      <c r="J79" s="156"/>
      <c r="K79" s="135"/>
    </row>
    <row r="80" spans="1:11" ht="13.8" thickBot="1" x14ac:dyDescent="0.3">
      <c r="A80" s="120" t="s">
        <v>64</v>
      </c>
      <c r="B80" s="64" t="s">
        <v>65</v>
      </c>
      <c r="C80" s="64" t="s">
        <v>3</v>
      </c>
      <c r="D80" s="64" t="s">
        <v>66</v>
      </c>
      <c r="E80" s="64" t="s">
        <v>67</v>
      </c>
      <c r="F80" s="64" t="s">
        <v>68</v>
      </c>
      <c r="G80" s="65"/>
      <c r="H80" s="65"/>
      <c r="I80" s="65"/>
      <c r="J80" s="128" t="s">
        <v>69</v>
      </c>
      <c r="K80" s="129"/>
    </row>
    <row r="81" spans="1:11" ht="13.8" thickBot="1" x14ac:dyDescent="0.3">
      <c r="A81" s="121"/>
      <c r="B81" s="29" t="s">
        <v>3</v>
      </c>
      <c r="C81" s="29" t="s">
        <v>3</v>
      </c>
      <c r="D81" s="29" t="s">
        <v>3</v>
      </c>
      <c r="E81" s="29" t="s">
        <v>3</v>
      </c>
      <c r="F81" s="29" t="s">
        <v>3</v>
      </c>
      <c r="G81" s="66"/>
      <c r="H81" s="66"/>
      <c r="I81" s="66"/>
      <c r="J81" s="130" t="s">
        <v>3</v>
      </c>
      <c r="K81" s="131"/>
    </row>
    <row r="82" spans="1:11" ht="13.8" thickBot="1" x14ac:dyDescent="0.3">
      <c r="A82" s="120" t="s">
        <v>70</v>
      </c>
      <c r="B82" s="64" t="s">
        <v>71</v>
      </c>
      <c r="C82" s="64" t="s">
        <v>3</v>
      </c>
      <c r="D82" s="122" t="s">
        <v>3</v>
      </c>
      <c r="E82" s="123"/>
      <c r="F82" s="123"/>
      <c r="G82" s="123"/>
      <c r="H82" s="123"/>
      <c r="I82" s="123"/>
      <c r="J82" s="123"/>
      <c r="K82" s="124"/>
    </row>
    <row r="83" spans="1:11" ht="13.8" thickBot="1" x14ac:dyDescent="0.3">
      <c r="A83" s="121"/>
      <c r="B83" s="29" t="s">
        <v>3</v>
      </c>
      <c r="C83" s="66" t="s">
        <v>3</v>
      </c>
      <c r="D83" s="125"/>
      <c r="E83" s="126"/>
      <c r="F83" s="126"/>
      <c r="G83" s="126"/>
      <c r="H83" s="126"/>
      <c r="I83" s="126"/>
      <c r="J83" s="126"/>
      <c r="K83" s="127"/>
    </row>
    <row r="84" spans="1:11" ht="13.8" thickBot="1" x14ac:dyDescent="0.3">
      <c r="A84" s="46"/>
      <c r="B84" s="46"/>
      <c r="C84" s="46"/>
      <c r="D84" s="46" t="s">
        <v>3</v>
      </c>
      <c r="E84" s="46" t="s">
        <v>3</v>
      </c>
      <c r="F84" s="46" t="s">
        <v>3</v>
      </c>
      <c r="G84" s="46"/>
      <c r="H84" s="46"/>
      <c r="I84" s="46"/>
      <c r="J84" s="46" t="s">
        <v>3</v>
      </c>
      <c r="K84" s="46" t="s">
        <v>3</v>
      </c>
    </row>
    <row r="85" spans="1:11" ht="13.8" thickBot="1" x14ac:dyDescent="0.3">
      <c r="A85" s="47" t="s">
        <v>79</v>
      </c>
      <c r="B85" s="48" t="s">
        <v>80</v>
      </c>
      <c r="C85" s="48" t="s">
        <v>3</v>
      </c>
      <c r="D85" s="49" t="s">
        <v>6</v>
      </c>
      <c r="E85" s="50" t="s">
        <v>7</v>
      </c>
      <c r="F85" s="50" t="s">
        <v>8</v>
      </c>
      <c r="G85" s="50" t="s">
        <v>9</v>
      </c>
      <c r="H85" s="50" t="s">
        <v>10</v>
      </c>
      <c r="I85" s="50" t="s">
        <v>11</v>
      </c>
      <c r="J85" s="50" t="s">
        <v>12</v>
      </c>
      <c r="K85" s="51" t="s">
        <v>21</v>
      </c>
    </row>
    <row r="86" spans="1:11" ht="13.95" customHeight="1" x14ac:dyDescent="0.25">
      <c r="A86" s="112" t="s">
        <v>81</v>
      </c>
      <c r="B86" s="100" t="s">
        <v>120</v>
      </c>
      <c r="C86" s="29" t="s">
        <v>104</v>
      </c>
      <c r="D86" s="42">
        <v>0</v>
      </c>
      <c r="E86" s="42">
        <v>0</v>
      </c>
      <c r="F86" s="42">
        <v>3</v>
      </c>
      <c r="G86" s="42">
        <v>4</v>
      </c>
      <c r="H86" s="42">
        <v>6</v>
      </c>
      <c r="I86" s="42">
        <v>8</v>
      </c>
      <c r="J86" s="42">
        <v>8</v>
      </c>
      <c r="K86" s="137" t="s">
        <v>83</v>
      </c>
    </row>
    <row r="87" spans="1:11" ht="13.8" thickBot="1" x14ac:dyDescent="0.3">
      <c r="A87" s="101"/>
      <c r="B87" s="101" t="s">
        <v>3</v>
      </c>
      <c r="C87" s="72" t="s">
        <v>105</v>
      </c>
      <c r="D87" s="32" t="s">
        <v>3</v>
      </c>
      <c r="E87" s="42" t="s">
        <v>3</v>
      </c>
      <c r="F87" s="42" t="s">
        <v>3</v>
      </c>
      <c r="G87" s="42"/>
      <c r="H87" s="42"/>
      <c r="I87" s="42"/>
      <c r="J87" s="42" t="s">
        <v>3</v>
      </c>
      <c r="K87" s="115"/>
    </row>
    <row r="88" spans="1:11" ht="13.8" thickBot="1" x14ac:dyDescent="0.3">
      <c r="A88" s="101"/>
      <c r="B88" s="101" t="s">
        <v>3</v>
      </c>
      <c r="C88" s="107" t="s">
        <v>17</v>
      </c>
      <c r="D88" s="107"/>
      <c r="E88" s="107"/>
      <c r="F88" s="107"/>
      <c r="G88" s="107"/>
      <c r="H88" s="107"/>
      <c r="I88" s="107"/>
      <c r="J88" s="113"/>
      <c r="K88" s="116"/>
    </row>
    <row r="89" spans="1:11" ht="13.8" thickBot="1" x14ac:dyDescent="0.3">
      <c r="A89" s="101"/>
      <c r="B89" s="101" t="s">
        <v>3</v>
      </c>
      <c r="C89" s="110" t="s">
        <v>37</v>
      </c>
      <c r="D89" s="110"/>
      <c r="E89" s="110"/>
      <c r="F89" s="110"/>
      <c r="G89" s="110"/>
      <c r="H89" s="110"/>
      <c r="I89" s="110"/>
      <c r="J89" s="114"/>
      <c r="K89" s="117" t="s">
        <v>84</v>
      </c>
    </row>
    <row r="90" spans="1:11" ht="13.8" thickBot="1" x14ac:dyDescent="0.3">
      <c r="A90" s="101"/>
      <c r="B90" s="40" t="s">
        <v>85</v>
      </c>
      <c r="C90" s="40" t="s">
        <v>3</v>
      </c>
      <c r="D90" s="49" t="s">
        <v>6</v>
      </c>
      <c r="E90" s="50" t="s">
        <v>7</v>
      </c>
      <c r="F90" s="50" t="s">
        <v>8</v>
      </c>
      <c r="G90" s="50" t="s">
        <v>9</v>
      </c>
      <c r="H90" s="50" t="s">
        <v>10</v>
      </c>
      <c r="I90" s="50" t="s">
        <v>11</v>
      </c>
      <c r="J90" s="50" t="s">
        <v>12</v>
      </c>
      <c r="K90" s="139"/>
    </row>
    <row r="91" spans="1:11" x14ac:dyDescent="0.25">
      <c r="A91" s="101"/>
      <c r="B91" s="103" t="s">
        <v>115</v>
      </c>
      <c r="C91" s="72" t="s">
        <v>104</v>
      </c>
      <c r="D91" s="42">
        <v>0</v>
      </c>
      <c r="E91" s="42">
        <v>0</v>
      </c>
      <c r="F91" s="42">
        <v>10</v>
      </c>
      <c r="G91" s="42">
        <v>20</v>
      </c>
      <c r="H91" s="42">
        <v>33</v>
      </c>
      <c r="I91" s="42">
        <v>50</v>
      </c>
      <c r="J91" s="42">
        <v>50</v>
      </c>
      <c r="K91" s="139"/>
    </row>
    <row r="92" spans="1:11" ht="13.8" thickBot="1" x14ac:dyDescent="0.3">
      <c r="A92" s="101"/>
      <c r="B92" s="104" t="s">
        <v>3</v>
      </c>
      <c r="C92" s="57" t="s">
        <v>105</v>
      </c>
      <c r="D92" s="69" t="s">
        <v>3</v>
      </c>
      <c r="E92" s="70" t="s">
        <v>3</v>
      </c>
      <c r="F92" s="42" t="s">
        <v>3</v>
      </c>
      <c r="G92" s="42"/>
      <c r="H92" s="42"/>
      <c r="I92" s="42"/>
      <c r="J92" s="42" t="s">
        <v>3</v>
      </c>
      <c r="K92" s="139"/>
    </row>
    <row r="93" spans="1:11" ht="13.8" thickBot="1" x14ac:dyDescent="0.3">
      <c r="A93" s="101"/>
      <c r="B93" s="104" t="s">
        <v>3</v>
      </c>
      <c r="C93" s="107" t="s">
        <v>17</v>
      </c>
      <c r="D93" s="107"/>
      <c r="E93" s="107"/>
      <c r="F93" s="107"/>
      <c r="G93" s="107"/>
      <c r="H93" s="107"/>
      <c r="I93" s="107"/>
      <c r="J93" s="113"/>
      <c r="K93" s="139"/>
    </row>
    <row r="94" spans="1:11" ht="13.8" thickBot="1" x14ac:dyDescent="0.3">
      <c r="A94" s="102"/>
      <c r="B94" s="104" t="s">
        <v>3</v>
      </c>
      <c r="C94" s="110" t="s">
        <v>87</v>
      </c>
      <c r="D94" s="110"/>
      <c r="E94" s="110"/>
      <c r="F94" s="110"/>
      <c r="G94" s="110"/>
      <c r="H94" s="110"/>
      <c r="I94" s="110"/>
      <c r="J94" s="114"/>
      <c r="K94" s="149"/>
    </row>
    <row r="95" spans="1:11" ht="13.8" thickBot="1" x14ac:dyDescent="0.3">
      <c r="A95" s="39" t="s">
        <v>78</v>
      </c>
      <c r="B95" s="40"/>
      <c r="C95" s="40"/>
      <c r="D95" s="49"/>
      <c r="E95" s="50"/>
      <c r="F95" s="50"/>
      <c r="G95" s="50"/>
      <c r="H95" s="50"/>
      <c r="I95" s="50"/>
      <c r="J95" s="50"/>
    </row>
    <row r="96" spans="1:11" ht="13.8" thickBot="1" x14ac:dyDescent="0.3">
      <c r="A96" s="67">
        <v>0.25</v>
      </c>
    </row>
    <row r="97" spans="1:11" ht="13.8" thickBot="1" x14ac:dyDescent="0.3">
      <c r="A97" s="120" t="s">
        <v>64</v>
      </c>
      <c r="B97" s="64" t="s">
        <v>65</v>
      </c>
      <c r="C97" s="64" t="s">
        <v>3</v>
      </c>
      <c r="D97" s="64" t="s">
        <v>66</v>
      </c>
      <c r="E97" s="64" t="s">
        <v>67</v>
      </c>
      <c r="F97" s="64" t="s">
        <v>68</v>
      </c>
      <c r="G97" s="65"/>
      <c r="H97" s="65"/>
      <c r="I97" s="65"/>
      <c r="J97" s="128" t="s">
        <v>69</v>
      </c>
      <c r="K97" s="129"/>
    </row>
    <row r="98" spans="1:11" ht="13.8" thickBot="1" x14ac:dyDescent="0.3">
      <c r="A98" s="121"/>
      <c r="B98" s="29" t="s">
        <v>3</v>
      </c>
      <c r="C98" s="29" t="s">
        <v>3</v>
      </c>
      <c r="D98" s="29" t="s">
        <v>3</v>
      </c>
      <c r="E98" s="29" t="s">
        <v>3</v>
      </c>
      <c r="F98" s="29" t="s">
        <v>3</v>
      </c>
      <c r="G98" s="66"/>
      <c r="H98" s="66"/>
      <c r="I98" s="66"/>
      <c r="J98" s="130" t="s">
        <v>3</v>
      </c>
      <c r="K98" s="131"/>
    </row>
    <row r="99" spans="1:11" ht="13.8" thickBot="1" x14ac:dyDescent="0.3">
      <c r="A99" s="120" t="s">
        <v>70</v>
      </c>
      <c r="B99" s="64" t="s">
        <v>71</v>
      </c>
      <c r="C99" s="64" t="s">
        <v>3</v>
      </c>
      <c r="D99" s="122" t="s">
        <v>3</v>
      </c>
      <c r="E99" s="123"/>
      <c r="F99" s="123"/>
      <c r="G99" s="123"/>
      <c r="H99" s="123"/>
      <c r="I99" s="123"/>
      <c r="J99" s="123"/>
      <c r="K99" s="124"/>
    </row>
    <row r="100" spans="1:11" ht="13.8" thickBot="1" x14ac:dyDescent="0.3">
      <c r="A100" s="121"/>
      <c r="B100" s="29" t="s">
        <v>3</v>
      </c>
      <c r="C100" s="66" t="s">
        <v>3</v>
      </c>
      <c r="D100" s="125"/>
      <c r="E100" s="126"/>
      <c r="F100" s="126"/>
      <c r="G100" s="126"/>
      <c r="H100" s="126"/>
      <c r="I100" s="126"/>
      <c r="J100" s="126"/>
      <c r="K100" s="127"/>
    </row>
    <row r="101" spans="1:11" ht="13.8" thickBot="1" x14ac:dyDescent="0.3">
      <c r="A101" s="46"/>
      <c r="B101" s="46"/>
      <c r="C101" s="46"/>
      <c r="D101" s="71" t="s">
        <v>3</v>
      </c>
      <c r="E101" s="71" t="s">
        <v>3</v>
      </c>
      <c r="F101" s="71" t="s">
        <v>3</v>
      </c>
      <c r="G101" s="71"/>
      <c r="H101" s="71"/>
      <c r="I101" s="71"/>
      <c r="J101" s="71" t="s">
        <v>3</v>
      </c>
      <c r="K101" s="71" t="s">
        <v>3</v>
      </c>
    </row>
    <row r="102" spans="1:11" ht="13.8" thickBot="1" x14ac:dyDescent="0.3">
      <c r="A102" s="47" t="s">
        <v>88</v>
      </c>
      <c r="B102" s="48" t="s">
        <v>89</v>
      </c>
      <c r="C102" s="48" t="s">
        <v>3</v>
      </c>
      <c r="D102" s="49" t="s">
        <v>6</v>
      </c>
      <c r="E102" s="50" t="s">
        <v>7</v>
      </c>
      <c r="F102" s="50" t="s">
        <v>8</v>
      </c>
      <c r="G102" s="50" t="s">
        <v>9</v>
      </c>
      <c r="H102" s="50" t="s">
        <v>10</v>
      </c>
      <c r="I102" s="50" t="s">
        <v>11</v>
      </c>
      <c r="J102" s="50" t="s">
        <v>12</v>
      </c>
      <c r="K102" s="51" t="s">
        <v>21</v>
      </c>
    </row>
    <row r="103" spans="1:11" x14ac:dyDescent="0.25">
      <c r="A103" s="112" t="s">
        <v>90</v>
      </c>
      <c r="B103" s="163" t="s">
        <v>91</v>
      </c>
      <c r="C103" s="29" t="s">
        <v>104</v>
      </c>
      <c r="D103" s="42">
        <v>0</v>
      </c>
      <c r="E103" s="42"/>
      <c r="F103" s="42"/>
      <c r="G103" s="42"/>
      <c r="H103" s="42"/>
      <c r="I103" s="42"/>
      <c r="J103" s="42"/>
      <c r="K103" s="135" t="s">
        <v>92</v>
      </c>
    </row>
    <row r="104" spans="1:11" ht="13.8" thickBot="1" x14ac:dyDescent="0.3">
      <c r="A104" s="101" t="s">
        <v>3</v>
      </c>
      <c r="B104" s="164" t="s">
        <v>3</v>
      </c>
      <c r="C104" s="72" t="s">
        <v>105</v>
      </c>
      <c r="D104" s="32" t="s">
        <v>3</v>
      </c>
      <c r="E104" s="42"/>
      <c r="F104" s="42"/>
      <c r="G104" s="42"/>
      <c r="H104" s="42"/>
      <c r="I104" s="42"/>
      <c r="J104" s="42"/>
      <c r="K104" s="135"/>
    </row>
    <row r="105" spans="1:11" ht="13.8" thickBot="1" x14ac:dyDescent="0.3">
      <c r="A105" s="101" t="s">
        <v>3</v>
      </c>
      <c r="B105" s="164" t="s">
        <v>3</v>
      </c>
      <c r="C105" s="107" t="s">
        <v>17</v>
      </c>
      <c r="D105" s="107"/>
      <c r="E105" s="107"/>
      <c r="F105" s="107"/>
      <c r="G105" s="107"/>
      <c r="H105" s="107"/>
      <c r="I105" s="107"/>
      <c r="J105" s="113"/>
      <c r="K105" s="135"/>
    </row>
    <row r="106" spans="1:11" ht="13.8" thickBot="1" x14ac:dyDescent="0.3">
      <c r="A106" s="101" t="s">
        <v>3</v>
      </c>
      <c r="B106" s="164" t="s">
        <v>3</v>
      </c>
      <c r="C106" s="110" t="s">
        <v>93</v>
      </c>
      <c r="D106" s="110"/>
      <c r="E106" s="110"/>
      <c r="F106" s="110"/>
      <c r="G106" s="110"/>
      <c r="H106" s="110"/>
      <c r="I106" s="110"/>
      <c r="J106" s="114"/>
      <c r="K106" s="135"/>
    </row>
    <row r="107" spans="1:11" ht="13.8" thickBot="1" x14ac:dyDescent="0.3">
      <c r="A107" s="73" t="s">
        <v>3</v>
      </c>
      <c r="B107" s="40" t="s">
        <v>94</v>
      </c>
      <c r="C107" s="40" t="s">
        <v>3</v>
      </c>
      <c r="D107" s="49" t="s">
        <v>6</v>
      </c>
      <c r="E107" s="50" t="s">
        <v>7</v>
      </c>
      <c r="F107" s="50" t="s">
        <v>8</v>
      </c>
      <c r="G107" s="50" t="s">
        <v>9</v>
      </c>
      <c r="H107" s="50" t="s">
        <v>10</v>
      </c>
      <c r="I107" s="50" t="s">
        <v>11</v>
      </c>
      <c r="J107" s="50" t="s">
        <v>12</v>
      </c>
      <c r="K107" s="135"/>
    </row>
    <row r="108" spans="1:11" x14ac:dyDescent="0.25">
      <c r="A108" s="73" t="s">
        <v>3</v>
      </c>
      <c r="B108" s="163" t="s">
        <v>95</v>
      </c>
      <c r="C108" s="72" t="s">
        <v>104</v>
      </c>
      <c r="D108" s="42">
        <v>0</v>
      </c>
      <c r="E108" s="42"/>
      <c r="F108" s="42"/>
      <c r="G108" s="42"/>
      <c r="H108" s="42"/>
      <c r="I108" s="42"/>
      <c r="J108" s="42"/>
      <c r="K108" s="135"/>
    </row>
    <row r="109" spans="1:11" ht="13.8" thickBot="1" x14ac:dyDescent="0.3">
      <c r="A109" s="73" t="s">
        <v>3</v>
      </c>
      <c r="B109" s="164" t="s">
        <v>3</v>
      </c>
      <c r="C109" s="57" t="s">
        <v>105</v>
      </c>
      <c r="D109" s="69" t="s">
        <v>3</v>
      </c>
      <c r="E109" s="70"/>
      <c r="F109" s="42"/>
      <c r="G109" s="42"/>
      <c r="H109" s="42"/>
      <c r="I109" s="42"/>
      <c r="J109" s="42"/>
      <c r="K109" s="135"/>
    </row>
    <row r="110" spans="1:11" ht="13.8" thickBot="1" x14ac:dyDescent="0.3">
      <c r="A110" s="73" t="s">
        <v>3</v>
      </c>
      <c r="B110" s="164" t="s">
        <v>3</v>
      </c>
      <c r="C110" s="107" t="s">
        <v>17</v>
      </c>
      <c r="D110" s="107"/>
      <c r="E110" s="107"/>
      <c r="F110" s="107"/>
      <c r="G110" s="107"/>
      <c r="H110" s="107"/>
      <c r="I110" s="107"/>
      <c r="J110" s="113"/>
      <c r="K110" s="135"/>
    </row>
    <row r="111" spans="1:11" ht="13.8" thickBot="1" x14ac:dyDescent="0.3">
      <c r="A111" s="61" t="s">
        <v>3</v>
      </c>
      <c r="B111" s="164" t="s">
        <v>3</v>
      </c>
      <c r="K111" s="135"/>
    </row>
    <row r="112" spans="1:11" ht="13.8" thickBot="1" x14ac:dyDescent="0.3">
      <c r="A112" s="39" t="s">
        <v>78</v>
      </c>
      <c r="B112" s="40"/>
      <c r="C112" s="110" t="s">
        <v>96</v>
      </c>
      <c r="D112" s="110"/>
      <c r="E112" s="110"/>
      <c r="F112" s="110"/>
      <c r="G112" s="110"/>
      <c r="H112" s="110"/>
      <c r="I112" s="110"/>
      <c r="J112" s="114"/>
      <c r="K112" s="135"/>
    </row>
    <row r="113" spans="1:11" ht="13.8" thickBot="1" x14ac:dyDescent="0.3">
      <c r="A113" s="67">
        <v>0.3</v>
      </c>
      <c r="B113" s="74"/>
      <c r="C113" s="72"/>
      <c r="D113" s="75"/>
      <c r="E113" s="42"/>
      <c r="F113" s="42"/>
      <c r="G113" s="42"/>
      <c r="H113" s="42"/>
      <c r="I113" s="42"/>
      <c r="J113" s="42"/>
      <c r="K113" s="135"/>
    </row>
    <row r="114" spans="1:11" ht="13.8" thickBot="1" x14ac:dyDescent="0.3">
      <c r="A114" s="120" t="s">
        <v>64</v>
      </c>
      <c r="B114" s="64" t="s">
        <v>65</v>
      </c>
      <c r="C114" s="64" t="s">
        <v>3</v>
      </c>
      <c r="D114" s="64" t="s">
        <v>66</v>
      </c>
      <c r="E114" s="64" t="s">
        <v>67</v>
      </c>
      <c r="F114" s="64" t="s">
        <v>68</v>
      </c>
      <c r="G114" s="65"/>
      <c r="H114" s="65"/>
      <c r="I114" s="65"/>
      <c r="J114" s="128" t="s">
        <v>69</v>
      </c>
      <c r="K114" s="129"/>
    </row>
    <row r="115" spans="1:11" ht="13.8" thickBot="1" x14ac:dyDescent="0.3">
      <c r="A115" s="121"/>
      <c r="B115" s="29" t="s">
        <v>3</v>
      </c>
      <c r="C115" s="29" t="s">
        <v>3</v>
      </c>
      <c r="D115" s="29" t="s">
        <v>3</v>
      </c>
      <c r="E115" s="29" t="s">
        <v>3</v>
      </c>
      <c r="F115" s="29" t="s">
        <v>3</v>
      </c>
      <c r="G115" s="66"/>
      <c r="H115" s="66"/>
      <c r="I115" s="66"/>
      <c r="J115" s="130" t="s">
        <v>3</v>
      </c>
      <c r="K115" s="131"/>
    </row>
    <row r="116" spans="1:11" ht="13.8" thickBot="1" x14ac:dyDescent="0.3">
      <c r="A116" s="120" t="s">
        <v>70</v>
      </c>
      <c r="B116" s="64" t="s">
        <v>71</v>
      </c>
      <c r="C116" s="64" t="s">
        <v>3</v>
      </c>
      <c r="D116" s="122" t="s">
        <v>3</v>
      </c>
      <c r="E116" s="123"/>
      <c r="F116" s="123"/>
      <c r="G116" s="123"/>
      <c r="H116" s="123"/>
      <c r="I116" s="123"/>
      <c r="J116" s="123"/>
      <c r="K116" s="124"/>
    </row>
    <row r="117" spans="1:11" ht="13.8" thickBot="1" x14ac:dyDescent="0.3">
      <c r="A117" s="121"/>
      <c r="B117" s="29" t="s">
        <v>3</v>
      </c>
      <c r="C117" s="66" t="s">
        <v>3</v>
      </c>
      <c r="D117" s="125"/>
      <c r="E117" s="126"/>
      <c r="F117" s="126"/>
      <c r="G117" s="126"/>
      <c r="H117" s="126"/>
      <c r="I117" s="126"/>
      <c r="J117" s="126"/>
      <c r="K117" s="127"/>
    </row>
    <row r="118" spans="1:11" ht="13.8" thickBot="1" x14ac:dyDescent="0.3">
      <c r="A118" s="46"/>
      <c r="B118" s="46"/>
      <c r="C118" s="46"/>
      <c r="D118" s="71" t="s">
        <v>3</v>
      </c>
      <c r="E118" s="71" t="s">
        <v>3</v>
      </c>
      <c r="F118" s="71" t="s">
        <v>3</v>
      </c>
      <c r="G118" s="71"/>
      <c r="H118" s="71"/>
      <c r="I118" s="71"/>
      <c r="J118" s="71" t="s">
        <v>3</v>
      </c>
      <c r="K118" s="71" t="s">
        <v>3</v>
      </c>
    </row>
    <row r="119" spans="1:11" ht="13.8" thickBot="1" x14ac:dyDescent="0.3">
      <c r="A119" s="47" t="s">
        <v>97</v>
      </c>
      <c r="B119" s="48" t="s">
        <v>98</v>
      </c>
      <c r="C119" s="48" t="s">
        <v>3</v>
      </c>
      <c r="D119" s="49" t="s">
        <v>6</v>
      </c>
      <c r="E119" s="50" t="s">
        <v>7</v>
      </c>
      <c r="F119" s="50" t="s">
        <v>8</v>
      </c>
      <c r="G119" s="50" t="s">
        <v>9</v>
      </c>
      <c r="H119" s="50" t="s">
        <v>10</v>
      </c>
      <c r="I119" s="50" t="s">
        <v>11</v>
      </c>
      <c r="J119" s="50" t="s">
        <v>12</v>
      </c>
      <c r="K119" s="51" t="s">
        <v>21</v>
      </c>
    </row>
    <row r="120" spans="1:11" ht="13.95" customHeight="1" thickBot="1" x14ac:dyDescent="0.3">
      <c r="A120" s="112" t="s">
        <v>99</v>
      </c>
      <c r="B120" s="163" t="s">
        <v>100</v>
      </c>
      <c r="C120" s="29" t="s">
        <v>104</v>
      </c>
      <c r="D120" s="42">
        <v>0</v>
      </c>
      <c r="E120" s="42">
        <v>1</v>
      </c>
      <c r="F120" s="42">
        <v>3</v>
      </c>
      <c r="G120" s="42">
        <f>5+7</f>
        <v>12</v>
      </c>
      <c r="H120" s="42">
        <f>8+12</f>
        <v>20</v>
      </c>
      <c r="I120" s="42">
        <f>12+16+7</f>
        <v>35</v>
      </c>
      <c r="J120" s="42">
        <v>35</v>
      </c>
      <c r="K120" s="135" t="s">
        <v>101</v>
      </c>
    </row>
    <row r="121" spans="1:11" ht="13.8" thickBot="1" x14ac:dyDescent="0.3">
      <c r="A121" s="101" t="s">
        <v>3</v>
      </c>
      <c r="B121" s="164"/>
      <c r="C121" s="72" t="s">
        <v>105</v>
      </c>
      <c r="D121" s="32" t="s">
        <v>3</v>
      </c>
      <c r="E121" s="42" t="s">
        <v>3</v>
      </c>
      <c r="F121" s="42" t="s">
        <v>3</v>
      </c>
      <c r="G121" s="42"/>
      <c r="H121" s="42"/>
      <c r="I121" s="42"/>
      <c r="J121" s="42"/>
      <c r="K121" s="135"/>
    </row>
    <row r="122" spans="1:11" ht="13.8" thickBot="1" x14ac:dyDescent="0.3">
      <c r="A122" s="101" t="s">
        <v>3</v>
      </c>
      <c r="B122" s="164"/>
      <c r="C122" s="107" t="s">
        <v>17</v>
      </c>
      <c r="D122" s="107"/>
      <c r="E122" s="107"/>
      <c r="F122" s="107"/>
      <c r="G122" s="107"/>
      <c r="H122" s="107"/>
      <c r="I122" s="107"/>
      <c r="J122" s="113"/>
      <c r="K122" s="135"/>
    </row>
    <row r="123" spans="1:11" ht="16.2" customHeight="1" x14ac:dyDescent="0.25">
      <c r="A123" s="101" t="s">
        <v>3</v>
      </c>
      <c r="B123" s="164"/>
      <c r="C123" s="136" t="s">
        <v>102</v>
      </c>
      <c r="D123" s="117"/>
      <c r="E123" s="117"/>
      <c r="F123" s="117"/>
      <c r="G123" s="117"/>
      <c r="H123" s="117"/>
      <c r="I123" s="117"/>
      <c r="J123" s="137"/>
      <c r="K123" s="135"/>
    </row>
    <row r="124" spans="1:11" ht="13.8" thickBot="1" x14ac:dyDescent="0.3">
      <c r="A124" s="39" t="s">
        <v>78</v>
      </c>
      <c r="B124" s="164"/>
      <c r="C124" s="138"/>
      <c r="D124" s="139"/>
      <c r="E124" s="139"/>
      <c r="F124" s="139"/>
      <c r="G124" s="139"/>
      <c r="H124" s="139"/>
      <c r="I124" s="139"/>
      <c r="J124" s="115"/>
      <c r="K124" s="135"/>
    </row>
    <row r="125" spans="1:11" x14ac:dyDescent="0.25">
      <c r="A125" s="67">
        <v>0.3</v>
      </c>
      <c r="B125" s="164"/>
      <c r="C125" s="138"/>
      <c r="D125" s="139"/>
      <c r="E125" s="139"/>
      <c r="F125" s="139"/>
      <c r="G125" s="139"/>
      <c r="H125" s="139"/>
      <c r="I125" s="139"/>
      <c r="J125" s="115"/>
      <c r="K125" s="135"/>
    </row>
    <row r="126" spans="1:11" ht="13.8" thickBot="1" x14ac:dyDescent="0.3">
      <c r="A126" s="120" t="s">
        <v>64</v>
      </c>
      <c r="B126" s="64" t="s">
        <v>65</v>
      </c>
      <c r="C126" s="64" t="s">
        <v>3</v>
      </c>
      <c r="D126" s="64" t="s">
        <v>66</v>
      </c>
      <c r="E126" s="64" t="s">
        <v>67</v>
      </c>
      <c r="F126" s="64" t="s">
        <v>68</v>
      </c>
      <c r="G126" s="65"/>
      <c r="H126" s="65"/>
      <c r="I126" s="65"/>
      <c r="J126" s="42" t="s">
        <v>3</v>
      </c>
      <c r="K126" s="135"/>
    </row>
    <row r="127" spans="1:11" ht="13.8" thickBot="1" x14ac:dyDescent="0.3">
      <c r="A127" s="121"/>
      <c r="B127" s="29" t="s">
        <v>3</v>
      </c>
      <c r="C127" s="29" t="s">
        <v>3</v>
      </c>
      <c r="D127" s="29" t="s">
        <v>3</v>
      </c>
      <c r="E127" s="29" t="s">
        <v>3</v>
      </c>
      <c r="F127" s="29" t="s">
        <v>3</v>
      </c>
      <c r="G127" s="66"/>
      <c r="H127" s="66"/>
      <c r="I127" s="66"/>
      <c r="J127" s="34"/>
      <c r="K127" s="135"/>
    </row>
    <row r="128" spans="1:11" ht="13.8" thickBot="1" x14ac:dyDescent="0.3">
      <c r="A128" s="120" t="s">
        <v>70</v>
      </c>
      <c r="B128" s="64" t="s">
        <v>71</v>
      </c>
      <c r="C128" s="64" t="s">
        <v>3</v>
      </c>
      <c r="D128" s="44"/>
      <c r="E128" s="44"/>
      <c r="F128" s="44"/>
      <c r="G128" s="44"/>
      <c r="H128" s="44"/>
      <c r="I128" s="44"/>
      <c r="J128" s="45"/>
      <c r="K128" s="135"/>
    </row>
    <row r="129" spans="1:11" ht="13.8" thickBot="1" x14ac:dyDescent="0.3">
      <c r="A129" s="121"/>
      <c r="B129" s="29" t="s">
        <v>3</v>
      </c>
      <c r="C129" s="66" t="s">
        <v>3</v>
      </c>
      <c r="D129" s="44"/>
      <c r="E129" s="44"/>
      <c r="F129" s="44"/>
      <c r="G129" s="44"/>
      <c r="H129" s="44"/>
      <c r="I129" s="44"/>
      <c r="J129" s="44"/>
      <c r="K129" s="135"/>
    </row>
  </sheetData>
  <mergeCells count="105">
    <mergeCell ref="A126:A127"/>
    <mergeCell ref="A128:A129"/>
    <mergeCell ref="A114:A115"/>
    <mergeCell ref="J114:K114"/>
    <mergeCell ref="J115:K115"/>
    <mergeCell ref="A116:A117"/>
    <mergeCell ref="D116:K117"/>
    <mergeCell ref="A120:A123"/>
    <mergeCell ref="B120:B125"/>
    <mergeCell ref="K120:K129"/>
    <mergeCell ref="C122:J122"/>
    <mergeCell ref="C123:J125"/>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82:A83"/>
    <mergeCell ref="D82:K83"/>
    <mergeCell ref="A86:A94"/>
    <mergeCell ref="B86:B89"/>
    <mergeCell ref="K86:K88"/>
    <mergeCell ref="C88:J88"/>
    <mergeCell ref="C89:J89"/>
    <mergeCell ref="K89:K94"/>
    <mergeCell ref="B91:B94"/>
    <mergeCell ref="C93:J93"/>
    <mergeCell ref="A80:A81"/>
    <mergeCell ref="J80:K80"/>
    <mergeCell ref="J81:K81"/>
    <mergeCell ref="D66:J66"/>
    <mergeCell ref="A67:A68"/>
    <mergeCell ref="J67:K67"/>
    <mergeCell ref="J68:K68"/>
    <mergeCell ref="A69:A70"/>
    <mergeCell ref="D69:K70"/>
    <mergeCell ref="A61:A65"/>
    <mergeCell ref="K61:K65"/>
    <mergeCell ref="B62:B65"/>
    <mergeCell ref="D64:J64"/>
    <mergeCell ref="D65:J65"/>
    <mergeCell ref="A74:A77"/>
    <mergeCell ref="B74:B79"/>
    <mergeCell ref="K74:K79"/>
    <mergeCell ref="C76:J76"/>
    <mergeCell ref="C77:J79"/>
    <mergeCell ref="A46:A60"/>
    <mergeCell ref="K46:K50"/>
    <mergeCell ref="B47:B50"/>
    <mergeCell ref="D49:J49"/>
    <mergeCell ref="D50:J50"/>
    <mergeCell ref="K51:K55"/>
    <mergeCell ref="B52:B55"/>
    <mergeCell ref="D54:J54"/>
    <mergeCell ref="D55:J55"/>
    <mergeCell ref="K56:K60"/>
    <mergeCell ref="B57:B60"/>
    <mergeCell ref="D59:J59"/>
    <mergeCell ref="D60:J60"/>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649B-C846-4B97-BB8C-225D43531C72}">
  <dimension ref="A1:K129"/>
  <sheetViews>
    <sheetView topLeftCell="F91" workbookViewId="0">
      <selection activeCell="I109" sqref="I109"/>
    </sheetView>
  </sheetViews>
  <sheetFormatPr defaultColWidth="8.88671875" defaultRowHeight="13.2" x14ac:dyDescent="0.25"/>
  <cols>
    <col min="1" max="1" width="49" style="31" hidden="1" customWidth="1"/>
    <col min="2" max="2" width="42.5546875" style="31" customWidth="1"/>
    <col min="3" max="3" width="12.109375" style="31" customWidth="1"/>
    <col min="4" max="10" width="20.6640625" style="31" customWidth="1"/>
    <col min="11" max="11" width="85" style="31" customWidth="1"/>
    <col min="12" max="12" width="9.33203125" style="31" customWidth="1"/>
    <col min="13" max="16384" width="8.88671875" style="31"/>
  </cols>
  <sheetData>
    <row r="1" spans="1:11" ht="13.8" thickBot="1" x14ac:dyDescent="0.3"/>
    <row r="2" spans="1:11" ht="13.8" thickBot="1" x14ac:dyDescent="0.3">
      <c r="A2" s="38" t="s">
        <v>2</v>
      </c>
      <c r="B2" s="130" t="s">
        <v>3</v>
      </c>
      <c r="C2" s="130"/>
      <c r="D2" s="130"/>
      <c r="E2" s="130"/>
      <c r="F2" s="130"/>
      <c r="G2" s="130"/>
      <c r="H2" s="130"/>
      <c r="I2" s="130"/>
      <c r="J2" s="130"/>
      <c r="K2" s="131"/>
    </row>
    <row r="3" spans="1:11" ht="13.8" thickBot="1" x14ac:dyDescent="0.3">
      <c r="A3" s="39" t="s">
        <v>4</v>
      </c>
      <c r="B3" s="40" t="s">
        <v>5</v>
      </c>
      <c r="C3" s="40" t="s">
        <v>3</v>
      </c>
      <c r="D3" s="41" t="s">
        <v>6</v>
      </c>
      <c r="E3" s="41" t="s">
        <v>7</v>
      </c>
      <c r="F3" s="41" t="s">
        <v>8</v>
      </c>
      <c r="G3" s="41" t="s">
        <v>9</v>
      </c>
      <c r="H3" s="41" t="s">
        <v>10</v>
      </c>
      <c r="I3" s="41" t="s">
        <v>11</v>
      </c>
      <c r="J3" s="41" t="s">
        <v>12</v>
      </c>
      <c r="K3" s="150" t="s">
        <v>3</v>
      </c>
    </row>
    <row r="4" spans="1:11" ht="15" customHeight="1" thickBot="1" x14ac:dyDescent="0.3">
      <c r="A4" s="112" t="s">
        <v>13</v>
      </c>
      <c r="B4" s="173" t="s">
        <v>204</v>
      </c>
      <c r="C4" s="29" t="s">
        <v>104</v>
      </c>
      <c r="D4" s="42">
        <v>0</v>
      </c>
      <c r="E4" s="42">
        <v>0</v>
      </c>
      <c r="F4" s="42">
        <v>0</v>
      </c>
      <c r="G4" s="42">
        <v>0</v>
      </c>
      <c r="H4" s="42">
        <v>0</v>
      </c>
      <c r="I4" s="42">
        <v>0</v>
      </c>
      <c r="J4" s="42">
        <v>0</v>
      </c>
      <c r="K4" s="150"/>
    </row>
    <row r="5" spans="1:11" ht="13.8" thickBot="1" x14ac:dyDescent="0.3">
      <c r="A5" s="101"/>
      <c r="B5" s="101"/>
      <c r="C5" s="29" t="s">
        <v>105</v>
      </c>
      <c r="D5" s="32" t="s">
        <v>3</v>
      </c>
      <c r="E5" s="42"/>
      <c r="F5" s="42" t="s">
        <v>3</v>
      </c>
      <c r="G5" s="42"/>
      <c r="H5" s="42"/>
      <c r="I5" s="42"/>
      <c r="J5" s="42" t="s">
        <v>3</v>
      </c>
      <c r="K5" s="150"/>
    </row>
    <row r="6" spans="1:11" ht="13.8" thickBot="1" x14ac:dyDescent="0.3">
      <c r="A6" s="101"/>
      <c r="B6" s="101"/>
      <c r="C6" s="33" t="s">
        <v>3</v>
      </c>
      <c r="D6" s="106" t="s">
        <v>17</v>
      </c>
      <c r="E6" s="107"/>
      <c r="F6" s="107"/>
      <c r="G6" s="107"/>
      <c r="H6" s="107"/>
      <c r="I6" s="107"/>
      <c r="J6" s="113"/>
      <c r="K6" s="150"/>
    </row>
    <row r="7" spans="1:11" ht="19.95" customHeight="1" thickBot="1" x14ac:dyDescent="0.3">
      <c r="A7" s="102"/>
      <c r="B7" s="102"/>
      <c r="C7" s="43" t="s">
        <v>3</v>
      </c>
      <c r="D7" s="109" t="s">
        <v>18</v>
      </c>
      <c r="E7" s="110"/>
      <c r="F7" s="110"/>
      <c r="G7" s="110"/>
      <c r="H7" s="110"/>
      <c r="I7" s="110"/>
      <c r="J7" s="114"/>
      <c r="K7" s="150"/>
    </row>
    <row r="8" spans="1:11" x14ac:dyDescent="0.25">
      <c r="A8" s="46"/>
      <c r="B8" s="46"/>
      <c r="C8" s="46"/>
      <c r="D8" s="46"/>
      <c r="E8" s="46"/>
      <c r="F8" s="46"/>
      <c r="G8" s="46"/>
      <c r="H8" s="46"/>
      <c r="I8" s="46"/>
      <c r="J8" s="46"/>
      <c r="K8" s="46"/>
    </row>
    <row r="9" spans="1:11" ht="13.8" thickBot="1" x14ac:dyDescent="0.3">
      <c r="A9" s="46"/>
      <c r="B9" s="46"/>
      <c r="C9" s="46"/>
      <c r="D9" s="46"/>
      <c r="E9" s="46"/>
      <c r="F9" s="46"/>
      <c r="G9" s="46"/>
      <c r="H9" s="46"/>
      <c r="I9" s="46"/>
      <c r="J9" s="46"/>
      <c r="K9" s="46"/>
    </row>
    <row r="10" spans="1:11" ht="13.8" thickBot="1" x14ac:dyDescent="0.3">
      <c r="A10" s="47" t="s">
        <v>19</v>
      </c>
      <c r="B10" s="48" t="s">
        <v>20</v>
      </c>
      <c r="C10" s="48" t="s">
        <v>3</v>
      </c>
      <c r="D10" s="49" t="s">
        <v>6</v>
      </c>
      <c r="E10" s="50" t="s">
        <v>7</v>
      </c>
      <c r="F10" s="50" t="s">
        <v>8</v>
      </c>
      <c r="G10" s="50" t="s">
        <v>9</v>
      </c>
      <c r="H10" s="50" t="s">
        <v>10</v>
      </c>
      <c r="I10" s="50" t="s">
        <v>11</v>
      </c>
      <c r="J10" s="50" t="s">
        <v>12</v>
      </c>
      <c r="K10" s="51" t="s">
        <v>21</v>
      </c>
    </row>
    <row r="11" spans="1:11" ht="24" customHeight="1" thickBot="1" x14ac:dyDescent="0.3">
      <c r="A11" s="101"/>
      <c r="B11" s="112" t="s">
        <v>22</v>
      </c>
      <c r="C11" s="29" t="s">
        <v>104</v>
      </c>
      <c r="D11" s="42">
        <v>0</v>
      </c>
      <c r="E11" s="42">
        <v>0</v>
      </c>
      <c r="F11" s="42"/>
      <c r="G11" s="42"/>
      <c r="H11" s="42"/>
      <c r="I11" s="42"/>
      <c r="J11" s="52"/>
      <c r="K11" s="115"/>
    </row>
    <row r="12" spans="1:11" ht="13.8" thickBot="1" x14ac:dyDescent="0.3">
      <c r="A12" s="101"/>
      <c r="B12" s="101"/>
      <c r="C12" s="29" t="s">
        <v>105</v>
      </c>
      <c r="D12" s="32" t="s">
        <v>3</v>
      </c>
      <c r="E12" s="42" t="s">
        <v>3</v>
      </c>
      <c r="F12" s="42" t="s">
        <v>3</v>
      </c>
      <c r="G12" s="42"/>
      <c r="H12" s="42"/>
      <c r="I12" s="42"/>
      <c r="J12" s="42" t="s">
        <v>3</v>
      </c>
      <c r="K12" s="115"/>
    </row>
    <row r="13" spans="1:11" ht="13.8" thickBot="1" x14ac:dyDescent="0.3">
      <c r="A13" s="101"/>
      <c r="B13" s="101"/>
      <c r="C13" s="33" t="s">
        <v>3</v>
      </c>
      <c r="D13" s="106" t="s">
        <v>17</v>
      </c>
      <c r="E13" s="107"/>
      <c r="F13" s="107"/>
      <c r="G13" s="107"/>
      <c r="H13" s="107"/>
      <c r="I13" s="107"/>
      <c r="J13" s="113"/>
      <c r="K13" s="115"/>
    </row>
    <row r="14" spans="1:11" ht="21.6" customHeight="1" thickBot="1" x14ac:dyDescent="0.3">
      <c r="A14" s="101"/>
      <c r="B14" s="102"/>
      <c r="C14" s="43" t="s">
        <v>3</v>
      </c>
      <c r="D14" s="109"/>
      <c r="E14" s="110"/>
      <c r="F14" s="110"/>
      <c r="G14" s="110"/>
      <c r="H14" s="110"/>
      <c r="I14" s="110"/>
      <c r="J14" s="114"/>
      <c r="K14" s="116"/>
    </row>
    <row r="15" spans="1:11" ht="13.8" thickBot="1" x14ac:dyDescent="0.3">
      <c r="A15" s="101"/>
      <c r="B15" s="40" t="s">
        <v>25</v>
      </c>
      <c r="C15" s="40" t="s">
        <v>3</v>
      </c>
      <c r="D15" s="41" t="s">
        <v>6</v>
      </c>
      <c r="E15" s="41" t="s">
        <v>7</v>
      </c>
      <c r="F15" s="41" t="s">
        <v>8</v>
      </c>
      <c r="G15" s="41" t="s">
        <v>9</v>
      </c>
      <c r="H15" s="41" t="s">
        <v>10</v>
      </c>
      <c r="I15" s="41" t="s">
        <v>11</v>
      </c>
      <c r="J15" s="41" t="s">
        <v>12</v>
      </c>
      <c r="K15" s="54"/>
    </row>
    <row r="16" spans="1:11" ht="13.8" thickBot="1" x14ac:dyDescent="0.3">
      <c r="A16" s="101"/>
      <c r="B16" s="112" t="s">
        <v>26</v>
      </c>
      <c r="C16" s="29" t="s">
        <v>104</v>
      </c>
      <c r="D16" s="52">
        <v>0</v>
      </c>
      <c r="E16" s="42">
        <v>0</v>
      </c>
      <c r="F16" s="42"/>
      <c r="G16" s="42"/>
      <c r="H16" s="42"/>
      <c r="I16" s="42"/>
      <c r="J16" s="42"/>
      <c r="K16" s="117"/>
    </row>
    <row r="17" spans="1:11" ht="13.8" thickBot="1" x14ac:dyDescent="0.3">
      <c r="A17" s="101"/>
      <c r="B17" s="101"/>
      <c r="C17" s="29" t="s">
        <v>105</v>
      </c>
      <c r="D17" s="32" t="s">
        <v>3</v>
      </c>
      <c r="E17" s="42" t="s">
        <v>3</v>
      </c>
      <c r="F17" s="42" t="s">
        <v>3</v>
      </c>
      <c r="G17" s="42"/>
      <c r="H17" s="42"/>
      <c r="I17" s="42"/>
      <c r="J17" s="42" t="s">
        <v>3</v>
      </c>
      <c r="K17" s="118"/>
    </row>
    <row r="18" spans="1:11" ht="13.8" thickBot="1" x14ac:dyDescent="0.3">
      <c r="A18" s="101"/>
      <c r="B18" s="101"/>
      <c r="C18" s="33" t="s">
        <v>3</v>
      </c>
      <c r="D18" s="106" t="s">
        <v>17</v>
      </c>
      <c r="E18" s="107"/>
      <c r="F18" s="107"/>
      <c r="G18" s="107"/>
      <c r="H18" s="107"/>
      <c r="I18" s="107"/>
      <c r="J18" s="113"/>
      <c r="K18" s="118"/>
    </row>
    <row r="19" spans="1:11" ht="13.8" thickBot="1" x14ac:dyDescent="0.3">
      <c r="A19" s="102"/>
      <c r="B19" s="102"/>
      <c r="C19" s="43" t="s">
        <v>3</v>
      </c>
      <c r="D19" s="109" t="s">
        <v>28</v>
      </c>
      <c r="E19" s="110"/>
      <c r="F19" s="110"/>
      <c r="G19" s="110"/>
      <c r="H19" s="110"/>
      <c r="I19" s="110"/>
      <c r="J19" s="114"/>
      <c r="K19" s="119"/>
    </row>
    <row r="20" spans="1:11" ht="13.95" customHeight="1" thickBot="1" x14ac:dyDescent="0.3">
      <c r="A20" s="112" t="s">
        <v>29</v>
      </c>
      <c r="B20" s="40" t="s">
        <v>30</v>
      </c>
      <c r="C20" s="40" t="s">
        <v>3</v>
      </c>
      <c r="D20" s="41" t="s">
        <v>6</v>
      </c>
      <c r="E20" s="41" t="s">
        <v>7</v>
      </c>
      <c r="F20" s="41" t="s">
        <v>8</v>
      </c>
      <c r="G20" s="41" t="s">
        <v>9</v>
      </c>
      <c r="H20" s="41" t="s">
        <v>10</v>
      </c>
      <c r="I20" s="41" t="s">
        <v>11</v>
      </c>
      <c r="J20" s="41" t="s">
        <v>12</v>
      </c>
      <c r="K20" s="55"/>
    </row>
    <row r="21" spans="1:11" ht="24" customHeight="1" thickBot="1" x14ac:dyDescent="0.3">
      <c r="A21" s="101"/>
      <c r="B21" s="103" t="s">
        <v>31</v>
      </c>
      <c r="C21" s="29" t="s">
        <v>104</v>
      </c>
      <c r="D21" s="42">
        <v>0</v>
      </c>
      <c r="E21" s="42">
        <v>0</v>
      </c>
      <c r="F21" s="42">
        <v>0</v>
      </c>
      <c r="G21" s="42">
        <v>0</v>
      </c>
      <c r="H21" s="42">
        <v>0</v>
      </c>
      <c r="I21" s="42">
        <v>0</v>
      </c>
      <c r="J21" s="42">
        <v>0</v>
      </c>
      <c r="K21" s="115" t="s">
        <v>32</v>
      </c>
    </row>
    <row r="22" spans="1:11" ht="13.8" thickBot="1" x14ac:dyDescent="0.3">
      <c r="A22" s="101"/>
      <c r="B22" s="104"/>
      <c r="C22" s="29" t="s">
        <v>105</v>
      </c>
      <c r="D22" s="32" t="s">
        <v>3</v>
      </c>
      <c r="E22" s="42" t="s">
        <v>3</v>
      </c>
      <c r="F22" s="42" t="s">
        <v>3</v>
      </c>
      <c r="G22" s="42"/>
      <c r="H22" s="42"/>
      <c r="I22" s="42"/>
      <c r="J22" s="42" t="s">
        <v>3</v>
      </c>
      <c r="K22" s="115"/>
    </row>
    <row r="23" spans="1:11" ht="13.8" thickBot="1" x14ac:dyDescent="0.3">
      <c r="A23" s="101"/>
      <c r="B23" s="104"/>
      <c r="C23" s="33" t="s">
        <v>3</v>
      </c>
      <c r="D23" s="106" t="s">
        <v>17</v>
      </c>
      <c r="E23" s="107"/>
      <c r="F23" s="107"/>
      <c r="G23" s="107"/>
      <c r="H23" s="107"/>
      <c r="I23" s="107"/>
      <c r="J23" s="113"/>
      <c r="K23" s="115"/>
    </row>
    <row r="24" spans="1:11" ht="13.8" thickBot="1" x14ac:dyDescent="0.3">
      <c r="A24" s="101"/>
      <c r="B24" s="105"/>
      <c r="C24" s="43" t="s">
        <v>3</v>
      </c>
      <c r="D24" s="109" t="s">
        <v>33</v>
      </c>
      <c r="E24" s="110"/>
      <c r="F24" s="110"/>
      <c r="G24" s="110"/>
      <c r="H24" s="110"/>
      <c r="I24" s="110"/>
      <c r="J24" s="114"/>
      <c r="K24" s="116"/>
    </row>
    <row r="25" spans="1:11" ht="13.8" thickBot="1" x14ac:dyDescent="0.3">
      <c r="A25" s="101"/>
      <c r="B25" s="40" t="s">
        <v>34</v>
      </c>
      <c r="C25" s="40" t="s">
        <v>3</v>
      </c>
      <c r="D25" s="41" t="s">
        <v>6</v>
      </c>
      <c r="E25" s="41" t="s">
        <v>7</v>
      </c>
      <c r="F25" s="41" t="s">
        <v>8</v>
      </c>
      <c r="G25" s="41" t="s">
        <v>9</v>
      </c>
      <c r="H25" s="41" t="s">
        <v>10</v>
      </c>
      <c r="I25" s="41" t="s">
        <v>11</v>
      </c>
      <c r="J25" s="41" t="s">
        <v>12</v>
      </c>
      <c r="K25" s="54"/>
    </row>
    <row r="26" spans="1:11" ht="13.8" thickBot="1" x14ac:dyDescent="0.3">
      <c r="A26" s="101"/>
      <c r="B26" s="167" t="s">
        <v>106</v>
      </c>
      <c r="C26" s="29" t="s">
        <v>104</v>
      </c>
      <c r="D26" s="42">
        <v>0</v>
      </c>
      <c r="E26" s="42">
        <v>0</v>
      </c>
      <c r="F26" s="42"/>
      <c r="G26" s="42">
        <v>9</v>
      </c>
      <c r="H26" s="98">
        <v>27</v>
      </c>
      <c r="I26" s="98">
        <v>40</v>
      </c>
      <c r="J26" s="98">
        <v>40</v>
      </c>
      <c r="K26" s="172" t="s">
        <v>205</v>
      </c>
    </row>
    <row r="27" spans="1:11" ht="13.8" thickBot="1" x14ac:dyDescent="0.3">
      <c r="A27" s="101"/>
      <c r="B27" s="168"/>
      <c r="C27" s="29" t="s">
        <v>105</v>
      </c>
      <c r="D27" s="32" t="s">
        <v>3</v>
      </c>
      <c r="E27" s="42" t="s">
        <v>3</v>
      </c>
      <c r="F27" s="42" t="s">
        <v>3</v>
      </c>
      <c r="G27" s="42"/>
      <c r="H27" s="42"/>
      <c r="I27" s="42"/>
      <c r="J27" s="42" t="s">
        <v>3</v>
      </c>
      <c r="K27" s="118"/>
    </row>
    <row r="28" spans="1:11" ht="13.8" thickBot="1" x14ac:dyDescent="0.3">
      <c r="A28" s="101"/>
      <c r="B28" s="168"/>
      <c r="C28" s="33" t="s">
        <v>3</v>
      </c>
      <c r="D28" s="106" t="s">
        <v>17</v>
      </c>
      <c r="E28" s="107"/>
      <c r="F28" s="107"/>
      <c r="G28" s="107"/>
      <c r="H28" s="107"/>
      <c r="I28" s="107"/>
      <c r="J28" s="113"/>
      <c r="K28" s="118"/>
    </row>
    <row r="29" spans="1:11" ht="13.8" thickBot="1" x14ac:dyDescent="0.3">
      <c r="A29" s="101"/>
      <c r="B29" s="171"/>
      <c r="C29" s="43" t="s">
        <v>3</v>
      </c>
      <c r="D29" s="109" t="s">
        <v>37</v>
      </c>
      <c r="E29" s="110"/>
      <c r="F29" s="110"/>
      <c r="G29" s="110"/>
      <c r="H29" s="110"/>
      <c r="I29" s="110"/>
      <c r="J29" s="114"/>
      <c r="K29" s="119"/>
    </row>
    <row r="30" spans="1:11" ht="13.8" thickBot="1" x14ac:dyDescent="0.3">
      <c r="A30" s="101"/>
      <c r="B30" s="40" t="s">
        <v>38</v>
      </c>
      <c r="C30" s="40" t="s">
        <v>3</v>
      </c>
      <c r="D30" s="41" t="s">
        <v>6</v>
      </c>
      <c r="E30" s="41" t="s">
        <v>7</v>
      </c>
      <c r="F30" s="41" t="s">
        <v>8</v>
      </c>
      <c r="G30" s="41" t="s">
        <v>9</v>
      </c>
      <c r="H30" s="41" t="s">
        <v>10</v>
      </c>
      <c r="I30" s="41" t="s">
        <v>11</v>
      </c>
      <c r="J30" s="41" t="s">
        <v>12</v>
      </c>
      <c r="K30" s="54"/>
    </row>
    <row r="31" spans="1:11" ht="13.95" customHeight="1" thickBot="1" x14ac:dyDescent="0.3">
      <c r="A31" s="101"/>
      <c r="B31" s="112" t="s">
        <v>107</v>
      </c>
      <c r="C31" s="29" t="s">
        <v>104</v>
      </c>
      <c r="D31" s="42">
        <v>0</v>
      </c>
      <c r="E31" s="42">
        <v>0</v>
      </c>
      <c r="F31" s="42">
        <v>0</v>
      </c>
      <c r="G31" s="42">
        <v>0</v>
      </c>
      <c r="H31" s="42">
        <v>0</v>
      </c>
      <c r="I31" s="42">
        <v>0</v>
      </c>
      <c r="J31" s="42">
        <v>0</v>
      </c>
      <c r="K31" s="103" t="s">
        <v>40</v>
      </c>
    </row>
    <row r="32" spans="1:11" ht="13.8" thickBot="1" x14ac:dyDescent="0.3">
      <c r="A32" s="101"/>
      <c r="B32" s="101"/>
      <c r="C32" s="29" t="s">
        <v>105</v>
      </c>
      <c r="D32" s="32" t="s">
        <v>3</v>
      </c>
      <c r="E32" s="42" t="s">
        <v>3</v>
      </c>
      <c r="F32" s="42" t="s">
        <v>3</v>
      </c>
      <c r="G32" s="42"/>
      <c r="H32" s="42"/>
      <c r="I32" s="42"/>
      <c r="J32" s="42" t="s">
        <v>3</v>
      </c>
      <c r="K32" s="104"/>
    </row>
    <row r="33" spans="1:11" ht="13.8" thickBot="1" x14ac:dyDescent="0.3">
      <c r="A33" s="101"/>
      <c r="B33" s="101"/>
      <c r="C33" s="33" t="s">
        <v>3</v>
      </c>
      <c r="D33" s="106" t="s">
        <v>17</v>
      </c>
      <c r="E33" s="107"/>
      <c r="F33" s="107"/>
      <c r="G33" s="107"/>
      <c r="H33" s="107"/>
      <c r="I33" s="107"/>
      <c r="J33" s="113"/>
      <c r="K33" s="104"/>
    </row>
    <row r="34" spans="1:11" ht="13.8" thickBot="1" x14ac:dyDescent="0.3">
      <c r="A34" s="102"/>
      <c r="B34" s="102"/>
      <c r="C34" s="43" t="s">
        <v>3</v>
      </c>
      <c r="D34" s="109" t="s">
        <v>37</v>
      </c>
      <c r="E34" s="110"/>
      <c r="F34" s="110"/>
      <c r="G34" s="110"/>
      <c r="H34" s="110"/>
      <c r="I34" s="110"/>
      <c r="J34" s="114"/>
      <c r="K34" s="105"/>
    </row>
    <row r="35" spans="1:11" ht="13.95" customHeight="1" thickBot="1" x14ac:dyDescent="0.3">
      <c r="A35" s="112" t="s">
        <v>41</v>
      </c>
      <c r="B35" s="40" t="s">
        <v>42</v>
      </c>
      <c r="C35" s="40" t="s">
        <v>3</v>
      </c>
      <c r="D35" s="41" t="s">
        <v>6</v>
      </c>
      <c r="E35" s="41" t="s">
        <v>7</v>
      </c>
      <c r="F35" s="41" t="s">
        <v>8</v>
      </c>
      <c r="G35" s="41" t="s">
        <v>9</v>
      </c>
      <c r="H35" s="41" t="s">
        <v>10</v>
      </c>
      <c r="I35" s="41" t="s">
        <v>11</v>
      </c>
      <c r="J35" s="41" t="s">
        <v>12</v>
      </c>
      <c r="K35" s="54"/>
    </row>
    <row r="36" spans="1:11" ht="18.600000000000001" customHeight="1" thickBot="1" x14ac:dyDescent="0.3">
      <c r="A36" s="101"/>
      <c r="B36" s="112" t="s">
        <v>108</v>
      </c>
      <c r="C36" s="29" t="s">
        <v>104</v>
      </c>
      <c r="D36" s="42">
        <v>0</v>
      </c>
      <c r="E36" s="42">
        <v>0</v>
      </c>
      <c r="F36" s="30"/>
      <c r="G36" s="30"/>
      <c r="H36" s="30"/>
      <c r="I36" s="30"/>
      <c r="J36" s="30"/>
      <c r="K36" s="103" t="s">
        <v>44</v>
      </c>
    </row>
    <row r="37" spans="1:11" ht="13.8" thickBot="1" x14ac:dyDescent="0.3">
      <c r="A37" s="101"/>
      <c r="B37" s="101"/>
      <c r="C37" s="29" t="s">
        <v>105</v>
      </c>
      <c r="D37" s="32" t="s">
        <v>3</v>
      </c>
      <c r="E37" s="42" t="s">
        <v>3</v>
      </c>
      <c r="F37" s="42" t="s">
        <v>3</v>
      </c>
      <c r="G37" s="42"/>
      <c r="H37" s="42"/>
      <c r="I37" s="42"/>
      <c r="J37" s="43" t="s">
        <v>3</v>
      </c>
      <c r="K37" s="104"/>
    </row>
    <row r="38" spans="1:11" ht="13.8" thickBot="1" x14ac:dyDescent="0.3">
      <c r="A38" s="101"/>
      <c r="B38" s="101"/>
      <c r="C38" s="33" t="s">
        <v>3</v>
      </c>
      <c r="D38" s="106" t="s">
        <v>17</v>
      </c>
      <c r="E38" s="107"/>
      <c r="F38" s="107"/>
      <c r="G38" s="107"/>
      <c r="H38" s="107"/>
      <c r="I38" s="107"/>
      <c r="J38" s="107"/>
      <c r="K38" s="104"/>
    </row>
    <row r="39" spans="1:11" ht="13.8" thickBot="1" x14ac:dyDescent="0.3">
      <c r="A39" s="101"/>
      <c r="B39" s="102"/>
      <c r="C39" s="33" t="s">
        <v>3</v>
      </c>
      <c r="D39" s="140" t="s">
        <v>45</v>
      </c>
      <c r="E39" s="141"/>
      <c r="F39" s="141"/>
      <c r="G39" s="141"/>
      <c r="H39" s="141"/>
      <c r="I39" s="141"/>
      <c r="J39" s="141"/>
      <c r="K39" s="105"/>
    </row>
    <row r="40" spans="1:11" ht="13.8" thickBot="1" x14ac:dyDescent="0.3">
      <c r="A40" s="101"/>
      <c r="B40" s="40" t="s">
        <v>46</v>
      </c>
      <c r="C40" s="40" t="s">
        <v>3</v>
      </c>
      <c r="D40" s="41" t="s">
        <v>6</v>
      </c>
      <c r="E40" s="41" t="s">
        <v>7</v>
      </c>
      <c r="F40" s="41" t="s">
        <v>8</v>
      </c>
      <c r="G40" s="41" t="s">
        <v>9</v>
      </c>
      <c r="H40" s="41" t="s">
        <v>10</v>
      </c>
      <c r="I40" s="41" t="s">
        <v>11</v>
      </c>
      <c r="J40" s="41" t="s">
        <v>12</v>
      </c>
      <c r="K40" s="54"/>
    </row>
    <row r="41" spans="1:11" ht="18.600000000000001" customHeight="1" thickBot="1" x14ac:dyDescent="0.3">
      <c r="A41" s="101"/>
      <c r="B41" s="112" t="s">
        <v>109</v>
      </c>
      <c r="C41" s="29" t="s">
        <v>104</v>
      </c>
      <c r="D41" s="42">
        <v>0</v>
      </c>
      <c r="E41" s="42">
        <v>0</v>
      </c>
      <c r="F41" s="42">
        <v>0</v>
      </c>
      <c r="G41" s="42">
        <v>0</v>
      </c>
      <c r="H41" s="42">
        <v>0</v>
      </c>
      <c r="I41" s="42">
        <v>0</v>
      </c>
      <c r="J41" s="43">
        <v>0</v>
      </c>
      <c r="K41" s="103" t="s">
        <v>48</v>
      </c>
    </row>
    <row r="42" spans="1:11" ht="13.8" thickBot="1" x14ac:dyDescent="0.3">
      <c r="A42" s="101"/>
      <c r="B42" s="101"/>
      <c r="C42" s="29" t="s">
        <v>105</v>
      </c>
      <c r="D42" s="32" t="s">
        <v>3</v>
      </c>
      <c r="E42" s="42" t="s">
        <v>3</v>
      </c>
      <c r="F42" s="42" t="s">
        <v>3</v>
      </c>
      <c r="G42" s="42"/>
      <c r="H42" s="42"/>
      <c r="I42" s="42"/>
      <c r="J42" s="43" t="s">
        <v>3</v>
      </c>
      <c r="K42" s="104"/>
    </row>
    <row r="43" spans="1:11" ht="13.8" thickBot="1" x14ac:dyDescent="0.3">
      <c r="A43" s="101"/>
      <c r="B43" s="101"/>
      <c r="C43" s="33" t="s">
        <v>3</v>
      </c>
      <c r="D43" s="106" t="s">
        <v>17</v>
      </c>
      <c r="E43" s="107"/>
      <c r="F43" s="107"/>
      <c r="G43" s="107"/>
      <c r="H43" s="107"/>
      <c r="I43" s="107"/>
      <c r="J43" s="107"/>
      <c r="K43" s="104"/>
    </row>
    <row r="44" spans="1:11" ht="13.8" thickBot="1" x14ac:dyDescent="0.3">
      <c r="A44" s="102"/>
      <c r="B44" s="102"/>
      <c r="C44" s="33" t="s">
        <v>3</v>
      </c>
      <c r="D44" s="140" t="s">
        <v>45</v>
      </c>
      <c r="E44" s="141"/>
      <c r="F44" s="141"/>
      <c r="G44" s="141"/>
      <c r="H44" s="141"/>
      <c r="I44" s="141"/>
      <c r="J44" s="141"/>
      <c r="K44" s="105"/>
    </row>
    <row r="45" spans="1:11" s="60" customFormat="1" ht="13.8" thickBot="1" x14ac:dyDescent="0.3">
      <c r="A45" s="25"/>
      <c r="B45" s="26"/>
      <c r="C45" s="90"/>
      <c r="D45" s="90"/>
      <c r="E45" s="90"/>
      <c r="F45" s="90"/>
      <c r="G45" s="90"/>
      <c r="H45" s="90"/>
      <c r="I45" s="90"/>
      <c r="J45" s="90"/>
      <c r="K45" s="59"/>
    </row>
    <row r="46" spans="1:11" ht="16.2" customHeight="1" thickBot="1" x14ac:dyDescent="0.3">
      <c r="A46" s="112" t="s">
        <v>49</v>
      </c>
      <c r="B46" s="40" t="s">
        <v>110</v>
      </c>
      <c r="C46" s="40" t="s">
        <v>3</v>
      </c>
      <c r="D46" s="41" t="s">
        <v>6</v>
      </c>
      <c r="E46" s="41" t="s">
        <v>7</v>
      </c>
      <c r="F46" s="41" t="s">
        <v>8</v>
      </c>
      <c r="G46" s="41" t="s">
        <v>9</v>
      </c>
      <c r="H46" s="41" t="s">
        <v>10</v>
      </c>
      <c r="I46" s="41" t="s">
        <v>11</v>
      </c>
      <c r="J46" s="41" t="s">
        <v>12</v>
      </c>
      <c r="K46" s="137" t="s">
        <v>51</v>
      </c>
    </row>
    <row r="47" spans="1:11" ht="24" customHeight="1" thickBot="1" x14ac:dyDescent="0.3">
      <c r="A47" s="101"/>
      <c r="B47" s="170" t="s">
        <v>206</v>
      </c>
      <c r="C47" s="29" t="s">
        <v>104</v>
      </c>
      <c r="D47" s="42"/>
      <c r="E47" s="30">
        <v>0</v>
      </c>
      <c r="F47" s="30">
        <v>25000000</v>
      </c>
      <c r="G47" s="30">
        <v>60000000</v>
      </c>
      <c r="H47" s="30">
        <v>90000000</v>
      </c>
      <c r="I47" s="30">
        <v>140000000</v>
      </c>
      <c r="J47" s="30">
        <v>140000000</v>
      </c>
      <c r="K47" s="115"/>
    </row>
    <row r="48" spans="1:11" ht="13.8" thickBot="1" x14ac:dyDescent="0.3">
      <c r="A48" s="101"/>
      <c r="B48" s="168"/>
      <c r="C48" s="29" t="s">
        <v>105</v>
      </c>
      <c r="D48" s="32" t="s">
        <v>3</v>
      </c>
      <c r="E48" s="30" t="s">
        <v>3</v>
      </c>
      <c r="F48" s="30" t="s">
        <v>3</v>
      </c>
      <c r="G48" s="30"/>
      <c r="H48" s="30"/>
      <c r="I48" s="30"/>
      <c r="J48" s="30" t="s">
        <v>3</v>
      </c>
      <c r="K48" s="115"/>
    </row>
    <row r="49" spans="1:11" ht="13.8" thickBot="1" x14ac:dyDescent="0.3">
      <c r="A49" s="101"/>
      <c r="B49" s="168"/>
      <c r="C49" s="33" t="s">
        <v>3</v>
      </c>
      <c r="D49" s="106" t="s">
        <v>17</v>
      </c>
      <c r="E49" s="107"/>
      <c r="F49" s="107"/>
      <c r="G49" s="107"/>
      <c r="H49" s="107"/>
      <c r="I49" s="107"/>
      <c r="J49" s="113"/>
      <c r="K49" s="115"/>
    </row>
    <row r="50" spans="1:11" ht="13.8" thickBot="1" x14ac:dyDescent="0.3">
      <c r="A50" s="101"/>
      <c r="B50" s="171"/>
      <c r="C50" s="33" t="s">
        <v>3</v>
      </c>
      <c r="D50" s="140" t="s">
        <v>53</v>
      </c>
      <c r="E50" s="141"/>
      <c r="F50" s="141"/>
      <c r="G50" s="141"/>
      <c r="H50" s="141"/>
      <c r="I50" s="141"/>
      <c r="J50" s="142"/>
      <c r="K50" s="116"/>
    </row>
    <row r="51" spans="1:11" ht="16.2" customHeight="1" thickBot="1" x14ac:dyDescent="0.3">
      <c r="A51" s="101"/>
      <c r="B51" s="40" t="s">
        <v>111</v>
      </c>
      <c r="C51" s="40" t="s">
        <v>3</v>
      </c>
      <c r="D51" s="41" t="s">
        <v>6</v>
      </c>
      <c r="E51" s="41" t="s">
        <v>7</v>
      </c>
      <c r="F51" s="41" t="s">
        <v>8</v>
      </c>
      <c r="G51" s="41" t="s">
        <v>9</v>
      </c>
      <c r="H51" s="41" t="s">
        <v>10</v>
      </c>
      <c r="I51" s="41" t="s">
        <v>11</v>
      </c>
      <c r="J51" s="41" t="s">
        <v>12</v>
      </c>
      <c r="K51" s="137" t="s">
        <v>55</v>
      </c>
    </row>
    <row r="52" spans="1:11" ht="24" customHeight="1" thickBot="1" x14ac:dyDescent="0.3">
      <c r="A52" s="101"/>
      <c r="B52" s="169" t="s">
        <v>207</v>
      </c>
      <c r="C52" s="29" t="s">
        <v>104</v>
      </c>
      <c r="D52" s="42"/>
      <c r="E52" s="42">
        <v>0</v>
      </c>
      <c r="F52" s="99"/>
      <c r="G52" s="99"/>
      <c r="H52" s="99"/>
      <c r="I52" s="99"/>
      <c r="J52" s="99"/>
      <c r="K52" s="115"/>
    </row>
    <row r="53" spans="1:11" ht="13.8" thickBot="1" x14ac:dyDescent="0.3">
      <c r="A53" s="101"/>
      <c r="B53" s="104"/>
      <c r="C53" s="29" t="s">
        <v>105</v>
      </c>
      <c r="D53" s="32" t="s">
        <v>3</v>
      </c>
      <c r="E53" s="42" t="s">
        <v>3</v>
      </c>
      <c r="F53" s="42" t="s">
        <v>3</v>
      </c>
      <c r="G53" s="42"/>
      <c r="H53" s="42"/>
      <c r="I53" s="42"/>
      <c r="J53" s="42" t="s">
        <v>3</v>
      </c>
      <c r="K53" s="115"/>
    </row>
    <row r="54" spans="1:11" ht="13.8" thickBot="1" x14ac:dyDescent="0.3">
      <c r="A54" s="101"/>
      <c r="B54" s="104"/>
      <c r="C54" s="33" t="s">
        <v>3</v>
      </c>
      <c r="D54" s="106" t="s">
        <v>17</v>
      </c>
      <c r="E54" s="107"/>
      <c r="F54" s="107"/>
      <c r="G54" s="107"/>
      <c r="H54" s="107"/>
      <c r="I54" s="107"/>
      <c r="J54" s="113"/>
      <c r="K54" s="115"/>
    </row>
    <row r="55" spans="1:11" ht="13.8" thickBot="1" x14ac:dyDescent="0.3">
      <c r="A55" s="101"/>
      <c r="B55" s="105"/>
      <c r="C55" s="33" t="s">
        <v>3</v>
      </c>
      <c r="D55" s="140" t="s">
        <v>53</v>
      </c>
      <c r="E55" s="141"/>
      <c r="F55" s="141"/>
      <c r="G55" s="141"/>
      <c r="H55" s="141"/>
      <c r="I55" s="141"/>
      <c r="J55" s="142"/>
      <c r="K55" s="116"/>
    </row>
    <row r="56" spans="1:11" ht="16.2" customHeight="1" thickBot="1" x14ac:dyDescent="0.3">
      <c r="A56" s="101"/>
      <c r="B56" s="40" t="s">
        <v>112</v>
      </c>
      <c r="C56" s="40" t="s">
        <v>3</v>
      </c>
      <c r="D56" s="41" t="s">
        <v>6</v>
      </c>
      <c r="E56" s="41" t="s">
        <v>7</v>
      </c>
      <c r="F56" s="41" t="s">
        <v>8</v>
      </c>
      <c r="G56" s="41" t="s">
        <v>9</v>
      </c>
      <c r="H56" s="41" t="s">
        <v>10</v>
      </c>
      <c r="I56" s="41" t="s">
        <v>11</v>
      </c>
      <c r="J56" s="41" t="s">
        <v>12</v>
      </c>
      <c r="K56" s="137" t="s">
        <v>58</v>
      </c>
    </row>
    <row r="57" spans="1:11" ht="24" customHeight="1" thickBot="1" x14ac:dyDescent="0.3">
      <c r="A57" s="101"/>
      <c r="B57" s="103" t="s">
        <v>59</v>
      </c>
      <c r="C57" s="29" t="s">
        <v>104</v>
      </c>
      <c r="D57" s="42"/>
      <c r="E57" s="42">
        <v>0</v>
      </c>
      <c r="F57" s="42">
        <v>0</v>
      </c>
      <c r="G57" s="42">
        <v>0</v>
      </c>
      <c r="H57" s="42">
        <v>0</v>
      </c>
      <c r="I57" s="42">
        <v>0</v>
      </c>
      <c r="J57" s="42">
        <v>0</v>
      </c>
      <c r="K57" s="115"/>
    </row>
    <row r="58" spans="1:11" ht="13.8" thickBot="1" x14ac:dyDescent="0.3">
      <c r="A58" s="101"/>
      <c r="B58" s="104"/>
      <c r="C58" s="29" t="s">
        <v>105</v>
      </c>
      <c r="D58" s="32" t="s">
        <v>3</v>
      </c>
      <c r="E58" s="42" t="s">
        <v>3</v>
      </c>
      <c r="F58" s="42" t="s">
        <v>3</v>
      </c>
      <c r="G58" s="42"/>
      <c r="H58" s="42"/>
      <c r="I58" s="42"/>
      <c r="J58" s="42" t="s">
        <v>3</v>
      </c>
      <c r="K58" s="115"/>
    </row>
    <row r="59" spans="1:11" ht="13.8" thickBot="1" x14ac:dyDescent="0.3">
      <c r="A59" s="101"/>
      <c r="B59" s="104"/>
      <c r="C59" s="33" t="s">
        <v>3</v>
      </c>
      <c r="D59" s="106" t="s">
        <v>17</v>
      </c>
      <c r="E59" s="107"/>
      <c r="F59" s="107"/>
      <c r="G59" s="107"/>
      <c r="H59" s="107"/>
      <c r="I59" s="107"/>
      <c r="J59" s="113"/>
      <c r="K59" s="115"/>
    </row>
    <row r="60" spans="1:11" ht="13.8" thickBot="1" x14ac:dyDescent="0.3">
      <c r="A60" s="102"/>
      <c r="B60" s="105"/>
      <c r="C60" s="33" t="s">
        <v>3</v>
      </c>
      <c r="D60" s="140" t="s">
        <v>53</v>
      </c>
      <c r="E60" s="141"/>
      <c r="F60" s="141"/>
      <c r="G60" s="141"/>
      <c r="H60" s="141"/>
      <c r="I60" s="141"/>
      <c r="J60" s="142"/>
      <c r="K60" s="116"/>
    </row>
    <row r="61" spans="1:11" ht="13.8" thickBot="1" x14ac:dyDescent="0.3">
      <c r="A61" s="112" t="s">
        <v>60</v>
      </c>
      <c r="B61" s="40" t="s">
        <v>113</v>
      </c>
      <c r="C61" s="40" t="s">
        <v>3</v>
      </c>
      <c r="D61" s="41" t="s">
        <v>6</v>
      </c>
      <c r="E61" s="41" t="s">
        <v>7</v>
      </c>
      <c r="F61" s="41" t="s">
        <v>8</v>
      </c>
      <c r="G61" s="41" t="s">
        <v>9</v>
      </c>
      <c r="H61" s="41" t="s">
        <v>10</v>
      </c>
      <c r="I61" s="41" t="s">
        <v>11</v>
      </c>
      <c r="J61" s="91" t="s">
        <v>12</v>
      </c>
      <c r="K61" s="103" t="s">
        <v>62</v>
      </c>
    </row>
    <row r="62" spans="1:11" ht="13.8" thickBot="1" x14ac:dyDescent="0.3">
      <c r="A62" s="101"/>
      <c r="B62" s="169" t="s">
        <v>208</v>
      </c>
      <c r="C62" s="29" t="s">
        <v>104</v>
      </c>
      <c r="D62" s="42">
        <v>0</v>
      </c>
      <c r="E62" s="42">
        <v>0</v>
      </c>
      <c r="F62" s="42">
        <v>0</v>
      </c>
      <c r="G62" s="42">
        <v>0</v>
      </c>
      <c r="H62" s="42">
        <v>0</v>
      </c>
      <c r="I62" s="42">
        <v>0</v>
      </c>
      <c r="J62" s="42">
        <v>0</v>
      </c>
      <c r="K62" s="104"/>
    </row>
    <row r="63" spans="1:11" ht="13.8" thickBot="1" x14ac:dyDescent="0.3">
      <c r="A63" s="101"/>
      <c r="B63" s="104" t="s">
        <v>3</v>
      </c>
      <c r="C63" s="29" t="s">
        <v>105</v>
      </c>
      <c r="D63" s="32" t="s">
        <v>3</v>
      </c>
      <c r="E63" s="42" t="s">
        <v>3</v>
      </c>
      <c r="F63" s="42" t="s">
        <v>3</v>
      </c>
      <c r="G63" s="42"/>
      <c r="H63" s="42"/>
      <c r="I63" s="42"/>
      <c r="J63" s="43" t="s">
        <v>3</v>
      </c>
      <c r="K63" s="104"/>
    </row>
    <row r="64" spans="1:11" ht="13.8" thickBot="1" x14ac:dyDescent="0.3">
      <c r="A64" s="101"/>
      <c r="B64" s="104" t="s">
        <v>3</v>
      </c>
      <c r="C64" s="33" t="s">
        <v>3</v>
      </c>
      <c r="D64" s="106" t="s">
        <v>17</v>
      </c>
      <c r="E64" s="107"/>
      <c r="F64" s="107"/>
      <c r="G64" s="107"/>
      <c r="H64" s="107"/>
      <c r="I64" s="107"/>
      <c r="J64" s="108"/>
      <c r="K64" s="104"/>
    </row>
    <row r="65" spans="1:11" ht="13.8" thickBot="1" x14ac:dyDescent="0.3">
      <c r="A65" s="102"/>
      <c r="B65" s="105" t="s">
        <v>3</v>
      </c>
      <c r="C65" s="43" t="s">
        <v>3</v>
      </c>
      <c r="D65" s="109" t="s">
        <v>37</v>
      </c>
      <c r="E65" s="110"/>
      <c r="F65" s="110"/>
      <c r="G65" s="110"/>
      <c r="H65" s="110"/>
      <c r="I65" s="110"/>
      <c r="J65" s="110"/>
      <c r="K65" s="105"/>
    </row>
    <row r="66" spans="1:11" ht="13.8" thickBot="1" x14ac:dyDescent="0.3">
      <c r="A66" s="61" t="s">
        <v>3</v>
      </c>
      <c r="B66" s="62" t="s">
        <v>3</v>
      </c>
      <c r="C66" s="44" t="s">
        <v>3</v>
      </c>
      <c r="D66" s="110" t="s">
        <v>3</v>
      </c>
      <c r="E66" s="110"/>
      <c r="F66" s="110"/>
      <c r="G66" s="110"/>
      <c r="H66" s="110"/>
      <c r="I66" s="110"/>
      <c r="J66" s="114"/>
      <c r="K66" s="63"/>
    </row>
    <row r="67" spans="1:11" ht="13.8" thickBot="1" x14ac:dyDescent="0.3">
      <c r="A67" s="120" t="s">
        <v>64</v>
      </c>
      <c r="B67" s="64" t="s">
        <v>65</v>
      </c>
      <c r="C67" s="64" t="s">
        <v>3</v>
      </c>
      <c r="D67" s="64" t="s">
        <v>66</v>
      </c>
      <c r="E67" s="64" t="s">
        <v>67</v>
      </c>
      <c r="F67" s="64" t="s">
        <v>68</v>
      </c>
      <c r="G67" s="65"/>
      <c r="H67" s="65"/>
      <c r="I67" s="65"/>
      <c r="J67" s="132" t="s">
        <v>69</v>
      </c>
      <c r="K67" s="133"/>
    </row>
    <row r="68" spans="1:11" ht="13.8" thickBot="1" x14ac:dyDescent="0.3">
      <c r="A68" s="121"/>
      <c r="B68" s="29" t="s">
        <v>3</v>
      </c>
      <c r="C68" s="29" t="s">
        <v>3</v>
      </c>
      <c r="D68" s="29" t="s">
        <v>3</v>
      </c>
      <c r="E68" s="29" t="s">
        <v>3</v>
      </c>
      <c r="F68" s="29" t="s">
        <v>3</v>
      </c>
      <c r="G68" s="66"/>
      <c r="H68" s="66"/>
      <c r="I68" s="66"/>
      <c r="J68" s="130" t="s">
        <v>3</v>
      </c>
      <c r="K68" s="131"/>
    </row>
    <row r="69" spans="1:11" ht="13.8" thickBot="1" x14ac:dyDescent="0.3">
      <c r="A69" s="120" t="s">
        <v>70</v>
      </c>
      <c r="B69" s="64" t="s">
        <v>71</v>
      </c>
      <c r="C69" s="64" t="s">
        <v>3</v>
      </c>
      <c r="D69" s="122" t="s">
        <v>3</v>
      </c>
      <c r="E69" s="123"/>
      <c r="F69" s="123"/>
      <c r="G69" s="123"/>
      <c r="H69" s="123"/>
      <c r="I69" s="123"/>
      <c r="J69" s="123"/>
      <c r="K69" s="124"/>
    </row>
    <row r="70" spans="1:11" ht="13.8" thickBot="1" x14ac:dyDescent="0.3">
      <c r="A70" s="121"/>
      <c r="B70" s="29" t="s">
        <v>3</v>
      </c>
      <c r="C70" s="66" t="s">
        <v>3</v>
      </c>
      <c r="D70" s="125"/>
      <c r="E70" s="126"/>
      <c r="F70" s="126"/>
      <c r="G70" s="126"/>
      <c r="H70" s="126"/>
      <c r="I70" s="126"/>
      <c r="J70" s="126"/>
      <c r="K70" s="127"/>
    </row>
    <row r="71" spans="1:11" x14ac:dyDescent="0.25">
      <c r="A71" s="46"/>
      <c r="B71" s="46"/>
      <c r="C71" s="46"/>
      <c r="D71" s="46"/>
      <c r="E71" s="46"/>
      <c r="F71" s="46"/>
      <c r="G71" s="46"/>
      <c r="H71" s="46"/>
      <c r="I71" s="46"/>
      <c r="J71" s="46"/>
      <c r="K71" s="46"/>
    </row>
    <row r="72" spans="1:11" ht="13.8" thickBot="1" x14ac:dyDescent="0.3">
      <c r="A72" s="46"/>
      <c r="B72" s="46"/>
      <c r="C72" s="46"/>
      <c r="D72" s="46"/>
      <c r="E72" s="46"/>
      <c r="F72" s="46"/>
      <c r="G72" s="46"/>
      <c r="H72" s="46"/>
      <c r="I72" s="46"/>
      <c r="J72" s="46"/>
      <c r="K72" s="46"/>
    </row>
    <row r="73" spans="1:11" ht="13.8" thickBot="1" x14ac:dyDescent="0.3">
      <c r="A73" s="47" t="s">
        <v>72</v>
      </c>
      <c r="B73" s="48" t="s">
        <v>73</v>
      </c>
      <c r="C73" s="48" t="s">
        <v>3</v>
      </c>
      <c r="D73" s="49" t="s">
        <v>6</v>
      </c>
      <c r="E73" s="50" t="s">
        <v>7</v>
      </c>
      <c r="F73" s="50" t="s">
        <v>8</v>
      </c>
      <c r="G73" s="50" t="s">
        <v>9</v>
      </c>
      <c r="H73" s="50" t="s">
        <v>10</v>
      </c>
      <c r="I73" s="50" t="s">
        <v>11</v>
      </c>
      <c r="J73" s="50" t="s">
        <v>12</v>
      </c>
      <c r="K73" s="51" t="s">
        <v>21</v>
      </c>
    </row>
    <row r="74" spans="1:11" ht="13.95" customHeight="1" thickBot="1" x14ac:dyDescent="0.3">
      <c r="A74" s="112" t="s">
        <v>74</v>
      </c>
      <c r="B74" s="112" t="s">
        <v>114</v>
      </c>
      <c r="C74" s="29" t="s">
        <v>104</v>
      </c>
      <c r="D74" s="42">
        <v>0</v>
      </c>
      <c r="E74" s="42">
        <v>0</v>
      </c>
      <c r="F74" s="42">
        <v>0</v>
      </c>
      <c r="G74" s="42"/>
      <c r="H74" s="42"/>
      <c r="I74" s="42"/>
      <c r="J74" s="42"/>
      <c r="K74" s="134" t="s">
        <v>3</v>
      </c>
    </row>
    <row r="75" spans="1:11" ht="13.8" thickBot="1" x14ac:dyDescent="0.3">
      <c r="A75" s="101" t="s">
        <v>3</v>
      </c>
      <c r="B75" s="101"/>
      <c r="C75" s="72" t="s">
        <v>105</v>
      </c>
      <c r="D75" s="32" t="s">
        <v>3</v>
      </c>
      <c r="E75" s="42" t="s">
        <v>3</v>
      </c>
      <c r="F75" s="42" t="s">
        <v>3</v>
      </c>
      <c r="G75" s="42"/>
      <c r="H75" s="42"/>
      <c r="I75" s="42"/>
      <c r="J75" s="42" t="s">
        <v>3</v>
      </c>
      <c r="K75" s="135"/>
    </row>
    <row r="76" spans="1:11" ht="13.8" thickBot="1" x14ac:dyDescent="0.3">
      <c r="A76" s="101" t="s">
        <v>3</v>
      </c>
      <c r="B76" s="101"/>
      <c r="C76" s="107" t="s">
        <v>17</v>
      </c>
      <c r="D76" s="107"/>
      <c r="E76" s="107"/>
      <c r="F76" s="107"/>
      <c r="G76" s="107"/>
      <c r="H76" s="107"/>
      <c r="I76" s="107"/>
      <c r="J76" s="113"/>
      <c r="K76" s="135"/>
    </row>
    <row r="77" spans="1:11" ht="16.2" customHeight="1" x14ac:dyDescent="0.25">
      <c r="A77" s="101" t="s">
        <v>3</v>
      </c>
      <c r="B77" s="101"/>
      <c r="C77" s="151" t="s">
        <v>77</v>
      </c>
      <c r="D77" s="152"/>
      <c r="E77" s="152"/>
      <c r="F77" s="152"/>
      <c r="G77" s="152"/>
      <c r="H77" s="152"/>
      <c r="I77" s="152"/>
      <c r="J77" s="153"/>
      <c r="K77" s="135"/>
    </row>
    <row r="78" spans="1:11" ht="13.8" thickBot="1" x14ac:dyDescent="0.3">
      <c r="A78" s="39" t="s">
        <v>78</v>
      </c>
      <c r="B78" s="101"/>
      <c r="C78" s="154"/>
      <c r="D78" s="155"/>
      <c r="E78" s="155"/>
      <c r="F78" s="155"/>
      <c r="G78" s="155"/>
      <c r="H78" s="155"/>
      <c r="I78" s="155"/>
      <c r="J78" s="156"/>
      <c r="K78" s="135"/>
    </row>
    <row r="79" spans="1:11" ht="13.8" thickBot="1" x14ac:dyDescent="0.3">
      <c r="A79" s="67">
        <v>0.15</v>
      </c>
      <c r="B79" s="101"/>
      <c r="C79" s="154"/>
      <c r="D79" s="155"/>
      <c r="E79" s="155"/>
      <c r="F79" s="155"/>
      <c r="G79" s="155"/>
      <c r="H79" s="155"/>
      <c r="I79" s="155"/>
      <c r="J79" s="156"/>
      <c r="K79" s="135"/>
    </row>
    <row r="80" spans="1:11" ht="13.8" thickBot="1" x14ac:dyDescent="0.3">
      <c r="A80" s="120" t="s">
        <v>64</v>
      </c>
      <c r="B80" s="64" t="s">
        <v>65</v>
      </c>
      <c r="C80" s="64" t="s">
        <v>3</v>
      </c>
      <c r="D80" s="64" t="s">
        <v>66</v>
      </c>
      <c r="E80" s="64" t="s">
        <v>67</v>
      </c>
      <c r="F80" s="64" t="s">
        <v>68</v>
      </c>
      <c r="G80" s="65"/>
      <c r="H80" s="65"/>
      <c r="I80" s="65"/>
      <c r="J80" s="128" t="s">
        <v>69</v>
      </c>
      <c r="K80" s="129"/>
    </row>
    <row r="81" spans="1:11" ht="13.8" thickBot="1" x14ac:dyDescent="0.3">
      <c r="A81" s="121"/>
      <c r="B81" s="29" t="s">
        <v>3</v>
      </c>
      <c r="C81" s="29" t="s">
        <v>3</v>
      </c>
      <c r="D81" s="29" t="s">
        <v>3</v>
      </c>
      <c r="E81" s="29" t="s">
        <v>3</v>
      </c>
      <c r="F81" s="29" t="s">
        <v>3</v>
      </c>
      <c r="G81" s="66"/>
      <c r="H81" s="66"/>
      <c r="I81" s="66"/>
      <c r="J81" s="130" t="s">
        <v>3</v>
      </c>
      <c r="K81" s="131"/>
    </row>
    <row r="82" spans="1:11" ht="13.8" thickBot="1" x14ac:dyDescent="0.3">
      <c r="A82" s="120" t="s">
        <v>70</v>
      </c>
      <c r="B82" s="64" t="s">
        <v>71</v>
      </c>
      <c r="C82" s="64" t="s">
        <v>3</v>
      </c>
      <c r="D82" s="122" t="s">
        <v>3</v>
      </c>
      <c r="E82" s="123"/>
      <c r="F82" s="123"/>
      <c r="G82" s="123"/>
      <c r="H82" s="123"/>
      <c r="I82" s="123"/>
      <c r="J82" s="123"/>
      <c r="K82" s="124"/>
    </row>
    <row r="83" spans="1:11" ht="13.8" thickBot="1" x14ac:dyDescent="0.3">
      <c r="A83" s="121"/>
      <c r="B83" s="29" t="s">
        <v>3</v>
      </c>
      <c r="C83" s="66" t="s">
        <v>3</v>
      </c>
      <c r="D83" s="125"/>
      <c r="E83" s="126"/>
      <c r="F83" s="126"/>
      <c r="G83" s="126"/>
      <c r="H83" s="126"/>
      <c r="I83" s="126"/>
      <c r="J83" s="126"/>
      <c r="K83" s="127"/>
    </row>
    <row r="84" spans="1:11" ht="13.8" thickBot="1" x14ac:dyDescent="0.3">
      <c r="A84" s="46"/>
      <c r="B84" s="46"/>
      <c r="C84" s="46"/>
      <c r="D84" s="46" t="s">
        <v>3</v>
      </c>
      <c r="E84" s="46" t="s">
        <v>3</v>
      </c>
      <c r="F84" s="46" t="s">
        <v>3</v>
      </c>
      <c r="G84" s="46"/>
      <c r="H84" s="46"/>
      <c r="I84" s="46"/>
      <c r="J84" s="46" t="s">
        <v>3</v>
      </c>
      <c r="K84" s="46" t="s">
        <v>3</v>
      </c>
    </row>
    <row r="85" spans="1:11" ht="13.8" thickBot="1" x14ac:dyDescent="0.3">
      <c r="A85" s="47" t="s">
        <v>79</v>
      </c>
      <c r="B85" s="48" t="s">
        <v>80</v>
      </c>
      <c r="C85" s="48" t="s">
        <v>3</v>
      </c>
      <c r="D85" s="49" t="s">
        <v>6</v>
      </c>
      <c r="E85" s="50" t="s">
        <v>7</v>
      </c>
      <c r="F85" s="50" t="s">
        <v>8</v>
      </c>
      <c r="G85" s="50" t="s">
        <v>9</v>
      </c>
      <c r="H85" s="50" t="s">
        <v>10</v>
      </c>
      <c r="I85" s="50" t="s">
        <v>11</v>
      </c>
      <c r="J85" s="50" t="s">
        <v>12</v>
      </c>
      <c r="K85" s="51" t="s">
        <v>21</v>
      </c>
    </row>
    <row r="86" spans="1:11" ht="13.95" customHeight="1" thickBot="1" x14ac:dyDescent="0.3">
      <c r="A86" s="112" t="s">
        <v>81</v>
      </c>
      <c r="B86" s="112" t="s">
        <v>82</v>
      </c>
      <c r="C86" s="29" t="s">
        <v>104</v>
      </c>
      <c r="D86" s="42">
        <v>0</v>
      </c>
      <c r="E86" s="42">
        <v>0</v>
      </c>
      <c r="F86" s="42">
        <v>2</v>
      </c>
      <c r="G86" s="42">
        <v>4</v>
      </c>
      <c r="H86" s="42">
        <v>6</v>
      </c>
      <c r="I86" s="42">
        <v>8</v>
      </c>
      <c r="J86" s="42">
        <v>8</v>
      </c>
      <c r="K86" s="137" t="s">
        <v>83</v>
      </c>
    </row>
    <row r="87" spans="1:11" ht="13.8" thickBot="1" x14ac:dyDescent="0.3">
      <c r="A87" s="101"/>
      <c r="B87" s="101" t="s">
        <v>3</v>
      </c>
      <c r="C87" s="72" t="s">
        <v>105</v>
      </c>
      <c r="D87" s="32" t="s">
        <v>3</v>
      </c>
      <c r="E87" s="42" t="s">
        <v>3</v>
      </c>
      <c r="F87" s="42" t="s">
        <v>3</v>
      </c>
      <c r="G87" s="42"/>
      <c r="H87" s="42"/>
      <c r="I87" s="42"/>
      <c r="J87" s="42" t="s">
        <v>3</v>
      </c>
      <c r="K87" s="115"/>
    </row>
    <row r="88" spans="1:11" ht="13.8" thickBot="1" x14ac:dyDescent="0.3">
      <c r="A88" s="101"/>
      <c r="B88" s="101" t="s">
        <v>3</v>
      </c>
      <c r="C88" s="107" t="s">
        <v>17</v>
      </c>
      <c r="D88" s="107"/>
      <c r="E88" s="107"/>
      <c r="F88" s="107"/>
      <c r="G88" s="107"/>
      <c r="H88" s="107"/>
      <c r="I88" s="107"/>
      <c r="J88" s="113"/>
      <c r="K88" s="116"/>
    </row>
    <row r="89" spans="1:11" ht="13.8" thickBot="1" x14ac:dyDescent="0.3">
      <c r="A89" s="101"/>
      <c r="B89" s="101" t="s">
        <v>3</v>
      </c>
      <c r="C89" s="110" t="s">
        <v>37</v>
      </c>
      <c r="D89" s="110"/>
      <c r="E89" s="110"/>
      <c r="F89" s="110"/>
      <c r="G89" s="110"/>
      <c r="H89" s="110"/>
      <c r="I89" s="110"/>
      <c r="J89" s="114"/>
      <c r="K89" s="117" t="s">
        <v>84</v>
      </c>
    </row>
    <row r="90" spans="1:11" ht="13.8" thickBot="1" x14ac:dyDescent="0.3">
      <c r="A90" s="101"/>
      <c r="B90" s="40" t="s">
        <v>85</v>
      </c>
      <c r="C90" s="40" t="s">
        <v>3</v>
      </c>
      <c r="D90" s="49" t="s">
        <v>6</v>
      </c>
      <c r="E90" s="50" t="s">
        <v>7</v>
      </c>
      <c r="F90" s="50" t="s">
        <v>8</v>
      </c>
      <c r="G90" s="50" t="s">
        <v>9</v>
      </c>
      <c r="H90" s="50" t="s">
        <v>10</v>
      </c>
      <c r="I90" s="50" t="s">
        <v>11</v>
      </c>
      <c r="J90" s="50" t="s">
        <v>12</v>
      </c>
      <c r="K90" s="139"/>
    </row>
    <row r="91" spans="1:11" ht="13.8" thickBot="1" x14ac:dyDescent="0.3">
      <c r="A91" s="101"/>
      <c r="B91" s="103" t="s">
        <v>115</v>
      </c>
      <c r="C91" s="72" t="s">
        <v>104</v>
      </c>
      <c r="D91" s="42">
        <v>0</v>
      </c>
      <c r="E91" s="42">
        <v>0</v>
      </c>
      <c r="F91" s="42">
        <v>2</v>
      </c>
      <c r="G91" s="42">
        <v>4</v>
      </c>
      <c r="H91" s="42">
        <v>6</v>
      </c>
      <c r="I91" s="42">
        <v>8</v>
      </c>
      <c r="J91" s="42">
        <v>8</v>
      </c>
      <c r="K91" s="139"/>
    </row>
    <row r="92" spans="1:11" ht="13.8" thickBot="1" x14ac:dyDescent="0.3">
      <c r="A92" s="101"/>
      <c r="B92" s="104" t="s">
        <v>3</v>
      </c>
      <c r="C92" s="57" t="s">
        <v>105</v>
      </c>
      <c r="D92" s="69" t="s">
        <v>3</v>
      </c>
      <c r="E92" s="70" t="s">
        <v>3</v>
      </c>
      <c r="F92" s="42" t="s">
        <v>3</v>
      </c>
      <c r="G92" s="42"/>
      <c r="H92" s="42"/>
      <c r="I92" s="42"/>
      <c r="J92" s="42" t="s">
        <v>3</v>
      </c>
      <c r="K92" s="139"/>
    </row>
    <row r="93" spans="1:11" ht="13.8" thickBot="1" x14ac:dyDescent="0.3">
      <c r="A93" s="101"/>
      <c r="B93" s="104" t="s">
        <v>3</v>
      </c>
      <c r="C93" s="107" t="s">
        <v>17</v>
      </c>
      <c r="D93" s="107"/>
      <c r="E93" s="107"/>
      <c r="F93" s="107"/>
      <c r="G93" s="107"/>
      <c r="H93" s="107"/>
      <c r="I93" s="107"/>
      <c r="J93" s="113"/>
      <c r="K93" s="139"/>
    </row>
    <row r="94" spans="1:11" ht="13.8" thickBot="1" x14ac:dyDescent="0.3">
      <c r="A94" s="102"/>
      <c r="B94" s="104" t="s">
        <v>3</v>
      </c>
      <c r="C94" s="110" t="s">
        <v>87</v>
      </c>
      <c r="D94" s="110"/>
      <c r="E94" s="110"/>
      <c r="F94" s="110"/>
      <c r="G94" s="110"/>
      <c r="H94" s="110"/>
      <c r="I94" s="110"/>
      <c r="J94" s="114"/>
      <c r="K94" s="149"/>
    </row>
    <row r="95" spans="1:11" ht="13.8" thickBot="1" x14ac:dyDescent="0.3">
      <c r="A95" s="39" t="s">
        <v>78</v>
      </c>
      <c r="B95" s="40"/>
      <c r="C95" s="40"/>
      <c r="D95" s="49"/>
      <c r="E95" s="50"/>
      <c r="F95" s="50"/>
      <c r="G95" s="50"/>
      <c r="H95" s="50"/>
      <c r="I95" s="50"/>
      <c r="J95" s="50"/>
    </row>
    <row r="96" spans="1:11" ht="13.8" thickBot="1" x14ac:dyDescent="0.3">
      <c r="A96" s="67">
        <v>0.25</v>
      </c>
    </row>
    <row r="97" spans="1:11" ht="13.8" thickBot="1" x14ac:dyDescent="0.3">
      <c r="A97" s="120" t="s">
        <v>64</v>
      </c>
      <c r="B97" s="64" t="s">
        <v>65</v>
      </c>
      <c r="C97" s="64" t="s">
        <v>3</v>
      </c>
      <c r="D97" s="64" t="s">
        <v>66</v>
      </c>
      <c r="E97" s="64" t="s">
        <v>67</v>
      </c>
      <c r="F97" s="64" t="s">
        <v>68</v>
      </c>
      <c r="G97" s="65"/>
      <c r="H97" s="65"/>
      <c r="I97" s="65"/>
      <c r="J97" s="128" t="s">
        <v>69</v>
      </c>
      <c r="K97" s="129"/>
    </row>
    <row r="98" spans="1:11" ht="13.8" thickBot="1" x14ac:dyDescent="0.3">
      <c r="A98" s="121"/>
      <c r="B98" s="29" t="s">
        <v>3</v>
      </c>
      <c r="C98" s="29" t="s">
        <v>3</v>
      </c>
      <c r="D98" s="29" t="s">
        <v>3</v>
      </c>
      <c r="E98" s="29" t="s">
        <v>3</v>
      </c>
      <c r="F98" s="29" t="s">
        <v>3</v>
      </c>
      <c r="G98" s="66"/>
      <c r="H98" s="66"/>
      <c r="I98" s="66"/>
      <c r="J98" s="130" t="s">
        <v>3</v>
      </c>
      <c r="K98" s="131"/>
    </row>
    <row r="99" spans="1:11" ht="13.8" thickBot="1" x14ac:dyDescent="0.3">
      <c r="A99" s="120" t="s">
        <v>70</v>
      </c>
      <c r="B99" s="64" t="s">
        <v>71</v>
      </c>
      <c r="C99" s="64" t="s">
        <v>3</v>
      </c>
      <c r="D99" s="122" t="s">
        <v>3</v>
      </c>
      <c r="E99" s="123"/>
      <c r="F99" s="123"/>
      <c r="G99" s="123"/>
      <c r="H99" s="123"/>
      <c r="I99" s="123"/>
      <c r="J99" s="123"/>
      <c r="K99" s="124"/>
    </row>
    <row r="100" spans="1:11" ht="13.8" thickBot="1" x14ac:dyDescent="0.3">
      <c r="A100" s="121"/>
      <c r="B100" s="29" t="s">
        <v>3</v>
      </c>
      <c r="C100" s="66" t="s">
        <v>3</v>
      </c>
      <c r="D100" s="125"/>
      <c r="E100" s="126"/>
      <c r="F100" s="126"/>
      <c r="G100" s="126"/>
      <c r="H100" s="126"/>
      <c r="I100" s="126"/>
      <c r="J100" s="126"/>
      <c r="K100" s="127"/>
    </row>
    <row r="101" spans="1:11" ht="13.8" thickBot="1" x14ac:dyDescent="0.3">
      <c r="A101" s="46"/>
      <c r="B101" s="46"/>
      <c r="C101" s="46"/>
      <c r="D101" s="71" t="s">
        <v>3</v>
      </c>
      <c r="E101" s="71" t="s">
        <v>3</v>
      </c>
      <c r="F101" s="71" t="s">
        <v>3</v>
      </c>
      <c r="G101" s="71"/>
      <c r="H101" s="71"/>
      <c r="I101" s="71"/>
      <c r="J101" s="71" t="s">
        <v>3</v>
      </c>
      <c r="K101" s="71" t="s">
        <v>3</v>
      </c>
    </row>
    <row r="102" spans="1:11" ht="13.8" thickBot="1" x14ac:dyDescent="0.3">
      <c r="A102" s="47" t="s">
        <v>88</v>
      </c>
      <c r="B102" s="48" t="s">
        <v>89</v>
      </c>
      <c r="C102" s="48" t="s">
        <v>3</v>
      </c>
      <c r="D102" s="49" t="s">
        <v>6</v>
      </c>
      <c r="E102" s="50" t="s">
        <v>7</v>
      </c>
      <c r="F102" s="50" t="s">
        <v>8</v>
      </c>
      <c r="G102" s="50" t="s">
        <v>9</v>
      </c>
      <c r="H102" s="50" t="s">
        <v>10</v>
      </c>
      <c r="I102" s="50" t="s">
        <v>11</v>
      </c>
      <c r="J102" s="50" t="s">
        <v>12</v>
      </c>
      <c r="K102" s="51" t="s">
        <v>21</v>
      </c>
    </row>
    <row r="103" spans="1:11" ht="13.8" customHeight="1" thickBot="1" x14ac:dyDescent="0.3">
      <c r="A103" s="112" t="s">
        <v>90</v>
      </c>
      <c r="B103" s="103" t="s">
        <v>91</v>
      </c>
      <c r="C103" s="29" t="s">
        <v>104</v>
      </c>
      <c r="D103" s="42">
        <v>0</v>
      </c>
      <c r="E103" s="42">
        <v>550</v>
      </c>
      <c r="F103" s="42">
        <v>1480</v>
      </c>
      <c r="G103" s="42">
        <v>2000</v>
      </c>
      <c r="H103" s="42">
        <v>2020</v>
      </c>
      <c r="I103" s="42">
        <v>2020</v>
      </c>
      <c r="J103" s="42">
        <v>2020</v>
      </c>
      <c r="K103" s="135" t="s">
        <v>92</v>
      </c>
    </row>
    <row r="104" spans="1:11" ht="13.8" thickBot="1" x14ac:dyDescent="0.3">
      <c r="A104" s="101" t="s">
        <v>3</v>
      </c>
      <c r="B104" s="104" t="s">
        <v>3</v>
      </c>
      <c r="C104" s="72" t="s">
        <v>105</v>
      </c>
      <c r="D104" s="32" t="s">
        <v>3</v>
      </c>
      <c r="E104" s="42"/>
      <c r="F104" s="42"/>
      <c r="G104" s="42"/>
      <c r="H104" s="42"/>
      <c r="I104" s="42"/>
      <c r="J104" s="42" t="s">
        <v>3</v>
      </c>
      <c r="K104" s="135"/>
    </row>
    <row r="105" spans="1:11" ht="13.8" thickBot="1" x14ac:dyDescent="0.3">
      <c r="A105" s="101" t="s">
        <v>3</v>
      </c>
      <c r="B105" s="104" t="s">
        <v>3</v>
      </c>
      <c r="C105" s="107" t="s">
        <v>17</v>
      </c>
      <c r="D105" s="107"/>
      <c r="E105" s="107"/>
      <c r="F105" s="107"/>
      <c r="G105" s="107"/>
      <c r="H105" s="107"/>
      <c r="I105" s="107"/>
      <c r="J105" s="113"/>
      <c r="K105" s="135"/>
    </row>
    <row r="106" spans="1:11" ht="13.8" thickBot="1" x14ac:dyDescent="0.3">
      <c r="A106" s="101" t="s">
        <v>3</v>
      </c>
      <c r="B106" s="104" t="s">
        <v>3</v>
      </c>
      <c r="C106" s="110" t="s">
        <v>93</v>
      </c>
      <c r="D106" s="110"/>
      <c r="E106" s="110"/>
      <c r="F106" s="110"/>
      <c r="G106" s="110"/>
      <c r="H106" s="110"/>
      <c r="I106" s="110"/>
      <c r="J106" s="114"/>
      <c r="K106" s="135"/>
    </row>
    <row r="107" spans="1:11" ht="13.8" thickBot="1" x14ac:dyDescent="0.3">
      <c r="A107" s="73" t="s">
        <v>3</v>
      </c>
      <c r="B107" s="40" t="s">
        <v>94</v>
      </c>
      <c r="C107" s="40" t="s">
        <v>3</v>
      </c>
      <c r="D107" s="49" t="s">
        <v>6</v>
      </c>
      <c r="E107" s="50" t="s">
        <v>7</v>
      </c>
      <c r="F107" s="50" t="s">
        <v>8</v>
      </c>
      <c r="G107" s="50" t="s">
        <v>9</v>
      </c>
      <c r="H107" s="50" t="s">
        <v>10</v>
      </c>
      <c r="I107" s="50" t="s">
        <v>11</v>
      </c>
      <c r="J107" s="50" t="s">
        <v>12</v>
      </c>
      <c r="K107" s="135"/>
    </row>
    <row r="108" spans="1:11" ht="13.8" thickBot="1" x14ac:dyDescent="0.3">
      <c r="A108" s="73" t="s">
        <v>3</v>
      </c>
      <c r="B108" s="103" t="s">
        <v>95</v>
      </c>
      <c r="C108" s="72" t="s">
        <v>104</v>
      </c>
      <c r="D108" s="42">
        <v>0</v>
      </c>
      <c r="E108" s="42">
        <v>0</v>
      </c>
      <c r="F108" s="42">
        <v>12</v>
      </c>
      <c r="G108" s="42">
        <v>36</v>
      </c>
      <c r="H108" s="42">
        <v>48</v>
      </c>
      <c r="I108" s="42">
        <v>54</v>
      </c>
      <c r="J108" s="42">
        <v>54</v>
      </c>
      <c r="K108" s="135"/>
    </row>
    <row r="109" spans="1:11" ht="13.8" thickBot="1" x14ac:dyDescent="0.3">
      <c r="A109" s="73" t="s">
        <v>3</v>
      </c>
      <c r="B109" s="104" t="s">
        <v>3</v>
      </c>
      <c r="C109" s="57" t="s">
        <v>105</v>
      </c>
      <c r="D109" s="69" t="s">
        <v>3</v>
      </c>
      <c r="E109" s="70" t="s">
        <v>3</v>
      </c>
      <c r="F109" s="42" t="s">
        <v>3</v>
      </c>
      <c r="G109" s="42"/>
      <c r="H109" s="42"/>
      <c r="I109" s="42"/>
      <c r="J109" s="42" t="s">
        <v>3</v>
      </c>
      <c r="K109" s="135"/>
    </row>
    <row r="110" spans="1:11" ht="13.8" thickBot="1" x14ac:dyDescent="0.3">
      <c r="A110" s="73" t="s">
        <v>3</v>
      </c>
      <c r="B110" s="104" t="s">
        <v>3</v>
      </c>
      <c r="C110" s="107" t="s">
        <v>17</v>
      </c>
      <c r="D110" s="107"/>
      <c r="E110" s="107"/>
      <c r="F110" s="107"/>
      <c r="G110" s="107"/>
      <c r="H110" s="107"/>
      <c r="I110" s="107"/>
      <c r="J110" s="113"/>
      <c r="K110" s="135"/>
    </row>
    <row r="111" spans="1:11" ht="13.8" thickBot="1" x14ac:dyDescent="0.3">
      <c r="A111" s="61" t="s">
        <v>3</v>
      </c>
      <c r="B111" s="104" t="s">
        <v>3</v>
      </c>
      <c r="K111" s="135"/>
    </row>
    <row r="112" spans="1:11" ht="13.8" thickBot="1" x14ac:dyDescent="0.3">
      <c r="A112" s="39" t="s">
        <v>78</v>
      </c>
      <c r="B112" s="40"/>
      <c r="C112" s="110" t="s">
        <v>96</v>
      </c>
      <c r="D112" s="110"/>
      <c r="E112" s="110"/>
      <c r="F112" s="110"/>
      <c r="G112" s="110"/>
      <c r="H112" s="110"/>
      <c r="I112" s="110"/>
      <c r="J112" s="114"/>
      <c r="K112" s="135"/>
    </row>
    <row r="113" spans="1:11" ht="13.8" thickBot="1" x14ac:dyDescent="0.3">
      <c r="A113" s="67">
        <v>0.3</v>
      </c>
      <c r="B113" s="74"/>
      <c r="C113" s="72"/>
      <c r="D113" s="75"/>
      <c r="E113" s="42"/>
      <c r="F113" s="42"/>
      <c r="G113" s="42"/>
      <c r="H113" s="42"/>
      <c r="I113" s="42"/>
      <c r="J113" s="42"/>
      <c r="K113" s="135"/>
    </row>
    <row r="114" spans="1:11" ht="13.8" thickBot="1" x14ac:dyDescent="0.3">
      <c r="A114" s="120" t="s">
        <v>64</v>
      </c>
      <c r="B114" s="64" t="s">
        <v>65</v>
      </c>
      <c r="C114" s="64" t="s">
        <v>3</v>
      </c>
      <c r="D114" s="64" t="s">
        <v>66</v>
      </c>
      <c r="E114" s="64" t="s">
        <v>67</v>
      </c>
      <c r="F114" s="64" t="s">
        <v>68</v>
      </c>
      <c r="G114" s="65"/>
      <c r="H114" s="65"/>
      <c r="I114" s="65"/>
      <c r="J114" s="128" t="s">
        <v>69</v>
      </c>
      <c r="K114" s="129"/>
    </row>
    <row r="115" spans="1:11" ht="13.8" thickBot="1" x14ac:dyDescent="0.3">
      <c r="A115" s="121"/>
      <c r="B115" s="29" t="s">
        <v>3</v>
      </c>
      <c r="C115" s="29" t="s">
        <v>3</v>
      </c>
      <c r="D115" s="29" t="s">
        <v>3</v>
      </c>
      <c r="E115" s="29" t="s">
        <v>3</v>
      </c>
      <c r="F115" s="29" t="s">
        <v>3</v>
      </c>
      <c r="G115" s="66"/>
      <c r="H115" s="66"/>
      <c r="I115" s="66"/>
      <c r="J115" s="130" t="s">
        <v>3</v>
      </c>
      <c r="K115" s="131"/>
    </row>
    <row r="116" spans="1:11" ht="13.8" thickBot="1" x14ac:dyDescent="0.3">
      <c r="A116" s="120" t="s">
        <v>70</v>
      </c>
      <c r="B116" s="64" t="s">
        <v>71</v>
      </c>
      <c r="C116" s="64" t="s">
        <v>3</v>
      </c>
      <c r="D116" s="122" t="s">
        <v>3</v>
      </c>
      <c r="E116" s="123"/>
      <c r="F116" s="123"/>
      <c r="G116" s="123"/>
      <c r="H116" s="123"/>
      <c r="I116" s="123"/>
      <c r="J116" s="123"/>
      <c r="K116" s="124"/>
    </row>
    <row r="117" spans="1:11" ht="13.8" thickBot="1" x14ac:dyDescent="0.3">
      <c r="A117" s="121"/>
      <c r="B117" s="29" t="s">
        <v>3</v>
      </c>
      <c r="C117" s="66" t="s">
        <v>3</v>
      </c>
      <c r="D117" s="125"/>
      <c r="E117" s="126"/>
      <c r="F117" s="126"/>
      <c r="G117" s="126"/>
      <c r="H117" s="126"/>
      <c r="I117" s="126"/>
      <c r="J117" s="126"/>
      <c r="K117" s="127"/>
    </row>
    <row r="118" spans="1:11" ht="13.8" thickBot="1" x14ac:dyDescent="0.3">
      <c r="A118" s="46"/>
      <c r="B118" s="46"/>
      <c r="C118" s="46"/>
      <c r="D118" s="71" t="s">
        <v>3</v>
      </c>
      <c r="E118" s="71" t="s">
        <v>3</v>
      </c>
      <c r="F118" s="71" t="s">
        <v>3</v>
      </c>
      <c r="G118" s="71"/>
      <c r="H118" s="71"/>
      <c r="I118" s="71"/>
      <c r="J118" s="71" t="s">
        <v>3</v>
      </c>
      <c r="K118" s="71" t="s">
        <v>3</v>
      </c>
    </row>
    <row r="119" spans="1:11" ht="13.8" thickBot="1" x14ac:dyDescent="0.3">
      <c r="A119" s="47" t="s">
        <v>97</v>
      </c>
      <c r="B119" s="48" t="s">
        <v>98</v>
      </c>
      <c r="C119" s="48" t="s">
        <v>3</v>
      </c>
      <c r="D119" s="49" t="s">
        <v>6</v>
      </c>
      <c r="E119" s="50" t="s">
        <v>7</v>
      </c>
      <c r="F119" s="50" t="s">
        <v>8</v>
      </c>
      <c r="G119" s="50" t="s">
        <v>9</v>
      </c>
      <c r="H119" s="50" t="s">
        <v>10</v>
      </c>
      <c r="I119" s="50" t="s">
        <v>11</v>
      </c>
      <c r="J119" s="50" t="s">
        <v>12</v>
      </c>
      <c r="K119" s="51" t="s">
        <v>21</v>
      </c>
    </row>
    <row r="120" spans="1:11" ht="13.95" customHeight="1" thickBot="1" x14ac:dyDescent="0.3">
      <c r="A120" s="112" t="s">
        <v>99</v>
      </c>
      <c r="B120" s="167" t="s">
        <v>100</v>
      </c>
      <c r="C120" s="29" t="s">
        <v>104</v>
      </c>
      <c r="D120" s="42">
        <v>0</v>
      </c>
      <c r="E120" s="42">
        <v>0</v>
      </c>
      <c r="F120" s="42">
        <v>0</v>
      </c>
      <c r="G120" s="42">
        <v>0</v>
      </c>
      <c r="H120" s="42">
        <v>0</v>
      </c>
      <c r="I120" s="42">
        <v>0</v>
      </c>
      <c r="J120" s="42">
        <v>0</v>
      </c>
      <c r="K120" s="135" t="s">
        <v>101</v>
      </c>
    </row>
    <row r="121" spans="1:11" ht="13.8" thickBot="1" x14ac:dyDescent="0.3">
      <c r="A121" s="101" t="s">
        <v>3</v>
      </c>
      <c r="B121" s="168"/>
      <c r="C121" s="72" t="s">
        <v>105</v>
      </c>
      <c r="D121" s="32" t="s">
        <v>3</v>
      </c>
      <c r="E121" s="42" t="s">
        <v>3</v>
      </c>
      <c r="F121" s="42" t="s">
        <v>3</v>
      </c>
      <c r="G121" s="42"/>
      <c r="H121" s="42"/>
      <c r="I121" s="42"/>
      <c r="J121" s="42"/>
      <c r="K121" s="135"/>
    </row>
    <row r="122" spans="1:11" ht="13.8" thickBot="1" x14ac:dyDescent="0.3">
      <c r="A122" s="101" t="s">
        <v>3</v>
      </c>
      <c r="B122" s="168"/>
      <c r="C122" s="107" t="s">
        <v>17</v>
      </c>
      <c r="D122" s="107"/>
      <c r="E122" s="107"/>
      <c r="F122" s="107"/>
      <c r="G122" s="107"/>
      <c r="H122" s="107"/>
      <c r="I122" s="107"/>
      <c r="J122" s="113"/>
      <c r="K122" s="135"/>
    </row>
    <row r="123" spans="1:11" ht="16.2" customHeight="1" x14ac:dyDescent="0.25">
      <c r="A123" s="101" t="s">
        <v>3</v>
      </c>
      <c r="B123" s="168"/>
      <c r="C123" s="136" t="s">
        <v>102</v>
      </c>
      <c r="D123" s="117"/>
      <c r="E123" s="117"/>
      <c r="F123" s="117"/>
      <c r="G123" s="117"/>
      <c r="H123" s="117"/>
      <c r="I123" s="117"/>
      <c r="J123" s="137"/>
      <c r="K123" s="135"/>
    </row>
    <row r="124" spans="1:11" ht="13.8" thickBot="1" x14ac:dyDescent="0.3">
      <c r="A124" s="39" t="s">
        <v>78</v>
      </c>
      <c r="B124" s="168"/>
      <c r="C124" s="138"/>
      <c r="D124" s="139"/>
      <c r="E124" s="139"/>
      <c r="F124" s="139"/>
      <c r="G124" s="139"/>
      <c r="H124" s="139"/>
      <c r="I124" s="139"/>
      <c r="J124" s="115"/>
      <c r="K124" s="135"/>
    </row>
    <row r="125" spans="1:11" x14ac:dyDescent="0.25">
      <c r="A125" s="67">
        <v>0.3</v>
      </c>
      <c r="B125" s="168"/>
      <c r="C125" s="138"/>
      <c r="D125" s="139"/>
      <c r="E125" s="139"/>
      <c r="F125" s="139"/>
      <c r="G125" s="139"/>
      <c r="H125" s="139"/>
      <c r="I125" s="139"/>
      <c r="J125" s="115"/>
      <c r="K125" s="135"/>
    </row>
    <row r="126" spans="1:11" ht="13.8" thickBot="1" x14ac:dyDescent="0.3">
      <c r="A126" s="120" t="s">
        <v>64</v>
      </c>
      <c r="B126" s="64" t="s">
        <v>65</v>
      </c>
      <c r="C126" s="64" t="s">
        <v>3</v>
      </c>
      <c r="D126" s="64" t="s">
        <v>66</v>
      </c>
      <c r="E126" s="64" t="s">
        <v>67</v>
      </c>
      <c r="F126" s="64" t="s">
        <v>68</v>
      </c>
      <c r="G126" s="65"/>
      <c r="H126" s="65"/>
      <c r="I126" s="65"/>
      <c r="J126" s="42" t="s">
        <v>3</v>
      </c>
      <c r="K126" s="135"/>
    </row>
    <row r="127" spans="1:11" ht="13.8" thickBot="1" x14ac:dyDescent="0.3">
      <c r="A127" s="121"/>
      <c r="B127" s="29" t="s">
        <v>3</v>
      </c>
      <c r="C127" s="29" t="s">
        <v>3</v>
      </c>
      <c r="D127" s="29" t="s">
        <v>3</v>
      </c>
      <c r="E127" s="29" t="s">
        <v>3</v>
      </c>
      <c r="F127" s="29" t="s">
        <v>3</v>
      </c>
      <c r="G127" s="66"/>
      <c r="H127" s="66"/>
      <c r="I127" s="66"/>
      <c r="J127" s="34"/>
      <c r="K127" s="135"/>
    </row>
    <row r="128" spans="1:11" ht="13.8" thickBot="1" x14ac:dyDescent="0.3">
      <c r="A128" s="120" t="s">
        <v>70</v>
      </c>
      <c r="B128" s="64" t="s">
        <v>71</v>
      </c>
      <c r="C128" s="64" t="s">
        <v>3</v>
      </c>
      <c r="D128" s="44"/>
      <c r="E128" s="44"/>
      <c r="F128" s="44"/>
      <c r="G128" s="44"/>
      <c r="H128" s="44"/>
      <c r="I128" s="44"/>
      <c r="J128" s="45"/>
      <c r="K128" s="135"/>
    </row>
    <row r="129" spans="1:11" ht="13.8" thickBot="1" x14ac:dyDescent="0.3">
      <c r="A129" s="121"/>
      <c r="B129" s="29" t="s">
        <v>3</v>
      </c>
      <c r="C129" s="66" t="s">
        <v>3</v>
      </c>
      <c r="D129" s="44"/>
      <c r="E129" s="44"/>
      <c r="F129" s="44"/>
      <c r="G129" s="44"/>
      <c r="H129" s="44"/>
      <c r="I129" s="44"/>
      <c r="J129" s="44"/>
      <c r="K129" s="135"/>
    </row>
  </sheetData>
  <mergeCells count="105">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A46:A60"/>
    <mergeCell ref="K46:K50"/>
    <mergeCell ref="B47:B50"/>
    <mergeCell ref="D49:J49"/>
    <mergeCell ref="D50:J50"/>
    <mergeCell ref="K51:K55"/>
    <mergeCell ref="B52:B55"/>
    <mergeCell ref="D54:J54"/>
    <mergeCell ref="D55:J55"/>
    <mergeCell ref="K56:K60"/>
    <mergeCell ref="B57:B60"/>
    <mergeCell ref="D59:J59"/>
    <mergeCell ref="D60:J60"/>
    <mergeCell ref="A61:A65"/>
    <mergeCell ref="K61:K65"/>
    <mergeCell ref="B62:B65"/>
    <mergeCell ref="D64:J64"/>
    <mergeCell ref="D65:J65"/>
    <mergeCell ref="A74:A77"/>
    <mergeCell ref="B74:B79"/>
    <mergeCell ref="K74:K79"/>
    <mergeCell ref="C76:J76"/>
    <mergeCell ref="C77:J79"/>
    <mergeCell ref="A80:A81"/>
    <mergeCell ref="J80:K80"/>
    <mergeCell ref="J81:K81"/>
    <mergeCell ref="D66:J66"/>
    <mergeCell ref="A67:A68"/>
    <mergeCell ref="J67:K67"/>
    <mergeCell ref="J68:K68"/>
    <mergeCell ref="A69:A70"/>
    <mergeCell ref="D69:K70"/>
    <mergeCell ref="A82:A83"/>
    <mergeCell ref="D82:K83"/>
    <mergeCell ref="A86:A94"/>
    <mergeCell ref="B86:B89"/>
    <mergeCell ref="K86:K88"/>
    <mergeCell ref="C88:J88"/>
    <mergeCell ref="C89:J89"/>
    <mergeCell ref="K89:K94"/>
    <mergeCell ref="B91:B94"/>
    <mergeCell ref="C93:J93"/>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126:A127"/>
    <mergeCell ref="A128:A129"/>
    <mergeCell ref="A114:A115"/>
    <mergeCell ref="J114:K114"/>
    <mergeCell ref="J115:K115"/>
    <mergeCell ref="A116:A117"/>
    <mergeCell ref="D116:K117"/>
    <mergeCell ref="A120:A123"/>
    <mergeCell ref="B120:B125"/>
    <mergeCell ref="K120:K129"/>
    <mergeCell ref="C122:J122"/>
    <mergeCell ref="C123:J12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B16" sqref="B16"/>
    </sheetView>
  </sheetViews>
  <sheetFormatPr defaultColWidth="8.77734375" defaultRowHeight="13.2" x14ac:dyDescent="0.25"/>
  <cols>
    <col min="1" max="1" width="5.33203125" style="1" customWidth="1"/>
    <col min="2" max="2" width="23.44140625" style="1" customWidth="1"/>
    <col min="3" max="3" width="57.44140625" style="3" customWidth="1"/>
    <col min="4" max="5" width="16.6640625" customWidth="1"/>
  </cols>
  <sheetData>
    <row r="1" spans="1:5" ht="25.5" customHeight="1" x14ac:dyDescent="0.25">
      <c r="A1" s="174" t="s">
        <v>121</v>
      </c>
      <c r="B1" s="174"/>
      <c r="C1" s="174"/>
      <c r="D1" s="174"/>
      <c r="E1" s="174"/>
    </row>
    <row r="2" spans="1:5" x14ac:dyDescent="0.25">
      <c r="A2"/>
      <c r="B2"/>
    </row>
    <row r="3" spans="1:5" x14ac:dyDescent="0.25">
      <c r="A3" s="4" t="s">
        <v>122</v>
      </c>
      <c r="B3" s="5" t="s">
        <v>123</v>
      </c>
      <c r="C3" s="6" t="s">
        <v>124</v>
      </c>
      <c r="D3" s="5" t="s">
        <v>125</v>
      </c>
      <c r="E3" s="5" t="s">
        <v>126</v>
      </c>
    </row>
    <row r="4" spans="1:5" s="2" customFormat="1" ht="39.6" x14ac:dyDescent="0.25">
      <c r="A4" s="7" t="s">
        <v>127</v>
      </c>
      <c r="B4" s="8" t="s">
        <v>128</v>
      </c>
      <c r="C4" s="9" t="s">
        <v>129</v>
      </c>
      <c r="D4" s="8" t="s">
        <v>130</v>
      </c>
      <c r="E4" s="10">
        <v>44562</v>
      </c>
    </row>
    <row r="5" spans="1:5" x14ac:dyDescent="0.25">
      <c r="A5" s="11">
        <v>1</v>
      </c>
      <c r="B5" s="12" t="s">
        <v>3</v>
      </c>
      <c r="C5" s="13" t="s">
        <v>3</v>
      </c>
      <c r="D5" s="12" t="s">
        <v>3</v>
      </c>
      <c r="E5" s="12" t="s">
        <v>3</v>
      </c>
    </row>
    <row r="6" spans="1:5" x14ac:dyDescent="0.25">
      <c r="A6" s="11">
        <v>2</v>
      </c>
      <c r="B6" s="12" t="s">
        <v>3</v>
      </c>
      <c r="C6" s="13" t="s">
        <v>3</v>
      </c>
      <c r="D6" s="12" t="s">
        <v>3</v>
      </c>
      <c r="E6" s="12" t="s">
        <v>3</v>
      </c>
    </row>
    <row r="7" spans="1:5" x14ac:dyDescent="0.25">
      <c r="A7" s="11">
        <v>3</v>
      </c>
      <c r="B7" s="12" t="s">
        <v>3</v>
      </c>
      <c r="C7" s="13" t="s">
        <v>3</v>
      </c>
      <c r="D7" s="12" t="s">
        <v>3</v>
      </c>
      <c r="E7" s="12" t="s">
        <v>3</v>
      </c>
    </row>
    <row r="8" spans="1:5" x14ac:dyDescent="0.25">
      <c r="A8" s="11">
        <v>4</v>
      </c>
      <c r="B8" s="12" t="s">
        <v>3</v>
      </c>
      <c r="C8" s="13" t="s">
        <v>3</v>
      </c>
      <c r="D8" s="12" t="s">
        <v>3</v>
      </c>
      <c r="E8" s="12" t="s">
        <v>3</v>
      </c>
    </row>
    <row r="9" spans="1:5" x14ac:dyDescent="0.25">
      <c r="A9" s="11">
        <v>5</v>
      </c>
      <c r="B9" s="12" t="s">
        <v>3</v>
      </c>
      <c r="C9" s="13" t="s">
        <v>3</v>
      </c>
      <c r="D9" s="12" t="s">
        <v>3</v>
      </c>
      <c r="E9" s="12" t="s">
        <v>3</v>
      </c>
    </row>
    <row r="10" spans="1:5" x14ac:dyDescent="0.25">
      <c r="A10" s="11">
        <v>6</v>
      </c>
      <c r="B10" s="12" t="s">
        <v>3</v>
      </c>
      <c r="C10" s="13" t="s">
        <v>3</v>
      </c>
      <c r="D10" s="12" t="s">
        <v>3</v>
      </c>
      <c r="E10" s="12" t="s">
        <v>3</v>
      </c>
    </row>
    <row r="11" spans="1:5" x14ac:dyDescent="0.25">
      <c r="A11" s="11">
        <v>7</v>
      </c>
      <c r="B11" s="12" t="s">
        <v>3</v>
      </c>
      <c r="C11" s="13" t="s">
        <v>3</v>
      </c>
      <c r="D11" s="12" t="s">
        <v>3</v>
      </c>
      <c r="E11" s="12" t="s">
        <v>3</v>
      </c>
    </row>
    <row r="12" spans="1:5" x14ac:dyDescent="0.25">
      <c r="A12" s="11">
        <v>8</v>
      </c>
      <c r="B12" s="12" t="s">
        <v>3</v>
      </c>
      <c r="C12" s="13" t="s">
        <v>3</v>
      </c>
      <c r="D12" s="12" t="s">
        <v>3</v>
      </c>
      <c r="E12" s="12" t="s">
        <v>3</v>
      </c>
    </row>
    <row r="13" spans="1:5" x14ac:dyDescent="0.25">
      <c r="A13" s="11">
        <v>9</v>
      </c>
      <c r="B13" s="12" t="s">
        <v>3</v>
      </c>
      <c r="C13" s="13" t="s">
        <v>3</v>
      </c>
      <c r="D13" s="12" t="s">
        <v>3</v>
      </c>
      <c r="E13" s="12" t="s">
        <v>3</v>
      </c>
    </row>
    <row r="14" spans="1:5" x14ac:dyDescent="0.25">
      <c r="A14" s="11">
        <v>10</v>
      </c>
      <c r="B14" s="12" t="s">
        <v>3</v>
      </c>
      <c r="C14" s="13" t="s">
        <v>3</v>
      </c>
      <c r="D14" s="12" t="s">
        <v>3</v>
      </c>
      <c r="E14" s="12" t="s">
        <v>3</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zoomScaleNormal="100" workbookViewId="0">
      <selection activeCell="A9" sqref="A9:C9"/>
    </sheetView>
  </sheetViews>
  <sheetFormatPr defaultColWidth="9.109375" defaultRowHeight="13.2" x14ac:dyDescent="0.25"/>
  <cols>
    <col min="1" max="1" width="67.6640625" style="3" customWidth="1"/>
    <col min="2" max="3" width="48.44140625" style="3" customWidth="1"/>
    <col min="4" max="16384" width="9.109375" style="3"/>
  </cols>
  <sheetData>
    <row r="1" spans="1:3" ht="17.399999999999999" x14ac:dyDescent="0.3">
      <c r="A1" s="14" t="s">
        <v>131</v>
      </c>
      <c r="B1" s="14"/>
      <c r="C1" s="15"/>
    </row>
    <row r="2" spans="1:3" x14ac:dyDescent="0.25">
      <c r="A2" s="15" t="s">
        <v>132</v>
      </c>
      <c r="B2" s="15"/>
      <c r="C2" s="15"/>
    </row>
    <row r="4" spans="1:3" ht="45.75" customHeight="1" x14ac:dyDescent="0.3">
      <c r="A4" s="178" t="s">
        <v>2</v>
      </c>
      <c r="B4" s="178"/>
      <c r="C4" s="178"/>
    </row>
    <row r="5" spans="1:3" ht="42" customHeight="1" x14ac:dyDescent="0.3">
      <c r="A5" s="24" t="s">
        <v>133</v>
      </c>
      <c r="B5" s="16" t="s">
        <v>3</v>
      </c>
      <c r="C5" s="16" t="s">
        <v>3</v>
      </c>
    </row>
    <row r="6" spans="1:3" ht="30.75" customHeight="1" x14ac:dyDescent="0.3">
      <c r="A6" s="178" t="s">
        <v>4</v>
      </c>
      <c r="B6" s="178"/>
      <c r="C6" s="178"/>
    </row>
    <row r="7" spans="1:3" ht="33" customHeight="1" x14ac:dyDescent="0.25">
      <c r="A7" s="175" t="s">
        <v>134</v>
      </c>
      <c r="B7" s="175"/>
      <c r="C7" s="175"/>
    </row>
    <row r="8" spans="1:3" ht="24" customHeight="1" x14ac:dyDescent="0.25">
      <c r="A8" s="175"/>
      <c r="B8" s="175"/>
      <c r="C8" s="175"/>
    </row>
    <row r="9" spans="1:3" ht="15.6" x14ac:dyDescent="0.3">
      <c r="A9" s="178" t="s">
        <v>19</v>
      </c>
      <c r="B9" s="178"/>
      <c r="C9" s="178"/>
    </row>
    <row r="10" spans="1:3" ht="50.55" customHeight="1" x14ac:dyDescent="0.25">
      <c r="A10" s="175" t="s">
        <v>135</v>
      </c>
      <c r="B10" s="175"/>
      <c r="C10" s="175"/>
    </row>
    <row r="11" spans="1:3" ht="51" customHeight="1" x14ac:dyDescent="0.25">
      <c r="A11" s="175" t="s">
        <v>136</v>
      </c>
      <c r="B11" s="175"/>
      <c r="C11" s="175"/>
    </row>
    <row r="12" spans="1:3" ht="17.399999999999999" x14ac:dyDescent="0.3">
      <c r="A12" s="17"/>
      <c r="B12" s="16" t="s">
        <v>3</v>
      </c>
      <c r="C12" s="16" t="s">
        <v>3</v>
      </c>
    </row>
    <row r="13" spans="1:3" ht="30.75" customHeight="1" x14ac:dyDescent="0.3">
      <c r="A13" s="178" t="s">
        <v>137</v>
      </c>
      <c r="B13" s="178"/>
      <c r="C13" s="178"/>
    </row>
    <row r="14" spans="1:3" ht="43.05" customHeight="1" x14ac:dyDescent="0.25">
      <c r="A14" s="175" t="s">
        <v>138</v>
      </c>
      <c r="B14" s="175"/>
      <c r="C14" s="175"/>
    </row>
    <row r="15" spans="1:3" ht="25.5" customHeight="1" x14ac:dyDescent="0.25">
      <c r="A15" s="175" t="s">
        <v>139</v>
      </c>
      <c r="B15" s="175"/>
      <c r="C15" s="175"/>
    </row>
    <row r="16" spans="1:3" x14ac:dyDescent="0.25">
      <c r="A16" s="16" t="s">
        <v>3</v>
      </c>
      <c r="B16" s="16" t="s">
        <v>3</v>
      </c>
      <c r="C16" s="16" t="s">
        <v>3</v>
      </c>
    </row>
    <row r="17" spans="1:3" ht="61.5" customHeight="1" x14ac:dyDescent="0.3">
      <c r="A17" s="178" t="s">
        <v>140</v>
      </c>
      <c r="B17" s="178"/>
      <c r="C17" s="178"/>
    </row>
    <row r="18" spans="1:3" ht="25.5" customHeight="1" x14ac:dyDescent="0.25">
      <c r="A18" s="175" t="s">
        <v>141</v>
      </c>
      <c r="B18" s="175"/>
      <c r="C18" s="175"/>
    </row>
    <row r="19" spans="1:3" x14ac:dyDescent="0.25">
      <c r="A19" s="175" t="s">
        <v>142</v>
      </c>
      <c r="B19" s="175"/>
      <c r="C19" s="175"/>
    </row>
    <row r="20" spans="1:3" x14ac:dyDescent="0.25">
      <c r="A20" s="175" t="s">
        <v>143</v>
      </c>
      <c r="B20" s="175"/>
      <c r="C20" s="175"/>
    </row>
    <row r="21" spans="1:3" ht="12.45" customHeight="1" x14ac:dyDescent="0.25">
      <c r="A21" s="16" t="s">
        <v>144</v>
      </c>
      <c r="B21" s="21"/>
      <c r="C21" s="21"/>
    </row>
    <row r="22" spans="1:3" ht="12.45" customHeight="1" x14ac:dyDescent="0.25">
      <c r="A22" s="16" t="s">
        <v>145</v>
      </c>
      <c r="B22" s="21"/>
      <c r="C22" s="21"/>
    </row>
    <row r="23" spans="1:3" ht="17.399999999999999" x14ac:dyDescent="0.3">
      <c r="A23" s="17"/>
      <c r="B23" s="17"/>
      <c r="C23" s="17"/>
    </row>
    <row r="24" spans="1:3" ht="30.75" customHeight="1" x14ac:dyDescent="0.3">
      <c r="A24" s="178" t="s">
        <v>146</v>
      </c>
      <c r="B24" s="178"/>
      <c r="C24" s="178"/>
    </row>
    <row r="25" spans="1:3" ht="29.25" customHeight="1" x14ac:dyDescent="0.25">
      <c r="A25" s="175" t="s">
        <v>147</v>
      </c>
      <c r="B25" s="175"/>
      <c r="C25" s="175"/>
    </row>
    <row r="26" spans="1:3" ht="54" customHeight="1" x14ac:dyDescent="0.25">
      <c r="A26" s="175" t="s">
        <v>148</v>
      </c>
      <c r="B26" s="175"/>
      <c r="C26" s="175"/>
    </row>
    <row r="27" spans="1:3" ht="39" customHeight="1" x14ac:dyDescent="0.25">
      <c r="A27" s="175" t="s">
        <v>149</v>
      </c>
      <c r="B27" s="175"/>
      <c r="C27" s="175"/>
    </row>
    <row r="28" spans="1:3" x14ac:dyDescent="0.25">
      <c r="A28" s="175" t="s">
        <v>3</v>
      </c>
      <c r="B28" s="175"/>
      <c r="C28" s="175"/>
    </row>
    <row r="29" spans="1:3" ht="15.6" x14ac:dyDescent="0.3">
      <c r="A29" s="178" t="s">
        <v>150</v>
      </c>
      <c r="B29" s="178"/>
      <c r="C29" s="178"/>
    </row>
    <row r="30" spans="1:3" ht="21" customHeight="1" x14ac:dyDescent="0.25">
      <c r="A30" s="175" t="s">
        <v>151</v>
      </c>
      <c r="B30" s="175"/>
      <c r="C30" s="175"/>
    </row>
    <row r="31" spans="1:3" x14ac:dyDescent="0.25">
      <c r="A31" s="16" t="s">
        <v>3</v>
      </c>
      <c r="B31" s="16" t="s">
        <v>3</v>
      </c>
      <c r="C31" s="16" t="s">
        <v>3</v>
      </c>
    </row>
    <row r="32" spans="1:3" ht="21.45" customHeight="1" x14ac:dyDescent="0.25">
      <c r="A32" s="179" t="s">
        <v>152</v>
      </c>
      <c r="B32" s="179"/>
      <c r="C32" s="179"/>
    </row>
    <row r="33" spans="1:3" x14ac:dyDescent="0.25">
      <c r="A33" s="22" t="s">
        <v>153</v>
      </c>
      <c r="B33" s="22"/>
      <c r="C33" s="23"/>
    </row>
    <row r="34" spans="1:3" x14ac:dyDescent="0.25">
      <c r="A34" s="22" t="s">
        <v>154</v>
      </c>
      <c r="B34" s="22"/>
      <c r="C34" s="23"/>
    </row>
    <row r="35" spans="1:3" x14ac:dyDescent="0.25">
      <c r="A35" s="22" t="s">
        <v>155</v>
      </c>
      <c r="B35" s="22"/>
      <c r="C35" s="23"/>
    </row>
    <row r="36" spans="1:3" x14ac:dyDescent="0.25">
      <c r="A36" s="22" t="s">
        <v>156</v>
      </c>
      <c r="B36" s="22"/>
      <c r="C36" s="23"/>
    </row>
    <row r="37" spans="1:3" x14ac:dyDescent="0.25">
      <c r="A37" s="16" t="s">
        <v>157</v>
      </c>
      <c r="B37" s="16"/>
      <c r="C37" s="21"/>
    </row>
    <row r="38" spans="1:3" ht="26.55" customHeight="1" x14ac:dyDescent="0.25">
      <c r="A38" s="19" t="s">
        <v>158</v>
      </c>
      <c r="B38" s="19"/>
      <c r="C38" s="20"/>
    </row>
    <row r="39" spans="1:3" x14ac:dyDescent="0.25">
      <c r="A39" s="19" t="s">
        <v>159</v>
      </c>
      <c r="B39" s="19"/>
      <c r="C39" s="20"/>
    </row>
    <row r="40" spans="1:3" ht="13.05" customHeight="1" x14ac:dyDescent="0.25">
      <c r="A40" s="22" t="s">
        <v>160</v>
      </c>
      <c r="B40" s="22"/>
      <c r="C40" s="23"/>
    </row>
    <row r="41" spans="1:3" ht="13.05" customHeight="1" x14ac:dyDescent="0.25">
      <c r="A41" s="16" t="s">
        <v>161</v>
      </c>
      <c r="B41" s="16"/>
      <c r="C41" s="21"/>
    </row>
    <row r="42" spans="1:3" x14ac:dyDescent="0.25">
      <c r="A42" s="18" t="s">
        <v>3</v>
      </c>
      <c r="B42" s="177" t="s">
        <v>3</v>
      </c>
      <c r="C42" s="180"/>
    </row>
    <row r="43" spans="1:3" x14ac:dyDescent="0.25">
      <c r="A43" s="175" t="s">
        <v>162</v>
      </c>
      <c r="B43" s="175"/>
      <c r="C43" s="175"/>
    </row>
    <row r="44" spans="1:3" x14ac:dyDescent="0.25">
      <c r="A44" s="176" t="s">
        <v>163</v>
      </c>
      <c r="B44" s="176"/>
      <c r="C44" s="176"/>
    </row>
    <row r="45" spans="1:3" x14ac:dyDescent="0.25">
      <c r="A45" s="175" t="s">
        <v>164</v>
      </c>
      <c r="B45" s="175"/>
      <c r="C45" s="175"/>
    </row>
    <row r="46" spans="1:3" x14ac:dyDescent="0.25">
      <c r="A46" s="16" t="s">
        <v>3</v>
      </c>
      <c r="B46" s="16" t="s">
        <v>3</v>
      </c>
      <c r="C46" s="16" t="s">
        <v>3</v>
      </c>
    </row>
    <row r="47" spans="1:3" ht="19.95" customHeight="1" x14ac:dyDescent="0.25">
      <c r="A47" s="175" t="s">
        <v>165</v>
      </c>
      <c r="B47" s="175"/>
      <c r="C47" s="175"/>
    </row>
    <row r="48" spans="1:3" x14ac:dyDescent="0.25">
      <c r="A48" s="16" t="s">
        <v>3</v>
      </c>
      <c r="B48" s="16" t="s">
        <v>3</v>
      </c>
      <c r="C48" s="16" t="s">
        <v>3</v>
      </c>
    </row>
    <row r="49" spans="1:3" x14ac:dyDescent="0.25">
      <c r="A49" s="16" t="s">
        <v>3</v>
      </c>
      <c r="B49" s="16" t="s">
        <v>3</v>
      </c>
      <c r="C49" s="16" t="s">
        <v>3</v>
      </c>
    </row>
    <row r="50" spans="1:3" x14ac:dyDescent="0.25">
      <c r="A50" s="16" t="s">
        <v>3</v>
      </c>
      <c r="B50" s="16" t="s">
        <v>3</v>
      </c>
      <c r="C50" s="16" t="s">
        <v>3</v>
      </c>
    </row>
    <row r="51" spans="1:3" x14ac:dyDescent="0.25">
      <c r="A51" s="16" t="s">
        <v>3</v>
      </c>
      <c r="B51" s="16" t="s">
        <v>3</v>
      </c>
      <c r="C51" s="16" t="s">
        <v>3</v>
      </c>
    </row>
    <row r="52" spans="1:3" x14ac:dyDescent="0.25">
      <c r="A52" s="16" t="s">
        <v>3</v>
      </c>
      <c r="B52" s="16" t="s">
        <v>3</v>
      </c>
      <c r="C52" s="16" t="s">
        <v>3</v>
      </c>
    </row>
    <row r="53" spans="1:3" x14ac:dyDescent="0.25">
      <c r="A53" s="16" t="s">
        <v>3</v>
      </c>
      <c r="B53" s="16" t="s">
        <v>3</v>
      </c>
      <c r="C53" s="16" t="s">
        <v>3</v>
      </c>
    </row>
    <row r="54" spans="1:3" x14ac:dyDescent="0.25">
      <c r="A54" s="16" t="s">
        <v>3</v>
      </c>
      <c r="B54" s="16" t="s">
        <v>3</v>
      </c>
      <c r="C54" s="16" t="s">
        <v>3</v>
      </c>
    </row>
    <row r="55" spans="1:3" x14ac:dyDescent="0.25">
      <c r="A55" s="16" t="s">
        <v>3</v>
      </c>
      <c r="B55" s="16" t="s">
        <v>3</v>
      </c>
      <c r="C55" s="16" t="s">
        <v>3</v>
      </c>
    </row>
    <row r="56" spans="1:3" x14ac:dyDescent="0.25">
      <c r="A56" s="16" t="s">
        <v>3</v>
      </c>
      <c r="B56" s="16" t="s">
        <v>3</v>
      </c>
      <c r="C56" s="16" t="s">
        <v>3</v>
      </c>
    </row>
    <row r="57" spans="1:3" x14ac:dyDescent="0.25">
      <c r="A57" s="16" t="s">
        <v>3</v>
      </c>
      <c r="B57" s="16" t="s">
        <v>3</v>
      </c>
      <c r="C57" s="16" t="s">
        <v>3</v>
      </c>
    </row>
    <row r="58" spans="1:3" x14ac:dyDescent="0.25">
      <c r="A58" s="16" t="s">
        <v>3</v>
      </c>
      <c r="B58" s="16" t="s">
        <v>3</v>
      </c>
      <c r="C58" s="16" t="s">
        <v>3</v>
      </c>
    </row>
    <row r="59" spans="1:3" x14ac:dyDescent="0.25">
      <c r="A59" s="16" t="s">
        <v>3</v>
      </c>
      <c r="B59" s="16" t="s">
        <v>3</v>
      </c>
      <c r="C59" s="16" t="s">
        <v>3</v>
      </c>
    </row>
    <row r="60" spans="1:3" x14ac:dyDescent="0.25">
      <c r="A60" s="16" t="s">
        <v>3</v>
      </c>
      <c r="B60" s="16" t="s">
        <v>3</v>
      </c>
      <c r="C60" s="16" t="s">
        <v>3</v>
      </c>
    </row>
    <row r="61" spans="1:3" x14ac:dyDescent="0.25">
      <c r="A61" s="16" t="s">
        <v>3</v>
      </c>
      <c r="B61" s="16" t="s">
        <v>3</v>
      </c>
      <c r="C61" s="16" t="s">
        <v>3</v>
      </c>
    </row>
    <row r="62" spans="1:3" x14ac:dyDescent="0.25">
      <c r="A62" s="16" t="s">
        <v>3</v>
      </c>
      <c r="B62" s="16" t="s">
        <v>3</v>
      </c>
      <c r="C62" s="16" t="s">
        <v>3</v>
      </c>
    </row>
    <row r="63" spans="1:3" x14ac:dyDescent="0.25">
      <c r="A63" s="16" t="s">
        <v>3</v>
      </c>
      <c r="B63" s="16" t="s">
        <v>3</v>
      </c>
      <c r="C63" s="16" t="s">
        <v>3</v>
      </c>
    </row>
    <row r="64" spans="1:3" x14ac:dyDescent="0.25">
      <c r="A64" s="16" t="s">
        <v>3</v>
      </c>
      <c r="B64" s="16" t="s">
        <v>3</v>
      </c>
      <c r="C64" s="16" t="s">
        <v>3</v>
      </c>
    </row>
    <row r="65" spans="1:3" x14ac:dyDescent="0.25">
      <c r="A65" s="16" t="s">
        <v>3</v>
      </c>
      <c r="B65" s="16" t="s">
        <v>3</v>
      </c>
      <c r="C65" s="16" t="s">
        <v>3</v>
      </c>
    </row>
    <row r="66" spans="1:3" x14ac:dyDescent="0.25">
      <c r="A66" s="16" t="s">
        <v>3</v>
      </c>
      <c r="B66" s="16" t="s">
        <v>3</v>
      </c>
      <c r="C66" s="16" t="s">
        <v>3</v>
      </c>
    </row>
    <row r="67" spans="1:3" x14ac:dyDescent="0.25">
      <c r="A67" s="16" t="s">
        <v>3</v>
      </c>
      <c r="B67" s="16" t="s">
        <v>3</v>
      </c>
      <c r="C67" s="16" t="s">
        <v>3</v>
      </c>
    </row>
    <row r="68" spans="1:3" x14ac:dyDescent="0.25">
      <c r="A68" s="16" t="s">
        <v>3</v>
      </c>
      <c r="B68" s="16" t="s">
        <v>3</v>
      </c>
      <c r="C68" s="16" t="s">
        <v>3</v>
      </c>
    </row>
    <row r="69" spans="1:3" x14ac:dyDescent="0.25">
      <c r="A69" s="16" t="s">
        <v>3</v>
      </c>
      <c r="B69" s="16" t="s">
        <v>3</v>
      </c>
      <c r="C69" s="16" t="s">
        <v>3</v>
      </c>
    </row>
    <row r="70" spans="1:3" x14ac:dyDescent="0.25">
      <c r="A70" s="16" t="s">
        <v>3</v>
      </c>
      <c r="B70" s="16" t="s">
        <v>3</v>
      </c>
      <c r="C70" s="16" t="s">
        <v>3</v>
      </c>
    </row>
    <row r="71" spans="1:3" x14ac:dyDescent="0.25">
      <c r="A71" s="16" t="s">
        <v>3</v>
      </c>
      <c r="B71" s="16" t="s">
        <v>3</v>
      </c>
      <c r="C71" s="16" t="s">
        <v>3</v>
      </c>
    </row>
    <row r="72" spans="1:3" x14ac:dyDescent="0.25">
      <c r="A72" s="16" t="s">
        <v>3</v>
      </c>
      <c r="B72" s="16" t="s">
        <v>3</v>
      </c>
      <c r="C72" s="16" t="s">
        <v>3</v>
      </c>
    </row>
    <row r="73" spans="1:3" x14ac:dyDescent="0.25">
      <c r="A73" s="16" t="s">
        <v>3</v>
      </c>
      <c r="B73" s="16" t="s">
        <v>3</v>
      </c>
      <c r="C73" s="16" t="s">
        <v>3</v>
      </c>
    </row>
    <row r="74" spans="1:3" x14ac:dyDescent="0.25">
      <c r="A74" s="16" t="s">
        <v>3</v>
      </c>
      <c r="B74" s="16" t="s">
        <v>3</v>
      </c>
      <c r="C74" s="16" t="s">
        <v>3</v>
      </c>
    </row>
    <row r="75" spans="1:3" x14ac:dyDescent="0.25">
      <c r="A75" s="16" t="s">
        <v>3</v>
      </c>
      <c r="B75" s="16" t="s">
        <v>3</v>
      </c>
      <c r="C75" s="16" t="s">
        <v>3</v>
      </c>
    </row>
    <row r="76" spans="1:3" ht="30.75" customHeight="1" x14ac:dyDescent="0.3">
      <c r="A76" s="178" t="s">
        <v>166</v>
      </c>
      <c r="B76" s="178"/>
      <c r="C76" s="178"/>
    </row>
    <row r="77" spans="1:3" ht="28.5" customHeight="1" x14ac:dyDescent="0.25">
      <c r="A77" s="175" t="s">
        <v>167</v>
      </c>
      <c r="B77" s="175"/>
      <c r="C77" s="175"/>
    </row>
    <row r="78" spans="1:3" ht="17.25" customHeight="1" x14ac:dyDescent="0.25">
      <c r="A78" s="175" t="s">
        <v>168</v>
      </c>
      <c r="B78" s="175"/>
      <c r="C78" s="175"/>
    </row>
    <row r="79" spans="1:3" ht="23.25" customHeight="1" x14ac:dyDescent="0.25">
      <c r="A79" s="175" t="s">
        <v>169</v>
      </c>
      <c r="B79" s="175"/>
      <c r="C79" s="175"/>
    </row>
    <row r="80" spans="1:3" ht="28.5" customHeight="1" x14ac:dyDescent="0.25">
      <c r="A80" s="177" t="s">
        <v>170</v>
      </c>
      <c r="B80" s="177"/>
      <c r="C80" s="177"/>
    </row>
    <row r="81" spans="1:3" ht="25.5" customHeight="1" x14ac:dyDescent="0.25">
      <c r="A81" s="177" t="s">
        <v>171</v>
      </c>
      <c r="B81" s="177"/>
      <c r="C81" s="177"/>
    </row>
    <row r="82" spans="1:3" x14ac:dyDescent="0.25">
      <c r="A82" s="19" t="s">
        <v>3</v>
      </c>
      <c r="B82" s="16" t="s">
        <v>3</v>
      </c>
      <c r="C82" s="16" t="s">
        <v>3</v>
      </c>
    </row>
    <row r="83" spans="1:3" ht="30.75" customHeight="1" x14ac:dyDescent="0.3">
      <c r="A83" s="178" t="s">
        <v>172</v>
      </c>
      <c r="B83" s="178"/>
      <c r="C83" s="178"/>
    </row>
    <row r="84" spans="1:3" ht="27.45" customHeight="1" x14ac:dyDescent="0.25">
      <c r="A84" s="177" t="s">
        <v>173</v>
      </c>
      <c r="B84" s="177"/>
      <c r="C84" s="177"/>
    </row>
    <row r="85" spans="1:3" x14ac:dyDescent="0.25">
      <c r="A85" s="175" t="s">
        <v>174</v>
      </c>
      <c r="B85" s="175"/>
      <c r="C85" s="175"/>
    </row>
    <row r="86" spans="1:3" x14ac:dyDescent="0.25">
      <c r="A86" s="177" t="s">
        <v>175</v>
      </c>
      <c r="B86" s="177"/>
      <c r="C86" s="177"/>
    </row>
    <row r="87" spans="1:3" ht="28.05" customHeight="1" x14ac:dyDescent="0.25">
      <c r="A87" s="177" t="s">
        <v>176</v>
      </c>
      <c r="B87" s="177"/>
      <c r="C87" s="177"/>
    </row>
    <row r="88" spans="1:3" x14ac:dyDescent="0.25">
      <c r="A88" s="16" t="s">
        <v>3</v>
      </c>
      <c r="B88" s="16" t="s">
        <v>3</v>
      </c>
      <c r="C88" s="16" t="s">
        <v>3</v>
      </c>
    </row>
    <row r="89" spans="1:3" ht="45.75" customHeight="1" x14ac:dyDescent="0.3">
      <c r="A89" s="178" t="s">
        <v>177</v>
      </c>
      <c r="B89" s="178"/>
      <c r="C89" s="178"/>
    </row>
    <row r="90" spans="1:3" x14ac:dyDescent="0.25">
      <c r="A90" s="175" t="s">
        <v>178</v>
      </c>
      <c r="B90" s="175"/>
      <c r="C90" s="175"/>
    </row>
    <row r="91" spans="1:3" x14ac:dyDescent="0.25">
      <c r="A91" s="175" t="s">
        <v>179</v>
      </c>
      <c r="B91" s="175"/>
      <c r="C91" s="175"/>
    </row>
    <row r="92" spans="1:3" x14ac:dyDescent="0.25">
      <c r="A92" s="175" t="s">
        <v>180</v>
      </c>
      <c r="B92" s="175"/>
      <c r="C92" s="175"/>
    </row>
    <row r="93" spans="1:3" x14ac:dyDescent="0.25">
      <c r="A93" s="175" t="s">
        <v>181</v>
      </c>
      <c r="B93" s="175"/>
      <c r="C93" s="175"/>
    </row>
    <row r="94" spans="1:3" x14ac:dyDescent="0.25">
      <c r="A94" s="175" t="s">
        <v>182</v>
      </c>
      <c r="B94" s="175"/>
      <c r="C94" s="175"/>
    </row>
    <row r="95" spans="1:3" ht="24.75" customHeight="1" x14ac:dyDescent="0.25">
      <c r="A95" s="176" t="s">
        <v>183</v>
      </c>
      <c r="B95" s="176"/>
      <c r="C95" s="176"/>
    </row>
    <row r="96" spans="1:3" x14ac:dyDescent="0.25">
      <c r="A96" s="175" t="s">
        <v>3</v>
      </c>
      <c r="B96" s="175"/>
      <c r="C96" s="175"/>
    </row>
    <row r="97" spans="1:3" ht="15.6" x14ac:dyDescent="0.3">
      <c r="A97" s="178" t="s">
        <v>184</v>
      </c>
      <c r="B97" s="178"/>
      <c r="C97" s="178"/>
    </row>
    <row r="98" spans="1:3" x14ac:dyDescent="0.25">
      <c r="A98" s="175" t="s">
        <v>185</v>
      </c>
      <c r="B98" s="175"/>
      <c r="C98" s="175"/>
    </row>
    <row r="99" spans="1:3" x14ac:dyDescent="0.25">
      <c r="A99" s="177" t="s">
        <v>186</v>
      </c>
      <c r="B99" s="177"/>
      <c r="C99" s="177"/>
    </row>
    <row r="100" spans="1:3" ht="18" customHeight="1" x14ac:dyDescent="0.25">
      <c r="A100" s="177" t="s">
        <v>187</v>
      </c>
      <c r="B100" s="177"/>
      <c r="C100" s="177"/>
    </row>
    <row r="101" spans="1:3" ht="17.25" customHeight="1" x14ac:dyDescent="0.25">
      <c r="A101" s="175" t="s">
        <v>188</v>
      </c>
      <c r="B101" s="175"/>
      <c r="C101" s="175"/>
    </row>
    <row r="102" spans="1:3" ht="26.25" customHeight="1" x14ac:dyDescent="0.25">
      <c r="A102" s="177" t="s">
        <v>189</v>
      </c>
      <c r="B102" s="177"/>
      <c r="C102" s="177"/>
    </row>
    <row r="103" spans="1:3" ht="24" customHeight="1" x14ac:dyDescent="0.25">
      <c r="A103" s="181" t="s">
        <v>190</v>
      </c>
      <c r="B103" s="181"/>
      <c r="C103" s="181"/>
    </row>
    <row r="104" spans="1:3" x14ac:dyDescent="0.25">
      <c r="A104" s="16" t="s">
        <v>3</v>
      </c>
      <c r="B104" s="16" t="s">
        <v>3</v>
      </c>
      <c r="C104" s="16" t="s">
        <v>3</v>
      </c>
    </row>
    <row r="105" spans="1:3" ht="45.75" customHeight="1" x14ac:dyDescent="0.3">
      <c r="A105" s="178" t="s">
        <v>191</v>
      </c>
      <c r="B105" s="178"/>
      <c r="C105" s="178"/>
    </row>
    <row r="106" spans="1:3" ht="33" customHeight="1" x14ac:dyDescent="0.25">
      <c r="A106" s="175" t="s">
        <v>192</v>
      </c>
      <c r="B106" s="175"/>
      <c r="C106" s="175"/>
    </row>
    <row r="107" spans="1:3" x14ac:dyDescent="0.25">
      <c r="A107" s="175" t="s">
        <v>3</v>
      </c>
      <c r="B107" s="175"/>
      <c r="C107" s="175"/>
    </row>
    <row r="108" spans="1:3" ht="15.6" x14ac:dyDescent="0.3">
      <c r="A108" s="178" t="s">
        <v>193</v>
      </c>
      <c r="B108" s="178"/>
      <c r="C108" s="178"/>
    </row>
    <row r="109" spans="1:3" ht="25.95" customHeight="1" x14ac:dyDescent="0.25">
      <c r="A109" s="175" t="s">
        <v>194</v>
      </c>
      <c r="B109" s="175"/>
      <c r="C109" s="175"/>
    </row>
    <row r="110" spans="1:3" ht="25.5" customHeight="1" x14ac:dyDescent="0.25">
      <c r="A110" s="175" t="s">
        <v>195</v>
      </c>
      <c r="B110" s="175"/>
      <c r="C110" s="175"/>
    </row>
    <row r="111" spans="1:3" ht="25.5" customHeight="1" x14ac:dyDescent="0.25">
      <c r="A111" s="175" t="s">
        <v>196</v>
      </c>
      <c r="B111" s="175"/>
      <c r="C111" s="175"/>
    </row>
    <row r="112" spans="1:3" x14ac:dyDescent="0.25">
      <c r="A112" s="176" t="s">
        <v>197</v>
      </c>
      <c r="B112" s="176"/>
      <c r="C112" s="176"/>
    </row>
    <row r="113" spans="1:3" x14ac:dyDescent="0.25">
      <c r="A113" s="176" t="s">
        <v>198</v>
      </c>
      <c r="B113" s="176"/>
      <c r="C113" s="176"/>
    </row>
    <row r="114" spans="1:3" x14ac:dyDescent="0.25">
      <c r="A114" s="176" t="s">
        <v>199</v>
      </c>
      <c r="B114" s="176"/>
      <c r="C114" s="176"/>
    </row>
    <row r="115" spans="1:3" x14ac:dyDescent="0.25">
      <c r="A115" s="176" t="s">
        <v>200</v>
      </c>
      <c r="B115" s="176"/>
      <c r="C115" s="176"/>
    </row>
    <row r="116" spans="1:3" ht="10.5" customHeight="1" x14ac:dyDescent="0.25">
      <c r="A116" s="176" t="s">
        <v>201</v>
      </c>
      <c r="B116" s="176"/>
      <c r="C116" s="176"/>
    </row>
    <row r="117" spans="1:3" x14ac:dyDescent="0.25">
      <c r="A117" s="175" t="s">
        <v>202</v>
      </c>
      <c r="B117" s="175"/>
      <c r="C117" s="175"/>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d6b3510f93dadd4f7b50b15d2a828484">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fa15d49c0bed66aa1fad27b8efb0d1a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9834774-a94e-4a06-84bc-392fd506921a" xsi:nil="true"/>
    <lcf76f155ced4ddcb4097134ff3c332f xmlns="23907ac4-21ea-49fa-8a39-caf80aa8e14f">
      <Terms xmlns="http://schemas.microsoft.com/office/infopath/2007/PartnerControls"/>
    </lcf76f155ced4ddcb4097134ff3c332f>
    <DocType xmlns="ce09f52d-c599-4687-b359-ac792d3714e4">Business Case</DocType>
    <Project_x0020_ID xmlns="ce09f52d-c599-4687-b359-ac792d3714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5CA28-0FB8-4242-86E4-F704BD87199E}"/>
</file>

<file path=customXml/itemProps2.xml><?xml version="1.0" encoding="utf-8"?>
<ds:datastoreItem xmlns:ds="http://schemas.openxmlformats.org/officeDocument/2006/customXml" ds:itemID="{4785A5C0-4DA5-4788-A2E4-422E55E5875A}">
  <ds:schemaRefs>
    <ds:schemaRef ds:uri="http://schemas.microsoft.com/office/2006/metadata/properties"/>
    <ds:schemaRef ds:uri="http://schemas.microsoft.com/office/infopath/2007/PartnerControls"/>
    <ds:schemaRef ds:uri="http://schemas.microsoft.com/sharepoint/v3"/>
    <ds:schemaRef ds:uri="a377ec01-881f-48b7-8b6a-b4b4087d6ded"/>
    <ds:schemaRef ds:uri="3588df17-511d-49bd-89c4-1bb2c1ad1bfd"/>
  </ds:schemaRefs>
</ds:datastoreItem>
</file>

<file path=customXml/itemProps3.xml><?xml version="1.0" encoding="utf-8"?>
<ds:datastoreItem xmlns:ds="http://schemas.openxmlformats.org/officeDocument/2006/customXml" ds:itemID="{FEBD57A0-F59C-4AAD-8B60-CB53905C70A0}">
  <ds:schemaRefs>
    <ds:schemaRef ds:uri="http://schemas.microsoft.com/sharepoint/v3/contenttype/forms"/>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Approved SP3 logframe</vt:lpstr>
      <vt:lpstr>Gender &amp; DI</vt:lpstr>
      <vt:lpstr>Climate</vt:lpstr>
      <vt:lpstr>CIU &amp; MEL</vt:lpstr>
      <vt:lpstr>Emerging Tech</vt:lpstr>
      <vt:lpstr>IF</vt:lpstr>
      <vt:lpstr>Change frame</vt:lpstr>
      <vt:lpstr>Guidance Notes</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Philippe Bellordre</cp:lastModifiedBy>
  <cp:revision/>
  <dcterms:created xsi:type="dcterms:W3CDTF">2010-10-26T15:58:14Z</dcterms:created>
  <dcterms:modified xsi:type="dcterms:W3CDTF">2025-02-03T16:43:02Z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0x0101005F2E86D37676A544B81F4936F8033618</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ies>
</file>