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https://dfid-my.sharepoint.com/personal/d-kaur_dfid_gov_uk/Documents/Documents/DALJEET-DFID/UEGG/GREEN GROWTH/ICRG +/IMP Documents/LogFrame/"/>
    </mc:Choice>
  </mc:AlternateContent>
  <xr:revisionPtr revIDLastSave="26" documentId="8_{35C1FF96-565D-441B-BBB5-94790DD7F777}" xr6:coauthVersionLast="41" xr6:coauthVersionMax="45" xr10:uidLastSave="{63491455-4742-41C5-9023-4249B7FA1FC7}"/>
  <bookViews>
    <workbookView xWindow="-110" yWindow="-110" windowWidth="19420" windowHeight="10420" xr2:uid="{00000000-000D-0000-FFFF-FFFF00000000}"/>
  </bookViews>
  <sheets>
    <sheet name="Log frame - Phase I" sheetId="1" r:id="rId1"/>
    <sheet name="Sheet1 (2)" sheetId="4" state="hidden" r:id="rId2"/>
    <sheet name="Sheet1" sheetId="3" state="hidden"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7" i="4" l="1"/>
  <c r="K96" i="4"/>
  <c r="K95" i="4"/>
  <c r="D15" i="4"/>
  <c r="P15" i="3" l="1"/>
  <c r="P14" i="3"/>
  <c r="P13" i="3"/>
  <c r="P16" i="3" s="1"/>
  <c r="G16" i="3"/>
  <c r="H5" i="3"/>
  <c r="I16" i="3"/>
  <c r="N15" i="3"/>
  <c r="N14" i="3"/>
  <c r="N13" i="3"/>
  <c r="M14" i="3"/>
  <c r="M15" i="3"/>
  <c r="M13" i="3"/>
  <c r="H15" i="3"/>
  <c r="J15" i="3" s="1"/>
  <c r="K15" i="3" s="1"/>
  <c r="L15" i="3" s="1"/>
  <c r="H14" i="3"/>
  <c r="J14" i="3" s="1"/>
  <c r="K14" i="3" s="1"/>
  <c r="L14" i="3" s="1"/>
  <c r="H13" i="3"/>
  <c r="J13" i="3" s="1"/>
  <c r="N16" i="3" l="1"/>
  <c r="M16" i="3"/>
  <c r="K13" i="3"/>
  <c r="J16" i="3"/>
  <c r="N5" i="3"/>
  <c r="L13" i="3" l="1"/>
  <c r="L16" i="3" s="1"/>
  <c r="K16" i="3"/>
</calcChain>
</file>

<file path=xl/comments1.xml><?xml version="1.0" encoding="utf-8"?>
<x:comments xmlns:mc="http://schemas.openxmlformats.org/markup-compatibility/2006" xmlns:xr="http://schemas.microsoft.com/office/spreadsheetml/2014/revision" xmlns:x="http://schemas.openxmlformats.org/spreadsheetml/2006/main" mc:Ignorable="xr">
  <x:authors>
    <x:author>Sriparna Iyer</x:author>
    <x:author>Daljeet Kaur</x:author>
    <x:author>tc={200AA97F-6BF9-41A4-9FA5-6215F0279047}</x:author>
    <x:author>tc={639A4E32-E0B4-4C27-8047-8031BD480ECE}</x:author>
    <x:author>tc={8DAA8AC4-4D55-4B18-AE65-FFDA9E05834C}</x:author>
    <x:author>tc={6AC631A2-EC29-4352-9029-148D70435F5B}</x:author>
    <x:author>tc={F59BE172-4F26-4A09-8ACB-A3EB3104D1F5}</x:author>
    <x:author>tc={75CB8FC3-70C8-49CC-98F9-3CB00960A5AA}</x:author>
  </x:authors>
  <x:commentList/>
</x:comments>
</file>

<file path=xl/comments2.xml><?xml version="1.0" encoding="utf-8"?>
<x:comments xmlns:mc="http://schemas.openxmlformats.org/markup-compatibility/2006" xmlns:xr="http://schemas.microsoft.com/office/spreadsheetml/2014/revision" xmlns:x="http://schemas.openxmlformats.org/spreadsheetml/2006/main" mc:Ignorable="xr">
  <x:authors>
    <x:author>Aloke Barnwal</x:author>
  </x:authors>
  <x:commentList/>
</x:comments>
</file>

<file path=xl/sharedStrings.xml><?xml version="1.0" encoding="utf-8"?>
<sst xmlns="http://schemas.openxmlformats.org/spreadsheetml/2006/main" count="659" uniqueCount="240">
  <si>
    <t>Log Frame- Infrastructure for Climate Resilient Growth in India- Flag C</t>
  </si>
  <si>
    <t>PROJECT TITLE</t>
  </si>
  <si>
    <t>Assumptions</t>
  </si>
  <si>
    <t>IMPACT</t>
  </si>
  <si>
    <t>Impact Indicator 1</t>
  </si>
  <si>
    <t>Baseline</t>
  </si>
  <si>
    <t>Milestone 1- 2016-17</t>
  </si>
  <si>
    <t>Milestone 2- 2017-18</t>
  </si>
  <si>
    <t>Milestone 3- 2018-19</t>
  </si>
  <si>
    <t>Number of people better prepared to deal with disasters and climate related shocks and stresses in project Blocks.*</t>
  </si>
  <si>
    <t>Planned</t>
  </si>
  <si>
    <t>-</t>
  </si>
  <si>
    <t xml:space="preserve">1.8 million reduced(50% women and 5% disabled) </t>
  </si>
  <si>
    <t>Achieved</t>
  </si>
  <si>
    <t>Source</t>
  </si>
  <si>
    <t xml:space="preserve">Programme progress reports, Annual Review, Evaluation reports </t>
  </si>
  <si>
    <t>OUTCOME</t>
  </si>
  <si>
    <t>Outcome Indicator 1</t>
  </si>
  <si>
    <t>Milestone 1</t>
  </si>
  <si>
    <t>Milestone 2</t>
  </si>
  <si>
    <t>Milestone 3</t>
  </si>
  <si>
    <t>Improved quality of the physical assets created under MGNREGS</t>
  </si>
  <si>
    <t xml:space="preserve">Percentage increase in number of MGNREGS infrastructure which will lead to climate resilience improvement (flood protection, net irrigated area and groundwater improvement). </t>
  </si>
  <si>
    <t>Baseline study completed</t>
  </si>
  <si>
    <t>Positive change in choice, budgetary allocation and infrastructure options in the pilot sites for improved climate resilience</t>
  </si>
  <si>
    <t>Positve change in choice, budgetary allocation and infrastructure options at Block level for improved climate resilience</t>
  </si>
  <si>
    <t>Positve change in choice, budgetary allocation and infrastructure options at state level for improved climate resilience</t>
  </si>
  <si>
    <t xml:space="preserve">Assuming that other inputs used and services are effectively delivered for achieving the incremental benefits. </t>
  </si>
  <si>
    <t>Programme progress reports, Annual Review, Evaluation reports , Farmer surveys</t>
  </si>
  <si>
    <t>Outcome Indicator 2</t>
  </si>
  <si>
    <t xml:space="preserve">Volume of public finance mainstreaming climate change including additional climate finance (in Million GBP) </t>
  </si>
  <si>
    <t>Evaluation reports, convergence funds from other government programmes e.g. PMKSY, climate change plans and reporting state budget sanction and utilization</t>
  </si>
  <si>
    <t>Outcome Indicator 3</t>
  </si>
  <si>
    <t>Detailed methodology and metric to measure the integration level developed</t>
  </si>
  <si>
    <t>Evaluation reports</t>
  </si>
  <si>
    <t>INPUTS (£)</t>
  </si>
  <si>
    <t>DFID (£)</t>
  </si>
  <si>
    <t>Govt (£)</t>
  </si>
  <si>
    <t>Other (£)</t>
  </si>
  <si>
    <t>Total (£)</t>
  </si>
  <si>
    <t>DFID SHARE (%)</t>
  </si>
  <si>
    <t>INPUTS (HR)</t>
  </si>
  <si>
    <t>DFID (FTEs)</t>
  </si>
  <si>
    <t>OUTPUT 1</t>
  </si>
  <si>
    <t>Output Indicator 1.1</t>
  </si>
  <si>
    <t xml:space="preserve">Milestone 2 </t>
  </si>
  <si>
    <t xml:space="preserve">Increased capacity of implementation agencies and communities to plan and implement climate resilient works </t>
  </si>
  <si>
    <t xml:space="preserve">MoU with Government of India signed; </t>
  </si>
  <si>
    <t>National Steering Committee and 3 State Steering Committees formed</t>
  </si>
  <si>
    <t>Project Review Meetings at National and State Government levels held and Minutes issued</t>
  </si>
  <si>
    <t>Central and State Governments continue focus on improving effectiveness of NRM assts under MGNREGS implementation.</t>
  </si>
  <si>
    <t xml:space="preserve">Source; </t>
  </si>
  <si>
    <t>Minutes of Meetings; Official documents</t>
  </si>
  <si>
    <t>Output Indicator 1.2</t>
  </si>
  <si>
    <t>Programme progress reports, Evaluation reports; Anuual Review</t>
  </si>
  <si>
    <t>Output Indicator 1.3</t>
  </si>
  <si>
    <t>100 (by TA / Block Officials)</t>
  </si>
  <si>
    <t>MGNREGS MIS data; Project progress reports, Annual Reviews</t>
  </si>
  <si>
    <t>IMPACT WEIGHTING (%)</t>
  </si>
  <si>
    <t>Output Indicator 1.4</t>
  </si>
  <si>
    <t>Numbers revised on account of high participation rate. The target is the sum of all MGNREGS functionaries and therefore assumes 100% coverage by training</t>
  </si>
  <si>
    <t>RISK RATING</t>
  </si>
  <si>
    <t>Programme progress reports, Training feedback, Annual Reviews</t>
  </si>
  <si>
    <t>Medium</t>
  </si>
  <si>
    <t>OUTPUT 2</t>
  </si>
  <si>
    <t>Output Indicator 2.1</t>
  </si>
  <si>
    <t>Enhanced capacity of technical organizations such as academic institutions, technical engineering institutions, training organizations, CSOs</t>
  </si>
  <si>
    <t xml:space="preserve">Assuming central and state government will pay the remuneration of the barefoot engineers and technical organizations such as SIRD and NIRD continue their focus on MGNREGS. </t>
  </si>
  <si>
    <t>Output Indicator 2.2</t>
  </si>
  <si>
    <t>Project progress reports, Annual reviews</t>
  </si>
  <si>
    <t>Output Indicator 2.3</t>
  </si>
  <si>
    <t>OUTPUT 3</t>
  </si>
  <si>
    <t>Output Indicator 3.1</t>
  </si>
  <si>
    <t>Innovative tools (e.g. IT based) and effective processes to strengthen MGNREGS systems</t>
  </si>
  <si>
    <t>Reviews, impact evaluations, MGNREGS website</t>
  </si>
  <si>
    <t>Low</t>
  </si>
  <si>
    <t>Improved geo-tagging of MGNREGA infrastructure</t>
  </si>
  <si>
    <t>Set up a technical support unit within MoRD for geo-tagging support</t>
  </si>
  <si>
    <t xml:space="preserve">All trouble shooting and IT support to ensure geo-tagging of all assets within the system. </t>
  </si>
  <si>
    <t xml:space="preserve">Monthly data analytics report produced </t>
  </si>
  <si>
    <t>Recommendations provided to improve geo-tagging system</t>
  </si>
  <si>
    <t>All ICRG structures should be geo-tagged and reflected (for monitoring) in the NREGA-MIS</t>
  </si>
  <si>
    <t>MoRD PMU progress reports. MoRD feedback. MGNREGA MIS</t>
  </si>
  <si>
    <t>OUTPUT 4</t>
  </si>
  <si>
    <t>Output Indicator 4.1</t>
  </si>
  <si>
    <t>Evidence generated and shared nationally, regionally and more widely to inform policy and wider investments in design and implementation of public works based programmes by building climate resilient livelihoods and physical assets</t>
  </si>
  <si>
    <t>Number of knowledge products, policy and strategy briefs, video documentaries and peer reviewed papers developed and disseminated (including video documentaries)</t>
  </si>
  <si>
    <t xml:space="preserve">Central and state governments continue focus on climate resilience aspects in MGNREGA. Policy support propvided by central and state governments to develop climate resilient prototypes. </t>
  </si>
  <si>
    <t>MGNREGS wedsite, Journals, Programme progress reports, Annual Review</t>
  </si>
  <si>
    <t>Output Indicator 4.2</t>
  </si>
  <si>
    <t>Number of knowledge exchange events/forums organised</t>
  </si>
  <si>
    <t>Output Indicator 4.3</t>
  </si>
  <si>
    <t>ICRG promotes inclusive (women, disabled, marginalized) designs of all CRWs</t>
  </si>
  <si>
    <t>Field reports; Case studies; Annual Review; MGNREGS website</t>
  </si>
  <si>
    <t>* The targets are cumulative over the project period</t>
  </si>
  <si>
    <t>Impact</t>
  </si>
  <si>
    <t>ICRG LOGFRAME</t>
  </si>
  <si>
    <t xml:space="preserve">Baseline (SECC -2011) </t>
  </si>
  <si>
    <t>Milestone 4</t>
  </si>
  <si>
    <t xml:space="preserve">Cumulative target </t>
  </si>
  <si>
    <t>2016-17</t>
  </si>
  <si>
    <t>2017-18</t>
  </si>
  <si>
    <t>2018-19</t>
  </si>
  <si>
    <t>2019-20</t>
  </si>
  <si>
    <t xml:space="preserve">Poorest and most vulnerable people in the focus states (Bihar, Odisha and Chhattisgarh) are able to tackle impact of climate extremes </t>
  </si>
  <si>
    <t>Number of people with improved resilience in 3 states - with disaggregation of women and social groups</t>
  </si>
  <si>
    <t>65 million (31.2 million women, 16 million SC and 6.6 million ST)</t>
  </si>
  <si>
    <t>5 million reduced (2.4 million women, 1.25 million SC and 0.5 million ST)</t>
  </si>
  <si>
    <t xml:space="preserve">Government of India continues to fund MGNREGA </t>
  </si>
  <si>
    <t xml:space="preserve">DFID to invest in impact evaluation </t>
  </si>
  <si>
    <t>Improved quality and creation of climate resilient physical assets under MGNREGA</t>
  </si>
  <si>
    <r>
      <t>Increase in net irrigated area</t>
    </r>
    <r>
      <rPr>
        <sz val="10"/>
        <color theme="1"/>
        <rFont val="Arial "/>
      </rPr>
      <t xml:space="preserve"> (in Hectare)</t>
    </r>
  </si>
  <si>
    <t>There is continued impetus on convergence between MGNREGA, PMKSY and NRM focused Central and State funded programs</t>
  </si>
  <si>
    <t xml:space="preserve"> </t>
  </si>
  <si>
    <t>PMKSY - DIP</t>
  </si>
  <si>
    <t xml:space="preserve">Volume of public finance mainstreaming climate change (in Million GBP) </t>
  </si>
  <si>
    <t xml:space="preserve">MGNREGA- MIS </t>
  </si>
  <si>
    <t>Level of integration of climate change in national planning</t>
  </si>
  <si>
    <t>Carbon Sequestration study by IISC Bangalore</t>
  </si>
  <si>
    <t xml:space="preserve">Baseline ( Share of NRM works 2015-16) </t>
  </si>
  <si>
    <t>Increased capacity of implementation agencies and communities to plan and implement climate resilient works</t>
  </si>
  <si>
    <t xml:space="preserve"> % increase in NRM and diversified livelihood works in ICRG blocks </t>
  </si>
  <si>
    <r>
      <t>Odisha</t>
    </r>
    <r>
      <rPr>
        <sz val="10"/>
        <color theme="1"/>
        <rFont val="Arial "/>
      </rPr>
      <t> </t>
    </r>
    <r>
      <rPr>
        <sz val="10"/>
        <color rgb="FF000000"/>
        <rFont val="Arial "/>
      </rPr>
      <t xml:space="preserve"> 25149 (29% of total works) </t>
    </r>
  </si>
  <si>
    <t>Odisha - 5%</t>
  </si>
  <si>
    <t>Odisha 7%</t>
  </si>
  <si>
    <t>Odisha 9%</t>
  </si>
  <si>
    <t>Odisha 21%</t>
  </si>
  <si>
    <t>Government of India &amp; State Governments' emphasis on NRM continues</t>
  </si>
  <si>
    <t xml:space="preserve">Bihar 8378 (33% of total works) </t>
  </si>
  <si>
    <t>Bihar 5%</t>
  </si>
  <si>
    <t>Bihar 7%</t>
  </si>
  <si>
    <t>Bihar 17%</t>
  </si>
  <si>
    <t xml:space="preserve">Chhattisgarh 43336 (36% of total works) </t>
  </si>
  <si>
    <t>Chhattisgarh 3%</t>
  </si>
  <si>
    <t>Chhattisgarh 5%</t>
  </si>
  <si>
    <t>Chhattisgarh 6%</t>
  </si>
  <si>
    <t>Chhattisgarh  14%</t>
  </si>
  <si>
    <t xml:space="preserve">MGNREGA MIS </t>
  </si>
  <si>
    <t>Number of MGNREGA works made climate resilient in 103 blocks</t>
  </si>
  <si>
    <t xml:space="preserve">Number of works that are responsive to the needs of women and differently abled people   </t>
  </si>
  <si>
    <t xml:space="preserve">Will be tracked using annual reports and Project MIS </t>
  </si>
  <si>
    <t>Number of functionaries (gender disaggregated) trained on climate resilient works planning, execution and monitoring  (measured through training feedback and completion reports)</t>
  </si>
  <si>
    <t xml:space="preserve">200 (all eligible women will be covered and reported) </t>
  </si>
  <si>
    <t xml:space="preserve">400 (all eligible women will be covered and reported) </t>
  </si>
  <si>
    <t xml:space="preserve">250 (all eligible women will be covered and reported)  </t>
  </si>
  <si>
    <t xml:space="preserve">850 (all eligible women will be covered and reported) </t>
  </si>
  <si>
    <t xml:space="preserve">State governments are responsive to such trainings proposed and allow their functionaries to attend such capacity building programme  </t>
  </si>
  <si>
    <t>Project MIS / Feedback Sheets / Training Completion Reports/ Quarterly Progress Report and Annual Reports</t>
  </si>
  <si>
    <t>Govt. (£)</t>
  </si>
  <si>
    <t>Enhanced capacity of technical staff from organisations such as academic institutions, technical engineering institutions, training organizations, CSOs</t>
  </si>
  <si>
    <t>No. of institutional mechanisms (e.g. partnerships, steering groups) created</t>
  </si>
  <si>
    <t>The requests and offers between the partners are well defined.</t>
  </si>
  <si>
    <t xml:space="preserve">Project MIS/Quarterly progress report/Annual report </t>
  </si>
  <si>
    <t xml:space="preserve">No. of training modules developed and used </t>
  </si>
  <si>
    <t xml:space="preserve">Baseline </t>
  </si>
  <si>
    <t>Number of supporting institutions and SHGs trained on design, implementation and management of climate resilient infrastructure.</t>
  </si>
  <si>
    <t>State governments allow participation of the expected participants</t>
  </si>
  <si>
    <t xml:space="preserve">Baseline  </t>
  </si>
  <si>
    <r>
      <t xml:space="preserve">Innovative tools (e.g. IT based) developed to </t>
    </r>
    <r>
      <rPr>
        <sz val="10"/>
        <color theme="1"/>
        <rFont val="Arial "/>
      </rPr>
      <t>for improved planning and management of infrastructure.   </t>
    </r>
  </si>
  <si>
    <t xml:space="preserve">Support to GoI on geo-tagging of MGNREGA assets </t>
  </si>
  <si>
    <t xml:space="preserve">The Government of India continues with the activities envisaged  under GeoMGNREGA </t>
  </si>
  <si>
    <t>1.Oversight and troubleshooting support for geotagging of MGNREGA assets</t>
  </si>
  <si>
    <t>15 states</t>
  </si>
  <si>
    <t xml:space="preserve">15 states </t>
  </si>
  <si>
    <t xml:space="preserve">2. Video Documentaries </t>
  </si>
  <si>
    <t xml:space="preserve">3. Tutorials </t>
  </si>
  <si>
    <t>4. Data Anaytics - monthly state progress reports</t>
  </si>
  <si>
    <t xml:space="preserve">Number of innovative IT based solutions developed and institutionalized </t>
  </si>
  <si>
    <t xml:space="preserve">Annually developed in consultation with GoI and states </t>
  </si>
  <si>
    <t xml:space="preserve">The GoI and state governments continue engaging with the ICRG team on ICT innovations for MGNREGA </t>
  </si>
  <si>
    <t>Knowledge management, evidence generation and dissemination for policy support and wider scale up</t>
  </si>
  <si>
    <t xml:space="preserve">Number of knowledge products developed and shared publicly </t>
  </si>
  <si>
    <t>Papers - 2</t>
  </si>
  <si>
    <t xml:space="preserve">Papers -2 </t>
  </si>
  <si>
    <t>Papers - 6</t>
  </si>
  <si>
    <t>Policy brief - 1</t>
  </si>
  <si>
    <t>Policy briefs</t>
  </si>
  <si>
    <t xml:space="preserve">Quarterly progress report/Annual report </t>
  </si>
  <si>
    <t>Baseline Scenario</t>
  </si>
  <si>
    <t>Targeted scenario</t>
  </si>
  <si>
    <t>Quality of Assets</t>
  </si>
  <si>
    <t>Incremental income</t>
  </si>
  <si>
    <t>% in total asset mix</t>
  </si>
  <si>
    <t>Best quality</t>
  </si>
  <si>
    <t>Average quality</t>
  </si>
  <si>
    <t>Washed away/ not used</t>
  </si>
  <si>
    <t>State population profile</t>
  </si>
  <si>
    <t>State</t>
  </si>
  <si>
    <t>Number of Panchayats</t>
  </si>
  <si>
    <t>Population per Panchayat</t>
  </si>
  <si>
    <t>Number of Blocks</t>
  </si>
  <si>
    <t>Population per Block</t>
  </si>
  <si>
    <t>Number of Blocks under the programme</t>
  </si>
  <si>
    <t>Total targeted population</t>
  </si>
  <si>
    <t>Dependent on agriculture (80% of total population)</t>
  </si>
  <si>
    <t>Covered under MGNREGS @50% of population dependent on agriculture</t>
  </si>
  <si>
    <t>Direct Employment provided under MGNREGS</t>
  </si>
  <si>
    <t>Total Population in Blocks</t>
  </si>
  <si>
    <t>MGNREGS expenditure- state total</t>
  </si>
  <si>
    <t>MGNREGS expenditure- selected blocks</t>
  </si>
  <si>
    <t>Bihar</t>
  </si>
  <si>
    <t>186 million</t>
  </si>
  <si>
    <t>CG</t>
  </si>
  <si>
    <t>222 million</t>
  </si>
  <si>
    <t>Odisha</t>
  </si>
  <si>
    <t>117 million</t>
  </si>
  <si>
    <t>Total</t>
  </si>
  <si>
    <t>525 million</t>
  </si>
  <si>
    <t>Approx</t>
  </si>
  <si>
    <t>12 million</t>
  </si>
  <si>
    <t>10 million</t>
  </si>
  <si>
    <t>5 million</t>
  </si>
  <si>
    <t>3.5 million</t>
  </si>
  <si>
    <t>122 million</t>
  </si>
  <si>
    <t>44% in Chhattisgarh, 34% in Bihar and 36% rural population fall below poverty line (Planning Commission)</t>
  </si>
  <si>
    <t xml:space="preserve">Poorest and most vulnerable people in India are able to tackle impact of climate extremes such as flooding and droughts </t>
  </si>
  <si>
    <t>Milestone 4- 2019-20</t>
  </si>
  <si>
    <t>Target (2020-2021)</t>
  </si>
  <si>
    <r>
      <t xml:space="preserve">Number of modules and guidebooks developed </t>
    </r>
    <r>
      <rPr>
        <sz val="14"/>
        <color rgb="FFFF0000"/>
        <rFont val="Arial"/>
        <family val="2"/>
      </rPr>
      <t xml:space="preserve">and adopted </t>
    </r>
    <r>
      <rPr>
        <sz val="14"/>
        <rFont val="Arial"/>
        <family val="2"/>
      </rPr>
      <t xml:space="preserve">for capacity building, training and awareness generation about climate resilient infrastructure planning and implementation </t>
    </r>
    <r>
      <rPr>
        <sz val="14"/>
        <color rgb="FFFF0000"/>
        <rFont val="Arial"/>
        <family val="2"/>
      </rPr>
      <t>(to include COVID response, planning and implmentation)</t>
    </r>
  </si>
  <si>
    <r>
      <t xml:space="preserve">Number of training modules and guidebooks on climate resilient planning and implementation developed </t>
    </r>
    <r>
      <rPr>
        <sz val="14"/>
        <color rgb="FFFF0000"/>
        <rFont val="Arial"/>
        <family val="2"/>
      </rPr>
      <t>and embedded at state and national level</t>
    </r>
  </si>
  <si>
    <r>
      <t xml:space="preserve">Number of decision making tools developed for planning, execution and monitoring of assets and tested in pilot Blocks e.g. GIS based tool for asset mapping, IT based applications for planning and tracking progress of works, etc. </t>
    </r>
    <r>
      <rPr>
        <sz val="14"/>
        <color rgb="FFFF0000"/>
        <rFont val="Arial"/>
        <family val="2"/>
      </rPr>
      <t xml:space="preserve"> (to include number of tools designed and piloted to respond to COVID crisis - such as GEET)</t>
    </r>
  </si>
  <si>
    <r>
      <t xml:space="preserve">Number of demonstrable prototypes of climate resilient infrastructure supported, documented </t>
    </r>
    <r>
      <rPr>
        <sz val="14"/>
        <color rgb="FFFF0000"/>
        <rFont val="Arial "/>
      </rPr>
      <t>and embedded in P&amp;RD department (MGNREGS design and planning process)</t>
    </r>
  </si>
  <si>
    <t xml:space="preserve">States to inform if the TAs have developed any Infrastructure Assets with improved climate resilient design using ICRG approach in the 3 states: Is there any evidence? Using climate information </t>
  </si>
  <si>
    <r>
      <t>Number of MGNREGA</t>
    </r>
    <r>
      <rPr>
        <sz val="14"/>
        <color rgb="FFFF0000"/>
        <rFont val="Arial"/>
        <family val="2"/>
      </rPr>
      <t>/GP (Labour Budget)</t>
    </r>
    <r>
      <rPr>
        <sz val="14"/>
        <rFont val="Arial"/>
        <family val="2"/>
      </rPr>
      <t xml:space="preserve"> plans developed with climate resilient infrastructure perspectives </t>
    </r>
    <r>
      <rPr>
        <sz val="14"/>
        <color rgb="FFFF0000"/>
        <rFont val="Arial"/>
        <family val="2"/>
      </rPr>
      <t>by TA / engineers</t>
    </r>
    <r>
      <rPr>
        <sz val="14"/>
        <rFont val="Arial"/>
        <family val="2"/>
      </rPr>
      <t xml:space="preserve"> in 103 Blocks </t>
    </r>
    <r>
      <rPr>
        <sz val="14"/>
        <color rgb="FFFF0000"/>
        <rFont val="Arial"/>
        <family val="2"/>
      </rPr>
      <t>(narrative to indicate the enhanced reach in States with reduced team and COVID situation)</t>
    </r>
  </si>
  <si>
    <r>
      <t>Assumptions/</t>
    </r>
    <r>
      <rPr>
        <b/>
        <sz val="14"/>
        <color rgb="FFFF0000"/>
        <rFont val="Arial"/>
        <family val="2"/>
      </rPr>
      <t>Remarks</t>
    </r>
  </si>
  <si>
    <r>
      <t xml:space="preserve">Indian government continue providing budgetary support under MGNREGS for building physical assets. 48% gender ratio in the target region. For the programme target 50:50 ratio is assumed. On average 5% of the population is disabled. 
</t>
    </r>
    <r>
      <rPr>
        <sz val="14"/>
        <color rgb="FFFF0000"/>
        <rFont val="Arial"/>
        <family val="2"/>
      </rPr>
      <t xml:space="preserve">Covid crisis can compromise the ability of the poor to tackle impacts of CC. Covid acts as a stress mulitplier for climate vulnerabilities. </t>
    </r>
    <r>
      <rPr>
        <sz val="14"/>
        <color theme="3" tint="0.39997558519241921"/>
        <rFont val="Arial"/>
        <family val="2"/>
      </rPr>
      <t>Also during the crisis, maintaining specific focus on women may not be possible</t>
    </r>
  </si>
  <si>
    <r>
      <t xml:space="preserve">Project Review Meetings at National and State Government levels held </t>
    </r>
    <r>
      <rPr>
        <b/>
        <sz val="14"/>
        <color rgb="FFFF0000"/>
        <rFont val="Arial"/>
        <family val="2"/>
      </rPr>
      <t>and Minutes issued</t>
    </r>
  </si>
  <si>
    <t xml:space="preserve">Climate resource cell in Odisha established; Chhattisgarh SAPCC document includes RD as one of the nodal departments; influencing NGGB in CG; ICRG principles integrated in JJH works in Bihar </t>
  </si>
  <si>
    <t>Reached about 1.2 million in 2020 for COVID reponse and other support</t>
  </si>
  <si>
    <r>
      <t>Total number of supporting</t>
    </r>
    <r>
      <rPr>
        <sz val="14"/>
        <color rgb="FFFF0000"/>
        <rFont val="Arial"/>
        <family val="2"/>
      </rPr>
      <t xml:space="preserve"> </t>
    </r>
    <r>
      <rPr>
        <sz val="14"/>
        <rFont val="Arial"/>
        <family val="2"/>
      </rPr>
      <t>institutions trained on design, implementation and management of climate resilient infrastructure</t>
    </r>
    <r>
      <rPr>
        <sz val="14"/>
        <color rgb="FFFF0000"/>
        <rFont val="Arial"/>
        <family val="2"/>
      </rPr>
      <t xml:space="preserve"> (to include COVID response startegy)</t>
    </r>
  </si>
  <si>
    <r>
      <t xml:space="preserve">Number of institutional mechanisms developed/strengthened for improved planning and measurement and implementation of works </t>
    </r>
    <r>
      <rPr>
        <sz val="14"/>
        <color rgb="FFFF0000"/>
        <rFont val="Arial"/>
        <family val="2"/>
      </rPr>
      <t xml:space="preserve">(that also help address other crisis like the COVID19 pandemic).                               </t>
    </r>
    <r>
      <rPr>
        <sz val="14"/>
        <rFont val="Arial"/>
        <family val="2"/>
      </rPr>
      <t xml:space="preserve">                                                                                              </t>
    </r>
  </si>
  <si>
    <t xml:space="preserve">Need to get this information from PMU - we can take the number from them. </t>
  </si>
  <si>
    <t>These will be done by ICRG teams directly through CSO suuport as well as the trained TAs during Phase I</t>
  </si>
  <si>
    <r>
      <t xml:space="preserve">Governance structure for </t>
    </r>
    <r>
      <rPr>
        <sz val="14"/>
        <color rgb="FFFF0000"/>
        <rFont val="Arial"/>
        <family val="2"/>
      </rPr>
      <t xml:space="preserve">planning and </t>
    </r>
    <r>
      <rPr>
        <sz val="14"/>
        <rFont val="Arial"/>
        <family val="2"/>
      </rPr>
      <t xml:space="preserve">implementation of </t>
    </r>
    <r>
      <rPr>
        <sz val="14"/>
        <color rgb="FFFF0000"/>
        <rFont val="Arial"/>
        <family val="2"/>
      </rPr>
      <t xml:space="preserve">climate resilient </t>
    </r>
    <r>
      <rPr>
        <sz val="14"/>
        <rFont val="Arial"/>
        <family val="2"/>
      </rPr>
      <t xml:space="preserve">programmes established 
</t>
    </r>
  </si>
  <si>
    <r>
      <t>Climate change integrated in MGNREGA policy and planning (using ICF KPI methodology for "level (1-10) of climate change integration in national planning")
P</t>
    </r>
    <r>
      <rPr>
        <sz val="14"/>
        <color rgb="FFFF0000"/>
        <rFont val="Arial"/>
        <family val="2"/>
      </rPr>
      <t>lanning and implementation of flagship programmes on rural infrastructure in the States influenced to include climate resilient parameters</t>
    </r>
  </si>
  <si>
    <t>Eg guidelines developed in Bihar</t>
  </si>
  <si>
    <t>Training modules and guidelines developed for institutions &amp; for them to use in future</t>
  </si>
  <si>
    <t>As of 30 Sep 2020, close to 4 million MGNREGA works geo-tagged with the improved methodology</t>
  </si>
  <si>
    <t>GEET platform piloted; GIS based MIS for Naruwa programme in CG; COVID Dashboard for CG</t>
  </si>
  <si>
    <r>
      <t xml:space="preserve">Number of functionaries trained </t>
    </r>
    <r>
      <rPr>
        <sz val="14"/>
        <color rgb="FFFF0000"/>
        <rFont val="Arial"/>
        <family val="2"/>
      </rPr>
      <t>and delivering</t>
    </r>
    <r>
      <rPr>
        <sz val="14"/>
        <rFont val="Arial"/>
        <family val="2"/>
      </rPr>
      <t xml:space="preserve"> on climate resilient works planning, execution and monitoring (including COVID response condcuted)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</si>
</sst>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0.000%"/>
    <numFmt numFmtId="166" formatCode="_(* #,##0_);_(* \(#,##0\);_(* &quot;-&quot;??_);_(@_)"/>
  </numFmts>
  <fonts count="32">
    <font>
      <sz val="10"/>
      <name val="Arial"/>
    </font>
    <font>
      <sz val="11"/>
      <color theme="1"/>
      <name val="Calibri"/>
      <family val="2"/>
      <scheme val="minor"/>
    </font>
    <font>
      <sz val="9"/>
      <name val="Arial"/>
      <family val="2"/>
    </font>
    <font>
      <sz val="10"/>
      <name val="Arial"/>
      <family val="2"/>
    </font>
    <font>
      <sz val="11"/>
      <name val="Arial"/>
      <family val="2"/>
    </font>
    <font>
      <u/>
      <sz val="10"/>
      <color theme="10"/>
      <name val="Arial"/>
      <family val="2"/>
    </font>
    <font>
      <sz val="10"/>
      <name val="Arial"/>
      <family val="2"/>
    </font>
    <font>
      <sz val="9"/>
      <color indexed="81"/>
      <name val="Tahoma"/>
      <family val="2"/>
    </font>
    <font>
      <b/>
      <sz val="9"/>
      <color indexed="81"/>
      <name val="Tahoma"/>
      <family val="2"/>
    </font>
    <font>
      <b/>
      <u/>
      <sz val="10"/>
      <color rgb="FF002060"/>
      <name val="Arial "/>
    </font>
    <font>
      <sz val="10"/>
      <color theme="1"/>
      <name val="Arial "/>
    </font>
    <font>
      <b/>
      <sz val="10"/>
      <color theme="1"/>
      <name val="Arial "/>
    </font>
    <font>
      <sz val="10"/>
      <color theme="1" tint="0.14999847407452621"/>
      <name val="Arial "/>
    </font>
    <font>
      <sz val="10"/>
      <color rgb="FFFF0000"/>
      <name val="Arial "/>
    </font>
    <font>
      <i/>
      <sz val="10"/>
      <color theme="1"/>
      <name val="Arial "/>
    </font>
    <font>
      <b/>
      <sz val="10"/>
      <color rgb="FF000000"/>
      <name val="Arial "/>
    </font>
    <font>
      <sz val="10"/>
      <color rgb="FF000000"/>
      <name val="Arial "/>
    </font>
    <font>
      <sz val="10"/>
      <name val="Arial"/>
      <family val="2"/>
    </font>
    <font>
      <b/>
      <sz val="14"/>
      <name val="Arial"/>
      <family val="2"/>
    </font>
    <font>
      <sz val="14"/>
      <name val="Arial"/>
      <family val="2"/>
    </font>
    <font>
      <u/>
      <sz val="14"/>
      <color theme="10"/>
      <name val="Arial"/>
      <family val="2"/>
    </font>
    <font>
      <sz val="14"/>
      <color rgb="FFFF0000"/>
      <name val="Arial"/>
      <family val="2"/>
    </font>
    <font>
      <sz val="14"/>
      <color rgb="FF000000"/>
      <name val="Arial"/>
      <family val="2"/>
    </font>
    <font>
      <b/>
      <sz val="14"/>
      <color rgb="FFFF0000"/>
      <name val="Arial"/>
      <family val="2"/>
    </font>
    <font>
      <i/>
      <sz val="14"/>
      <name val="Arial"/>
      <family val="2"/>
    </font>
    <font>
      <sz val="14"/>
      <color theme="1"/>
      <name val="Arial "/>
    </font>
    <font>
      <sz val="14"/>
      <color rgb="FFFF0000"/>
      <name val="Arial "/>
    </font>
    <font>
      <b/>
      <sz val="16"/>
      <color indexed="81"/>
      <name val="Tahoma"/>
      <family val="2"/>
    </font>
    <font>
      <sz val="16"/>
      <color indexed="81"/>
      <name val="Tahoma"/>
      <family val="2"/>
    </font>
    <font>
      <b/>
      <sz val="18"/>
      <color indexed="81"/>
      <name val="Tahoma"/>
      <family val="2"/>
    </font>
    <font>
      <sz val="18"/>
      <color indexed="81"/>
      <name val="Tahoma"/>
      <family val="2"/>
    </font>
    <font>
      <sz val="14"/>
      <color theme="3" tint="0.39997558519241921"/>
      <name val="Arial"/>
      <family val="2"/>
    </font>
  </fonts>
  <fills count="26">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99CCFF"/>
        <bgColor indexed="64"/>
      </patternFill>
    </fill>
    <fill>
      <patternFill patternType="solid">
        <fgColor rgb="FFFFFF99"/>
        <bgColor indexed="64"/>
      </patternFill>
    </fill>
    <fill>
      <patternFill patternType="solid">
        <fgColor rgb="FFCCFFCC"/>
        <bgColor indexed="64"/>
      </patternFill>
    </fill>
    <fill>
      <patternFill patternType="solid">
        <fgColor rgb="FFFFCC99"/>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FFFFFF"/>
        <bgColor indexed="64"/>
      </patternFill>
    </fill>
    <fill>
      <patternFill patternType="solid">
        <fgColor theme="0" tint="-0.499984740745262"/>
        <bgColor indexed="64"/>
      </patternFill>
    </fill>
    <fill>
      <patternFill patternType="solid">
        <fgColor rgb="FFC0C0C0"/>
        <bgColor indexed="64"/>
      </patternFill>
    </fill>
    <fill>
      <patternFill patternType="solid">
        <fgColor rgb="FF969696"/>
        <bgColor indexed="64"/>
      </patternFill>
    </fill>
    <fill>
      <patternFill patternType="solid">
        <fgColor rgb="FFF4F496"/>
        <bgColor indexed="64"/>
      </patternFill>
    </fill>
    <fill>
      <patternFill patternType="solid">
        <fgColor rgb="FFFF0000"/>
        <bgColor indexed="64"/>
      </patternFill>
    </fill>
    <fill>
      <patternFill patternType="solid">
        <fgColor theme="9" tint="0.59999389629810485"/>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5" fillId="0" borderId="0" applyNumberFormat="0" applyFill="0" applyBorder="0" applyAlignment="0" applyProtection="0"/>
    <xf numFmtId="43" fontId="6"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9" fontId="17" fillId="0" borderId="0" applyFont="0" applyFill="0" applyBorder="0" applyAlignment="0" applyProtection="0"/>
  </cellStyleXfs>
  <cellXfs count="468">
    <xf numFmtId="0" fontId="0" fillId="0" borderId="0" xfId="0"/>
    <xf numFmtId="0" fontId="2" fillId="0" borderId="3" xfId="0" applyFont="1" applyBorder="1" applyAlignment="1">
      <alignment vertical="top" wrapText="1"/>
    </xf>
    <xf numFmtId="165" fontId="0" fillId="0" borderId="0" xfId="0" applyNumberFormat="1"/>
    <xf numFmtId="0" fontId="0" fillId="0" borderId="16" xfId="0" applyBorder="1"/>
    <xf numFmtId="0" fontId="0" fillId="0" borderId="16" xfId="0" applyFill="1" applyBorder="1"/>
    <xf numFmtId="43" fontId="0" fillId="0" borderId="16" xfId="2" applyFont="1" applyBorder="1"/>
    <xf numFmtId="0" fontId="0" fillId="0" borderId="16" xfId="0" applyFill="1" applyBorder="1" applyAlignment="1">
      <alignment horizontal="right" indent="1"/>
    </xf>
    <xf numFmtId="0" fontId="0" fillId="0" borderId="16" xfId="0" applyFill="1" applyBorder="1" applyAlignment="1">
      <alignment horizontal="right"/>
    </xf>
    <xf numFmtId="0" fontId="0" fillId="0" borderId="16" xfId="0" applyBorder="1" applyAlignment="1">
      <alignment wrapText="1"/>
    </xf>
    <xf numFmtId="0" fontId="0" fillId="0" borderId="16" xfId="0" applyBorder="1" applyAlignment="1">
      <alignment horizontal="right"/>
    </xf>
    <xf numFmtId="0" fontId="0" fillId="0" borderId="17" xfId="0" applyFill="1" applyBorder="1" applyAlignment="1">
      <alignment horizontal="right" wrapText="1"/>
    </xf>
    <xf numFmtId="0" fontId="3" fillId="0" borderId="0" xfId="0" applyFont="1"/>
    <xf numFmtId="165" fontId="3" fillId="0" borderId="0" xfId="0" applyNumberFormat="1" applyFont="1"/>
    <xf numFmtId="0" fontId="4" fillId="0" borderId="2" xfId="0" applyFont="1" applyBorder="1" applyAlignment="1">
      <alignment horizontal="justify" vertical="center" wrapText="1"/>
    </xf>
    <xf numFmtId="9" fontId="4" fillId="0" borderId="3" xfId="0" applyNumberFormat="1" applyFont="1" applyBorder="1" applyAlignment="1">
      <alignment horizontal="justify" vertical="center" wrapText="1"/>
    </xf>
    <xf numFmtId="0" fontId="4" fillId="11" borderId="1" xfId="0" applyFont="1" applyFill="1" applyBorder="1" applyAlignment="1">
      <alignment horizontal="justify" vertical="center" wrapText="1"/>
    </xf>
    <xf numFmtId="0" fontId="4" fillId="11" borderId="9" xfId="0" applyFont="1" applyFill="1" applyBorder="1" applyAlignment="1">
      <alignment horizontal="justify" vertical="center" wrapText="1"/>
    </xf>
    <xf numFmtId="0" fontId="3" fillId="10" borderId="0" xfId="0" applyFont="1" applyFill="1"/>
    <xf numFmtId="0" fontId="3" fillId="9" borderId="0" xfId="0" applyFont="1" applyFill="1"/>
    <xf numFmtId="0" fontId="0" fillId="0" borderId="16" xfId="0" applyFill="1" applyBorder="1" applyAlignment="1">
      <alignment wrapText="1"/>
    </xf>
    <xf numFmtId="0" fontId="3" fillId="0" borderId="17" xfId="0" applyFont="1" applyFill="1" applyBorder="1"/>
    <xf numFmtId="0" fontId="9" fillId="0" borderId="0" xfId="3" applyFont="1" applyAlignment="1">
      <alignment horizontal="left" vertical="center"/>
    </xf>
    <xf numFmtId="0" fontId="10" fillId="0" borderId="0" xfId="3" applyFont="1" applyAlignment="1">
      <alignment horizontal="left"/>
    </xf>
    <xf numFmtId="0" fontId="10" fillId="0" borderId="0" xfId="3" applyFont="1"/>
    <xf numFmtId="0" fontId="11" fillId="0" borderId="0" xfId="3" applyFont="1" applyAlignment="1">
      <alignment horizontal="left" vertical="center"/>
    </xf>
    <xf numFmtId="0" fontId="10" fillId="0" borderId="0" xfId="3" applyFont="1" applyFill="1"/>
    <xf numFmtId="0" fontId="11" fillId="14" borderId="4" xfId="3" applyFont="1" applyFill="1" applyBorder="1" applyAlignment="1">
      <alignment vertical="center" wrapText="1"/>
    </xf>
    <xf numFmtId="0" fontId="11" fillId="14" borderId="4" xfId="3" applyFont="1" applyFill="1" applyBorder="1" applyAlignment="1">
      <alignment horizontal="center" vertical="center" wrapText="1"/>
    </xf>
    <xf numFmtId="0" fontId="11" fillId="0" borderId="0" xfId="3" applyFont="1" applyFill="1" applyBorder="1" applyAlignment="1">
      <alignment horizontal="left" vertical="center" wrapText="1"/>
    </xf>
    <xf numFmtId="0" fontId="11" fillId="14" borderId="2" xfId="3" applyFont="1" applyFill="1" applyBorder="1" applyAlignment="1">
      <alignment vertical="center" wrapText="1"/>
    </xf>
    <xf numFmtId="0" fontId="11" fillId="14" borderId="2" xfId="3" applyFont="1" applyFill="1" applyBorder="1" applyAlignment="1">
      <alignment horizontal="center" vertical="center" wrapText="1"/>
    </xf>
    <xf numFmtId="0" fontId="10" fillId="0" borderId="0" xfId="3" applyFont="1" applyFill="1" applyBorder="1"/>
    <xf numFmtId="0" fontId="10" fillId="0" borderId="0" xfId="3" applyFont="1" applyBorder="1" applyAlignment="1">
      <alignment vertical="center" wrapText="1"/>
    </xf>
    <xf numFmtId="9" fontId="10" fillId="0" borderId="0" xfId="4" applyFont="1" applyFill="1" applyBorder="1"/>
    <xf numFmtId="0" fontId="11" fillId="0" borderId="1" xfId="3" applyFont="1" applyBorder="1" applyAlignment="1">
      <alignment horizontal="left" vertical="center" wrapText="1"/>
    </xf>
    <xf numFmtId="0" fontId="10" fillId="0" borderId="9" xfId="3" applyFont="1" applyBorder="1" applyAlignment="1">
      <alignment horizontal="left" vertical="center" wrapText="1"/>
    </xf>
    <xf numFmtId="0" fontId="13" fillId="0" borderId="9" xfId="3" applyFont="1" applyBorder="1" applyAlignment="1">
      <alignment horizontal="left" vertical="center" wrapText="1"/>
    </xf>
    <xf numFmtId="9" fontId="10" fillId="0" borderId="9" xfId="4" applyFont="1" applyBorder="1" applyAlignment="1">
      <alignment horizontal="left" vertical="center" wrapText="1"/>
    </xf>
    <xf numFmtId="0" fontId="10" fillId="0" borderId="9" xfId="3" applyFont="1" applyBorder="1"/>
    <xf numFmtId="9" fontId="10" fillId="0" borderId="0" xfId="4" applyFont="1" applyBorder="1"/>
    <xf numFmtId="0" fontId="10" fillId="0" borderId="0" xfId="3" applyFont="1" applyBorder="1"/>
    <xf numFmtId="0" fontId="10" fillId="0" borderId="0" xfId="3" applyFont="1" applyFill="1" applyBorder="1" applyAlignment="1">
      <alignment horizontal="left" vertical="center" wrapText="1"/>
    </xf>
    <xf numFmtId="0" fontId="11" fillId="0" borderId="0" xfId="3" applyFont="1" applyFill="1" applyBorder="1" applyAlignment="1">
      <alignment horizontal="center" vertical="center" wrapText="1"/>
    </xf>
    <xf numFmtId="0" fontId="11" fillId="14" borderId="13" xfId="3" applyFont="1" applyFill="1" applyBorder="1" applyAlignment="1">
      <alignment vertical="center" wrapText="1"/>
    </xf>
    <xf numFmtId="0" fontId="11" fillId="14" borderId="12" xfId="3" applyFont="1" applyFill="1" applyBorder="1" applyAlignment="1">
      <alignment vertical="center" wrapText="1"/>
    </xf>
    <xf numFmtId="0" fontId="11" fillId="14" borderId="7" xfId="3" applyFont="1" applyFill="1" applyBorder="1" applyAlignment="1">
      <alignment vertical="center" wrapText="1"/>
    </xf>
    <xf numFmtId="0" fontId="11" fillId="14" borderId="3" xfId="3" applyFont="1" applyFill="1" applyBorder="1" applyAlignment="1">
      <alignment vertical="center" wrapText="1"/>
    </xf>
    <xf numFmtId="0" fontId="11" fillId="0" borderId="4" xfId="3" applyFont="1" applyBorder="1" applyAlignment="1">
      <alignment horizontal="center" vertical="center" wrapText="1"/>
    </xf>
    <xf numFmtId="166" fontId="15" fillId="0" borderId="8" xfId="5" applyNumberFormat="1" applyFont="1" applyFill="1" applyBorder="1" applyAlignment="1">
      <alignment vertical="center" wrapText="1"/>
    </xf>
    <xf numFmtId="166" fontId="15" fillId="0" borderId="9" xfId="5" applyNumberFormat="1" applyFont="1" applyFill="1" applyBorder="1" applyAlignment="1">
      <alignment vertical="center" wrapText="1"/>
    </xf>
    <xf numFmtId="3" fontId="10" fillId="0" borderId="4" xfId="3" applyNumberFormat="1" applyFont="1" applyBorder="1"/>
    <xf numFmtId="166" fontId="10" fillId="0" borderId="4" xfId="3" applyNumberFormat="1" applyFont="1" applyBorder="1" applyAlignment="1">
      <alignment horizontal="left" wrapText="1"/>
    </xf>
    <xf numFmtId="3" fontId="10" fillId="0" borderId="8" xfId="3" applyNumberFormat="1" applyFont="1" applyBorder="1" applyAlignment="1"/>
    <xf numFmtId="3" fontId="10" fillId="0" borderId="15" xfId="3" applyNumberFormat="1" applyFont="1" applyBorder="1" applyAlignment="1">
      <alignment wrapText="1"/>
    </xf>
    <xf numFmtId="3" fontId="10" fillId="0" borderId="15" xfId="3" applyNumberFormat="1" applyFont="1" applyBorder="1" applyAlignment="1"/>
    <xf numFmtId="3" fontId="10" fillId="0" borderId="9" xfId="3" applyNumberFormat="1" applyFont="1" applyBorder="1" applyAlignment="1"/>
    <xf numFmtId="0" fontId="10" fillId="0" borderId="8" xfId="3" applyFont="1" applyBorder="1"/>
    <xf numFmtId="0" fontId="10" fillId="0" borderId="1" xfId="3" applyFont="1" applyBorder="1"/>
    <xf numFmtId="0" fontId="10" fillId="0" borderId="15" xfId="3" applyFont="1" applyBorder="1"/>
    <xf numFmtId="0" fontId="11" fillId="14" borderId="6" xfId="3" applyFont="1" applyFill="1" applyBorder="1" applyAlignment="1">
      <alignment vertical="center" wrapText="1"/>
    </xf>
    <xf numFmtId="0" fontId="11" fillId="14" borderId="5" xfId="3" applyFont="1" applyFill="1" applyBorder="1" applyAlignment="1">
      <alignment vertical="center" wrapText="1"/>
    </xf>
    <xf numFmtId="0" fontId="16" fillId="0" borderId="13" xfId="3" applyFont="1" applyFill="1" applyBorder="1" applyAlignment="1">
      <alignment vertical="center" wrapText="1"/>
    </xf>
    <xf numFmtId="0" fontId="16" fillId="0" borderId="12" xfId="3" applyFont="1" applyFill="1" applyBorder="1" applyAlignment="1">
      <alignment vertical="center" wrapText="1"/>
    </xf>
    <xf numFmtId="0" fontId="10" fillId="20" borderId="4" xfId="3" applyFont="1" applyFill="1" applyBorder="1"/>
    <xf numFmtId="0" fontId="16" fillId="0" borderId="7" xfId="3" applyFont="1" applyFill="1" applyBorder="1" applyAlignment="1">
      <alignment vertical="center" wrapText="1"/>
    </xf>
    <xf numFmtId="0" fontId="16" fillId="0" borderId="3" xfId="3" applyFont="1" applyFill="1" applyBorder="1" applyAlignment="1">
      <alignment vertical="center" wrapText="1"/>
    </xf>
    <xf numFmtId="0" fontId="10" fillId="20" borderId="2" xfId="3" applyFont="1" applyFill="1" applyBorder="1"/>
    <xf numFmtId="0" fontId="14" fillId="0" borderId="2" xfId="3" applyFont="1" applyBorder="1" applyAlignment="1">
      <alignment vertical="center" wrapText="1"/>
    </xf>
    <xf numFmtId="0" fontId="10" fillId="20" borderId="0" xfId="3" applyFont="1" applyFill="1" applyAlignment="1">
      <alignment horizontal="left"/>
    </xf>
    <xf numFmtId="0" fontId="10" fillId="20" borderId="0" xfId="3" applyFont="1" applyFill="1"/>
    <xf numFmtId="0" fontId="14" fillId="0" borderId="5" xfId="3" applyFont="1" applyBorder="1" applyAlignment="1">
      <alignment vertical="center" wrapText="1"/>
    </xf>
    <xf numFmtId="0" fontId="11" fillId="0" borderId="3" xfId="3" applyFont="1" applyFill="1" applyBorder="1" applyAlignment="1">
      <alignment horizontal="center" vertical="center" wrapText="1"/>
    </xf>
    <xf numFmtId="0" fontId="10" fillId="0" borderId="3" xfId="3" applyFont="1" applyFill="1" applyBorder="1" applyAlignment="1">
      <alignment horizontal="left" vertical="center" wrapText="1"/>
    </xf>
    <xf numFmtId="0" fontId="10" fillId="17" borderId="3" xfId="3" applyFont="1" applyFill="1" applyBorder="1" applyAlignment="1">
      <alignment horizontal="left" vertical="center" wrapText="1"/>
    </xf>
    <xf numFmtId="0" fontId="11" fillId="21" borderId="3" xfId="3" applyFont="1" applyFill="1" applyBorder="1" applyAlignment="1">
      <alignment horizontal="left" vertical="center" wrapText="1"/>
    </xf>
    <xf numFmtId="0" fontId="11" fillId="0" borderId="3" xfId="3" applyFont="1" applyBorder="1" applyAlignment="1">
      <alignment horizontal="left" vertical="center" wrapText="1"/>
    </xf>
    <xf numFmtId="0" fontId="10" fillId="0" borderId="3" xfId="3" applyFont="1" applyBorder="1" applyAlignment="1">
      <alignment vertical="top" wrapText="1"/>
    </xf>
    <xf numFmtId="0" fontId="10" fillId="0" borderId="1" xfId="3" applyFont="1" applyBorder="1" applyAlignment="1">
      <alignment horizontal="left" wrapText="1"/>
    </xf>
    <xf numFmtId="0" fontId="11" fillId="0" borderId="1" xfId="3" applyFont="1" applyBorder="1" applyAlignment="1">
      <alignment horizontal="center" vertical="center" wrapText="1"/>
    </xf>
    <xf numFmtId="0" fontId="10" fillId="0" borderId="3" xfId="3" applyFont="1" applyBorder="1" applyAlignment="1">
      <alignment horizontal="left" vertical="center" wrapText="1"/>
    </xf>
    <xf numFmtId="0" fontId="10" fillId="0" borderId="10" xfId="3" applyFont="1" applyBorder="1" applyAlignment="1">
      <alignment horizontal="left" vertical="center" wrapText="1"/>
    </xf>
    <xf numFmtId="0" fontId="10" fillId="0" borderId="7" xfId="3" applyFont="1" applyBorder="1" applyAlignment="1">
      <alignment horizontal="left" vertical="center" wrapText="1"/>
    </xf>
    <xf numFmtId="0" fontId="10" fillId="0" borderId="3" xfId="3" applyFont="1" applyBorder="1"/>
    <xf numFmtId="0" fontId="10" fillId="0" borderId="7" xfId="3" applyFont="1" applyBorder="1"/>
    <xf numFmtId="0" fontId="10" fillId="0" borderId="10" xfId="3" applyFont="1" applyBorder="1"/>
    <xf numFmtId="0" fontId="10" fillId="0" borderId="20" xfId="3" applyFont="1" applyBorder="1" applyAlignment="1">
      <alignment horizontal="center" vertical="center" wrapText="1"/>
    </xf>
    <xf numFmtId="0" fontId="10" fillId="0" borderId="20" xfId="3" applyFont="1" applyBorder="1" applyAlignment="1">
      <alignment horizontal="left" vertical="center" wrapText="1"/>
    </xf>
    <xf numFmtId="0" fontId="10" fillId="0" borderId="12" xfId="3" applyFont="1" applyBorder="1" applyAlignment="1">
      <alignment vertical="center" wrapText="1"/>
    </xf>
    <xf numFmtId="0" fontId="10" fillId="0" borderId="26" xfId="3" applyFont="1" applyBorder="1" applyAlignment="1">
      <alignment horizontal="left" vertical="center" wrapText="1"/>
    </xf>
    <xf numFmtId="0" fontId="10" fillId="0" borderId="11" xfId="3" applyFont="1" applyBorder="1" applyAlignment="1">
      <alignment vertical="center" wrapText="1"/>
    </xf>
    <xf numFmtId="0" fontId="11" fillId="0" borderId="9" xfId="3" applyFont="1" applyFill="1" applyBorder="1" applyAlignment="1">
      <alignment horizontal="center" vertical="center" wrapText="1"/>
    </xf>
    <xf numFmtId="0" fontId="10" fillId="0" borderId="3" xfId="3" applyFont="1" applyBorder="1" applyAlignment="1">
      <alignment vertical="center" wrapText="1"/>
    </xf>
    <xf numFmtId="0" fontId="11" fillId="0" borderId="0" xfId="3" applyFont="1" applyAlignment="1">
      <alignment horizontal="center" vertical="center"/>
    </xf>
    <xf numFmtId="0" fontId="10" fillId="0" borderId="1" xfId="3" applyFont="1" applyBorder="1" applyAlignment="1">
      <alignment horizontal="left" vertical="center" wrapText="1"/>
    </xf>
    <xf numFmtId="0" fontId="10" fillId="0" borderId="15" xfId="3" applyFont="1" applyBorder="1" applyAlignment="1">
      <alignment horizontal="left" vertical="center" wrapText="1"/>
    </xf>
    <xf numFmtId="0" fontId="11" fillId="0" borderId="1" xfId="3" applyFont="1" applyBorder="1" applyAlignment="1">
      <alignment vertical="center" wrapText="1"/>
    </xf>
    <xf numFmtId="0" fontId="10" fillId="0" borderId="8" xfId="3" applyFont="1" applyBorder="1" applyAlignment="1">
      <alignment horizontal="left" vertical="center" wrapText="1"/>
    </xf>
    <xf numFmtId="9" fontId="10" fillId="0" borderId="2" xfId="3" applyNumberFormat="1" applyFont="1" applyBorder="1" applyAlignment="1">
      <alignment horizontal="left"/>
    </xf>
    <xf numFmtId="0" fontId="10" fillId="19" borderId="4" xfId="3" applyFont="1" applyFill="1" applyBorder="1" applyAlignment="1">
      <alignment vertical="center" wrapText="1"/>
    </xf>
    <xf numFmtId="0" fontId="10" fillId="19" borderId="5" xfId="3" applyFont="1" applyFill="1" applyBorder="1" applyAlignment="1">
      <alignment vertical="center" wrapText="1"/>
    </xf>
    <xf numFmtId="0" fontId="10" fillId="19" borderId="2" xfId="3" applyFont="1" applyFill="1" applyBorder="1" applyAlignment="1">
      <alignment vertical="center" wrapText="1"/>
    </xf>
    <xf numFmtId="0" fontId="10" fillId="0" borderId="4" xfId="3" applyFont="1" applyBorder="1" applyAlignment="1">
      <alignment vertical="center" wrapText="1"/>
    </xf>
    <xf numFmtId="0" fontId="10" fillId="0" borderId="1" xfId="3" applyFont="1" applyBorder="1" applyAlignment="1">
      <alignment vertical="center" wrapText="1"/>
    </xf>
    <xf numFmtId="9" fontId="10" fillId="16" borderId="1" xfId="3" applyNumberFormat="1" applyFont="1" applyFill="1" applyBorder="1" applyAlignment="1">
      <alignment horizontal="left" vertical="center" wrapText="1"/>
    </xf>
    <xf numFmtId="9" fontId="10" fillId="0" borderId="9" xfId="3" applyNumberFormat="1" applyFont="1" applyBorder="1" applyAlignment="1">
      <alignment horizontal="left" vertical="center" wrapText="1"/>
    </xf>
    <xf numFmtId="0" fontId="10" fillId="0" borderId="2" xfId="3" applyFont="1" applyBorder="1" applyAlignment="1">
      <alignment vertical="center" wrapText="1"/>
    </xf>
    <xf numFmtId="0" fontId="10" fillId="0" borderId="5" xfId="3" applyFont="1" applyBorder="1" applyAlignment="1">
      <alignment vertical="center" wrapText="1"/>
    </xf>
    <xf numFmtId="0" fontId="10" fillId="0" borderId="1" xfId="3" applyFont="1" applyBorder="1" applyAlignment="1">
      <alignment horizontal="center" vertical="center" wrapText="1"/>
    </xf>
    <xf numFmtId="0" fontId="10" fillId="0" borderId="15" xfId="3" applyFont="1" applyBorder="1" applyAlignment="1">
      <alignment horizontal="center" vertical="center" wrapText="1"/>
    </xf>
    <xf numFmtId="0" fontId="11" fillId="0" borderId="9" xfId="3" applyFont="1" applyBorder="1" applyAlignment="1">
      <alignment vertical="center" wrapText="1"/>
    </xf>
    <xf numFmtId="0" fontId="11" fillId="21" borderId="9" xfId="3" applyFont="1" applyFill="1" applyBorder="1" applyAlignment="1">
      <alignment horizontal="left" vertical="center" wrapText="1"/>
    </xf>
    <xf numFmtId="0" fontId="10" fillId="0" borderId="8" xfId="3" applyFont="1" applyBorder="1" applyAlignment="1">
      <alignment horizontal="center" vertical="center" wrapText="1"/>
    </xf>
    <xf numFmtId="0" fontId="10" fillId="0" borderId="9" xfId="3" applyFont="1" applyBorder="1" applyAlignment="1">
      <alignment horizontal="center" vertical="center" wrapText="1"/>
    </xf>
    <xf numFmtId="0" fontId="11" fillId="14" borderId="12" xfId="3" applyFont="1" applyFill="1" applyBorder="1" applyAlignment="1">
      <alignment horizontal="left" vertical="center" wrapText="1"/>
    </xf>
    <xf numFmtId="0" fontId="11" fillId="14" borderId="3" xfId="3" applyFont="1" applyFill="1" applyBorder="1" applyAlignment="1">
      <alignment horizontal="left" vertical="center" wrapText="1"/>
    </xf>
    <xf numFmtId="0" fontId="10" fillId="0" borderId="4" xfId="3" applyFont="1" applyBorder="1" applyAlignment="1">
      <alignment horizontal="center" vertical="top" wrapText="1"/>
    </xf>
    <xf numFmtId="0" fontId="10" fillId="0" borderId="5" xfId="3" applyFont="1" applyBorder="1" applyAlignment="1">
      <alignment horizontal="center" vertical="top" wrapText="1"/>
    </xf>
    <xf numFmtId="0" fontId="11" fillId="14" borderId="11" xfId="3" applyFont="1" applyFill="1" applyBorder="1" applyAlignment="1">
      <alignment horizontal="left" vertical="center" wrapText="1"/>
    </xf>
    <xf numFmtId="0" fontId="10" fillId="17" borderId="9" xfId="3" applyFont="1" applyFill="1" applyBorder="1" applyAlignment="1">
      <alignment horizontal="left" vertical="center" wrapText="1"/>
    </xf>
    <xf numFmtId="0" fontId="11" fillId="22" borderId="3" xfId="3" applyFont="1" applyFill="1" applyBorder="1" applyAlignment="1">
      <alignment horizontal="left" vertical="center" wrapText="1"/>
    </xf>
    <xf numFmtId="0" fontId="18" fillId="0" borderId="0" xfId="0" applyFont="1" applyAlignment="1">
      <alignment vertical="center"/>
    </xf>
    <xf numFmtId="0" fontId="19" fillId="0" borderId="0" xfId="0" applyFont="1" applyAlignment="1">
      <alignment vertical="center"/>
    </xf>
    <xf numFmtId="0" fontId="19" fillId="0" borderId="0" xfId="0" applyFont="1"/>
    <xf numFmtId="0" fontId="19" fillId="24" borderId="0" xfId="0" applyFont="1" applyFill="1"/>
    <xf numFmtId="0" fontId="20" fillId="0" borderId="0" xfId="1" applyFont="1" applyAlignment="1">
      <alignment vertical="center"/>
    </xf>
    <xf numFmtId="0" fontId="18" fillId="2" borderId="1" xfId="0" applyFont="1" applyFill="1" applyBorder="1" applyAlignment="1">
      <alignment vertical="top" wrapText="1"/>
    </xf>
    <xf numFmtId="0" fontId="18" fillId="7" borderId="9" xfId="0" applyFont="1" applyFill="1" applyBorder="1" applyAlignment="1">
      <alignment vertical="top" wrapText="1"/>
    </xf>
    <xf numFmtId="0" fontId="18" fillId="3" borderId="2" xfId="0" applyFont="1" applyFill="1" applyBorder="1" applyAlignment="1">
      <alignment vertical="top" wrapText="1"/>
    </xf>
    <xf numFmtId="0" fontId="18" fillId="2" borderId="3" xfId="0" applyFont="1" applyFill="1" applyBorder="1" applyAlignment="1">
      <alignment vertical="top" wrapText="1"/>
    </xf>
    <xf numFmtId="0" fontId="18" fillId="4" borderId="3" xfId="0" applyFont="1" applyFill="1" applyBorder="1" applyAlignment="1">
      <alignment vertical="top" wrapText="1"/>
    </xf>
    <xf numFmtId="0" fontId="18" fillId="4" borderId="1" xfId="0" applyFont="1" applyFill="1" applyBorder="1" applyAlignment="1">
      <alignment vertical="top" wrapText="1"/>
    </xf>
    <xf numFmtId="0" fontId="19" fillId="5" borderId="13" xfId="0" applyFont="1" applyFill="1" applyBorder="1" applyAlignment="1">
      <alignment vertical="top" wrapText="1"/>
    </xf>
    <xf numFmtId="0" fontId="18" fillId="0" borderId="9" xfId="0" applyFont="1" applyBorder="1" applyAlignment="1">
      <alignment horizontal="center" vertical="top" wrapText="1"/>
    </xf>
    <xf numFmtId="0" fontId="19" fillId="0" borderId="3" xfId="0" applyFont="1" applyBorder="1" applyAlignment="1">
      <alignment vertical="top" wrapText="1"/>
    </xf>
    <xf numFmtId="0" fontId="19" fillId="9" borderId="3" xfId="0" applyFont="1" applyFill="1" applyBorder="1" applyAlignment="1">
      <alignment vertical="top" wrapText="1"/>
    </xf>
    <xf numFmtId="0" fontId="19" fillId="5" borderId="6" xfId="0" applyFont="1" applyFill="1" applyBorder="1" applyAlignment="1">
      <alignment vertical="top" wrapText="1"/>
    </xf>
    <xf numFmtId="0" fontId="18" fillId="0" borderId="3" xfId="0" applyFont="1" applyBorder="1" applyAlignment="1">
      <alignment horizontal="center" vertical="top" wrapText="1"/>
    </xf>
    <xf numFmtId="0" fontId="19" fillId="6" borderId="1" xfId="0" applyFont="1" applyFill="1" applyBorder="1" applyAlignment="1">
      <alignment vertical="top" wrapText="1"/>
    </xf>
    <xf numFmtId="0" fontId="19" fillId="0" borderId="1" xfId="0" applyFont="1" applyFill="1" applyBorder="1" applyAlignment="1">
      <alignment vertical="top" wrapText="1"/>
    </xf>
    <xf numFmtId="0" fontId="19" fillId="0" borderId="5" xfId="0" applyFont="1" applyFill="1" applyBorder="1" applyAlignment="1">
      <alignment vertical="top" wrapText="1"/>
    </xf>
    <xf numFmtId="0" fontId="19" fillId="0" borderId="0" xfId="0" applyFont="1" applyBorder="1" applyAlignment="1">
      <alignment vertical="top" wrapText="1"/>
    </xf>
    <xf numFmtId="0" fontId="19" fillId="0" borderId="10" xfId="0" applyFont="1" applyBorder="1" applyAlignment="1">
      <alignment vertical="top" wrapText="1"/>
    </xf>
    <xf numFmtId="0" fontId="19" fillId="0" borderId="11" xfId="0" applyFont="1" applyBorder="1" applyAlignment="1">
      <alignment horizontal="center" vertical="top" wrapText="1"/>
    </xf>
    <xf numFmtId="0" fontId="18" fillId="3" borderId="1" xfId="0" applyFont="1" applyFill="1" applyBorder="1" applyAlignment="1">
      <alignment vertical="top" wrapText="1"/>
    </xf>
    <xf numFmtId="0" fontId="18" fillId="2" borderId="9" xfId="0" applyFont="1" applyFill="1" applyBorder="1" applyAlignment="1">
      <alignment vertical="top" wrapText="1"/>
    </xf>
    <xf numFmtId="0" fontId="18" fillId="4" borderId="9" xfId="0" applyFont="1" applyFill="1" applyBorder="1" applyAlignment="1">
      <alignment vertical="top" wrapText="1"/>
    </xf>
    <xf numFmtId="0" fontId="19" fillId="5" borderId="4" xfId="0" applyFont="1" applyFill="1" applyBorder="1" applyAlignment="1">
      <alignment vertical="top" wrapText="1"/>
    </xf>
    <xf numFmtId="0" fontId="18" fillId="0" borderId="1" xfId="0" applyFont="1" applyBorder="1" applyAlignment="1">
      <alignment horizontal="center" vertical="top" wrapText="1"/>
    </xf>
    <xf numFmtId="0" fontId="19" fillId="0" borderId="1" xfId="0" applyFont="1" applyBorder="1" applyAlignment="1">
      <alignment horizontal="left" vertical="top" wrapText="1"/>
    </xf>
    <xf numFmtId="3" fontId="19" fillId="0" borderId="3" xfId="0" applyNumberFormat="1" applyFont="1" applyBorder="1" applyAlignment="1">
      <alignment vertical="top" wrapText="1"/>
    </xf>
    <xf numFmtId="3" fontId="19" fillId="0" borderId="11" xfId="0" applyNumberFormat="1" applyFont="1" applyBorder="1" applyAlignment="1">
      <alignment vertical="top" wrapText="1"/>
    </xf>
    <xf numFmtId="0" fontId="19" fillId="5" borderId="5" xfId="0" applyFont="1" applyFill="1" applyBorder="1" applyAlignment="1">
      <alignment vertical="top" wrapText="1"/>
    </xf>
    <xf numFmtId="0" fontId="18" fillId="0" borderId="2" xfId="0" applyFont="1" applyBorder="1" applyAlignment="1">
      <alignment horizontal="center" vertical="top" wrapText="1"/>
    </xf>
    <xf numFmtId="0" fontId="19" fillId="0" borderId="6" xfId="0" applyFont="1" applyBorder="1" applyAlignment="1">
      <alignment vertical="top" wrapText="1"/>
    </xf>
    <xf numFmtId="0" fontId="18" fillId="4" borderId="1" xfId="0" applyFont="1" applyFill="1" applyBorder="1" applyAlignment="1">
      <alignment horizontal="center" vertical="top" wrapText="1"/>
    </xf>
    <xf numFmtId="0" fontId="19" fillId="0" borderId="7" xfId="0" applyFont="1" applyBorder="1" applyAlignment="1">
      <alignment vertical="top" wrapText="1"/>
    </xf>
    <xf numFmtId="0" fontId="19" fillId="0" borderId="11" xfId="0" applyFont="1" applyBorder="1" applyAlignment="1">
      <alignment vertical="top" wrapText="1"/>
    </xf>
    <xf numFmtId="0" fontId="19" fillId="0" borderId="4" xfId="0" applyFont="1" applyFill="1" applyBorder="1" applyAlignment="1">
      <alignment vertical="top" wrapText="1"/>
    </xf>
    <xf numFmtId="0" fontId="18" fillId="4" borderId="8" xfId="0" applyFont="1" applyFill="1" applyBorder="1" applyAlignment="1">
      <alignment horizontal="center" vertical="top" wrapText="1"/>
    </xf>
    <xf numFmtId="0" fontId="18" fillId="4" borderId="15" xfId="0" applyFont="1" applyFill="1" applyBorder="1" applyAlignment="1">
      <alignment horizontal="center" vertical="top" wrapText="1"/>
    </xf>
    <xf numFmtId="0" fontId="18" fillId="4" borderId="9" xfId="0" applyFont="1" applyFill="1" applyBorder="1" applyAlignment="1">
      <alignment horizontal="center" vertical="top" wrapText="1"/>
    </xf>
    <xf numFmtId="0" fontId="18" fillId="0" borderId="7" xfId="0" applyFont="1" applyBorder="1" applyAlignment="1">
      <alignment horizontal="center" vertical="top" wrapText="1"/>
    </xf>
    <xf numFmtId="0" fontId="19" fillId="0" borderId="15" xfId="0" applyFont="1" applyFill="1" applyBorder="1" applyAlignment="1">
      <alignment vertical="top" wrapText="1"/>
    </xf>
    <xf numFmtId="0" fontId="19" fillId="0" borderId="9" xfId="0" applyFont="1" applyFill="1" applyBorder="1" applyAlignment="1">
      <alignment vertical="top" wrapText="1"/>
    </xf>
    <xf numFmtId="0" fontId="19" fillId="0" borderId="11" xfId="0" applyFont="1" applyFill="1" applyBorder="1" applyAlignment="1">
      <alignment vertical="top" wrapText="1"/>
    </xf>
    <xf numFmtId="0" fontId="19" fillId="0" borderId="8" xfId="0" applyFont="1" applyFill="1" applyBorder="1" applyAlignment="1">
      <alignment vertical="top" wrapText="1"/>
    </xf>
    <xf numFmtId="0" fontId="18" fillId="6" borderId="3" xfId="0" applyFont="1" applyFill="1" applyBorder="1" applyAlignment="1">
      <alignment vertical="top" wrapText="1"/>
    </xf>
    <xf numFmtId="0" fontId="18" fillId="6" borderId="10" xfId="0" applyFont="1" applyFill="1" applyBorder="1" applyAlignment="1">
      <alignment vertical="top" wrapText="1"/>
    </xf>
    <xf numFmtId="0" fontId="18" fillId="0" borderId="3" xfId="0" applyFont="1" applyBorder="1" applyAlignment="1">
      <alignment vertical="top" wrapText="1"/>
    </xf>
    <xf numFmtId="0" fontId="18" fillId="0" borderId="10" xfId="0" applyFont="1" applyBorder="1" applyAlignment="1">
      <alignment vertical="top" wrapText="1"/>
    </xf>
    <xf numFmtId="0" fontId="18" fillId="6" borderId="9" xfId="0" applyFont="1" applyFill="1" applyBorder="1" applyAlignment="1">
      <alignment vertical="top" wrapText="1"/>
    </xf>
    <xf numFmtId="0" fontId="18" fillId="6" borderId="1" xfId="0" applyFont="1" applyFill="1" applyBorder="1" applyAlignment="1">
      <alignment vertical="top" wrapText="1"/>
    </xf>
    <xf numFmtId="0" fontId="18" fillId="0" borderId="0" xfId="0" applyFont="1" applyFill="1" applyBorder="1" applyAlignment="1">
      <alignment vertical="top" wrapText="1"/>
    </xf>
    <xf numFmtId="0" fontId="18" fillId="0" borderId="9" xfId="0" applyFont="1" applyFill="1" applyBorder="1" applyAlignment="1">
      <alignment vertical="top" wrapText="1"/>
    </xf>
    <xf numFmtId="0" fontId="19" fillId="0" borderId="4" xfId="0" applyFont="1" applyBorder="1" applyAlignment="1">
      <alignment vertical="top" wrapText="1"/>
    </xf>
    <xf numFmtId="0" fontId="19" fillId="0" borderId="6" xfId="0" applyFont="1" applyFill="1" applyBorder="1" applyAlignment="1">
      <alignment vertical="top" wrapText="1"/>
    </xf>
    <xf numFmtId="0" fontId="19" fillId="0" borderId="5" xfId="0" applyFont="1" applyBorder="1" applyAlignment="1">
      <alignment vertical="top" wrapText="1"/>
    </xf>
    <xf numFmtId="0" fontId="19" fillId="0" borderId="3" xfId="0" applyFont="1" applyFill="1" applyBorder="1" applyAlignment="1">
      <alignment vertical="top" wrapText="1"/>
    </xf>
    <xf numFmtId="0" fontId="18" fillId="0" borderId="3" xfId="0" applyFont="1" applyFill="1" applyBorder="1" applyAlignment="1">
      <alignment vertical="top" wrapText="1"/>
    </xf>
    <xf numFmtId="0" fontId="18" fillId="0" borderId="10" xfId="6" applyNumberFormat="1" applyFont="1" applyFill="1" applyBorder="1" applyAlignment="1">
      <alignment horizontal="right" vertical="top" wrapText="1"/>
    </xf>
    <xf numFmtId="0" fontId="19" fillId="0" borderId="0" xfId="0" applyFont="1" applyBorder="1" applyAlignment="1">
      <alignment horizontal="center" vertical="top" wrapText="1"/>
    </xf>
    <xf numFmtId="0" fontId="18" fillId="0" borderId="11" xfId="0" applyFont="1" applyBorder="1" applyAlignment="1">
      <alignment horizontal="center" vertical="top" wrapText="1"/>
    </xf>
    <xf numFmtId="1" fontId="19" fillId="0" borderId="10" xfId="0" applyNumberFormat="1" applyFont="1" applyFill="1" applyBorder="1" applyAlignment="1">
      <alignment vertical="top" wrapText="1"/>
    </xf>
    <xf numFmtId="0" fontId="23" fillId="0" borderId="5" xfId="0" applyFont="1" applyBorder="1" applyAlignment="1">
      <alignment vertical="top" wrapText="1"/>
    </xf>
    <xf numFmtId="0" fontId="19" fillId="6" borderId="10" xfId="0" applyFont="1" applyFill="1" applyBorder="1" applyAlignment="1">
      <alignment vertical="top" wrapText="1"/>
    </xf>
    <xf numFmtId="0" fontId="21" fillId="0" borderId="8" xfId="0" applyFont="1" applyFill="1" applyBorder="1" applyAlignment="1">
      <alignment vertical="top" wrapText="1"/>
    </xf>
    <xf numFmtId="0" fontId="19" fillId="0" borderId="5" xfId="0" applyFont="1" applyBorder="1"/>
    <xf numFmtId="0" fontId="18" fillId="0" borderId="1" xfId="0" applyFont="1" applyBorder="1"/>
    <xf numFmtId="9" fontId="19" fillId="5" borderId="4" xfId="0" applyNumberFormat="1" applyFont="1" applyFill="1" applyBorder="1" applyAlignment="1">
      <alignment horizontal="center" vertical="top" wrapText="1"/>
    </xf>
    <xf numFmtId="1" fontId="18" fillId="0" borderId="10" xfId="0" applyNumberFormat="1" applyFont="1" applyFill="1" applyBorder="1" applyAlignment="1">
      <alignment vertical="top" wrapText="1"/>
    </xf>
    <xf numFmtId="0" fontId="18" fillId="0" borderId="5" xfId="0" applyFont="1" applyBorder="1" applyAlignment="1">
      <alignment vertical="top" wrapText="1"/>
    </xf>
    <xf numFmtId="0" fontId="19" fillId="5" borderId="5" xfId="0" applyFont="1" applyFill="1" applyBorder="1" applyAlignment="1">
      <alignment vertical="center" wrapText="1"/>
    </xf>
    <xf numFmtId="0" fontId="21" fillId="0" borderId="7" xfId="0" applyFont="1" applyFill="1" applyBorder="1" applyAlignment="1">
      <alignment vertical="top" wrapText="1"/>
    </xf>
    <xf numFmtId="0" fontId="19" fillId="0" borderId="2" xfId="0" applyFont="1" applyBorder="1" applyAlignment="1">
      <alignment vertical="top" wrapText="1"/>
    </xf>
    <xf numFmtId="0" fontId="18" fillId="0" borderId="13" xfId="0" applyFont="1" applyBorder="1" applyAlignment="1">
      <alignment horizontal="center" vertical="top" wrapText="1"/>
    </xf>
    <xf numFmtId="0" fontId="19" fillId="6" borderId="0" xfId="0" applyFont="1" applyFill="1" applyBorder="1" applyAlignment="1">
      <alignment vertical="top" wrapText="1"/>
    </xf>
    <xf numFmtId="0" fontId="19" fillId="0" borderId="14" xfId="0" applyFont="1" applyFill="1" applyBorder="1" applyAlignment="1">
      <alignment vertical="top" wrapText="1"/>
    </xf>
    <xf numFmtId="0" fontId="19" fillId="0" borderId="0" xfId="0" applyFont="1" applyFill="1" applyBorder="1" applyAlignment="1">
      <alignment vertical="top" wrapText="1"/>
    </xf>
    <xf numFmtId="0" fontId="18" fillId="7" borderId="3" xfId="0" applyFont="1" applyFill="1" applyBorder="1" applyAlignment="1">
      <alignment vertical="top" wrapText="1"/>
    </xf>
    <xf numFmtId="0" fontId="19" fillId="5" borderId="2" xfId="0" applyFont="1" applyFill="1" applyBorder="1" applyAlignment="1">
      <alignment vertical="center" wrapText="1"/>
    </xf>
    <xf numFmtId="0" fontId="19" fillId="0" borderId="8" xfId="0" applyFont="1" applyBorder="1" applyAlignment="1">
      <alignment vertical="top" wrapText="1"/>
    </xf>
    <xf numFmtId="0" fontId="19" fillId="0" borderId="3" xfId="0" applyFont="1" applyBorder="1" applyAlignment="1">
      <alignment horizontal="center" vertical="top" wrapText="1"/>
    </xf>
    <xf numFmtId="0" fontId="18" fillId="8" borderId="13" xfId="0" applyFont="1" applyFill="1" applyBorder="1" applyAlignment="1">
      <alignment vertical="top" wrapText="1"/>
    </xf>
    <xf numFmtId="0" fontId="18" fillId="8" borderId="14" xfId="0" applyFont="1" applyFill="1" applyBorder="1" applyAlignment="1">
      <alignment vertical="top" wrapText="1"/>
    </xf>
    <xf numFmtId="0" fontId="18" fillId="8" borderId="12" xfId="0" applyFont="1" applyFill="1" applyBorder="1" applyAlignment="1">
      <alignment vertical="top" wrapText="1"/>
    </xf>
    <xf numFmtId="0" fontId="18" fillId="8" borderId="7" xfId="0" applyFont="1" applyFill="1" applyBorder="1" applyAlignment="1">
      <alignment vertical="top" wrapText="1"/>
    </xf>
    <xf numFmtId="0" fontId="18" fillId="8" borderId="10" xfId="0" applyFont="1" applyFill="1" applyBorder="1" applyAlignment="1">
      <alignment vertical="top" wrapText="1"/>
    </xf>
    <xf numFmtId="0" fontId="18" fillId="8" borderId="3" xfId="0" applyFont="1" applyFill="1" applyBorder="1" applyAlignment="1">
      <alignment vertical="top" wrapText="1"/>
    </xf>
    <xf numFmtId="0" fontId="18" fillId="0" borderId="0" xfId="0" applyFont="1" applyFill="1" applyBorder="1" applyAlignment="1">
      <alignment horizontal="right" vertical="top" wrapText="1"/>
    </xf>
    <xf numFmtId="0" fontId="18" fillId="7" borderId="12" xfId="0" applyFont="1" applyFill="1" applyBorder="1" applyAlignment="1">
      <alignment vertical="top" wrapText="1"/>
    </xf>
    <xf numFmtId="0" fontId="18" fillId="0" borderId="4" xfId="0" applyFont="1" applyBorder="1" applyAlignment="1">
      <alignment horizontal="center" vertical="top" wrapText="1"/>
    </xf>
    <xf numFmtId="0" fontId="23" fillId="0" borderId="11" xfId="0" applyFont="1" applyBorder="1" applyAlignment="1">
      <alignment vertical="top" wrapText="1"/>
    </xf>
    <xf numFmtId="0" fontId="23" fillId="25" borderId="11" xfId="0" applyFont="1" applyFill="1" applyBorder="1" applyAlignment="1">
      <alignment vertical="top" wrapText="1"/>
    </xf>
    <xf numFmtId="0" fontId="19" fillId="0" borderId="1" xfId="0" applyFont="1" applyBorder="1" applyAlignment="1">
      <alignment vertical="top" wrapText="1"/>
    </xf>
    <xf numFmtId="0" fontId="21" fillId="0" borderId="1" xfId="0" applyFont="1" applyBorder="1" applyAlignment="1">
      <alignment vertical="top" wrapText="1"/>
    </xf>
    <xf numFmtId="0" fontId="18" fillId="4" borderId="3" xfId="0" applyFont="1" applyFill="1" applyBorder="1" applyAlignment="1">
      <alignment horizontal="center" vertical="top" wrapText="1"/>
    </xf>
    <xf numFmtId="0" fontId="18" fillId="4" borderId="11" xfId="0" applyFont="1" applyFill="1" applyBorder="1" applyAlignment="1">
      <alignment horizontal="center" vertical="top" wrapText="1"/>
    </xf>
    <xf numFmtId="0" fontId="18" fillId="2" borderId="2" xfId="0" applyFont="1" applyFill="1" applyBorder="1" applyAlignment="1">
      <alignment vertical="top" wrapText="1"/>
    </xf>
    <xf numFmtId="0" fontId="19" fillId="5" borderId="1" xfId="0" applyFont="1" applyFill="1" applyBorder="1" applyAlignment="1">
      <alignment vertical="center" wrapText="1"/>
    </xf>
    <xf numFmtId="0" fontId="18" fillId="5" borderId="1" xfId="0" applyFont="1" applyFill="1" applyBorder="1" applyAlignment="1">
      <alignment vertical="center" wrapText="1"/>
    </xf>
    <xf numFmtId="0" fontId="18" fillId="4" borderId="12" xfId="0" applyFont="1" applyFill="1" applyBorder="1" applyAlignment="1">
      <alignment horizontal="center" vertical="top" wrapText="1"/>
    </xf>
    <xf numFmtId="0" fontId="19" fillId="0" borderId="0" xfId="0" applyFont="1" applyAlignment="1">
      <alignment vertical="top" wrapText="1"/>
    </xf>
    <xf numFmtId="0" fontId="18" fillId="0" borderId="0" xfId="0" applyFont="1" applyAlignment="1">
      <alignment vertical="top" wrapText="1"/>
    </xf>
    <xf numFmtId="0" fontId="18" fillId="0" borderId="5" xfId="0" applyFont="1" applyBorder="1" applyAlignment="1">
      <alignment horizontal="center" vertical="top" wrapText="1"/>
    </xf>
    <xf numFmtId="9" fontId="19" fillId="5" borderId="5" xfId="0" applyNumberFormat="1" applyFont="1" applyFill="1" applyBorder="1" applyAlignment="1">
      <alignment horizontal="center" vertical="top" wrapText="1"/>
    </xf>
    <xf numFmtId="0" fontId="21" fillId="0" borderId="5" xfId="0" applyFont="1" applyBorder="1" applyAlignment="1">
      <alignment vertical="top" wrapText="1"/>
    </xf>
    <xf numFmtId="0" fontId="19" fillId="5" borderId="2" xfId="0" applyFont="1" applyFill="1" applyBorder="1" applyAlignment="1">
      <alignment vertical="top" wrapText="1"/>
    </xf>
    <xf numFmtId="0" fontId="19" fillId="0" borderId="3" xfId="0" applyFont="1" applyBorder="1" applyAlignment="1">
      <alignment horizontal="right" vertical="top" wrapText="1"/>
    </xf>
    <xf numFmtId="0" fontId="18" fillId="0" borderId="13" xfId="0" applyFont="1" applyFill="1" applyBorder="1" applyAlignment="1">
      <alignment horizontal="center" vertical="top" wrapText="1"/>
    </xf>
    <xf numFmtId="0" fontId="18" fillId="4" borderId="11" xfId="0" applyFont="1" applyFill="1" applyBorder="1" applyAlignment="1">
      <alignment vertical="top" wrapText="1"/>
    </xf>
    <xf numFmtId="0" fontId="25" fillId="0" borderId="15" xfId="0" applyFont="1" applyBorder="1" applyAlignment="1">
      <alignment horizontal="left" vertical="center" wrapText="1"/>
    </xf>
    <xf numFmtId="0" fontId="19" fillId="0" borderId="16" xfId="0" applyFont="1" applyBorder="1" applyAlignment="1">
      <alignment horizontal="left" vertical="top"/>
    </xf>
    <xf numFmtId="0" fontId="19" fillId="0" borderId="16" xfId="0" applyFont="1" applyFill="1" applyBorder="1" applyAlignment="1">
      <alignment horizontal="right" vertical="top" wrapText="1"/>
    </xf>
    <xf numFmtId="0" fontId="19" fillId="0" borderId="29" xfId="0" applyFont="1" applyFill="1" applyBorder="1" applyAlignment="1">
      <alignment horizontal="right" vertical="top" wrapText="1"/>
    </xf>
    <xf numFmtId="0" fontId="18" fillId="0" borderId="16" xfId="0" applyFont="1" applyFill="1" applyBorder="1" applyAlignment="1">
      <alignment horizontal="left" vertical="top" wrapText="1"/>
    </xf>
    <xf numFmtId="0" fontId="19" fillId="0" borderId="29" xfId="0" applyFont="1" applyBorder="1" applyAlignment="1">
      <alignment horizontal="left" vertical="top"/>
    </xf>
    <xf numFmtId="0" fontId="19" fillId="0" borderId="1" xfId="0" applyFont="1" applyBorder="1" applyAlignment="1">
      <alignment horizontal="left" vertical="top"/>
    </xf>
    <xf numFmtId="0" fontId="18" fillId="0" borderId="7"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8" fillId="0" borderId="3" xfId="0" applyFont="1" applyFill="1" applyBorder="1" applyAlignment="1">
      <alignment horizontal="center" vertical="top" wrapText="1"/>
    </xf>
    <xf numFmtId="0" fontId="19" fillId="0" borderId="0" xfId="0" applyFont="1" applyAlignment="1">
      <alignment wrapText="1"/>
    </xf>
    <xf numFmtId="0" fontId="18" fillId="4" borderId="10" xfId="0" applyFont="1" applyFill="1" applyBorder="1" applyAlignment="1">
      <alignment vertical="top" wrapText="1"/>
    </xf>
    <xf numFmtId="0" fontId="18" fillId="4" borderId="16" xfId="0" applyFont="1" applyFill="1" applyBorder="1" applyAlignment="1">
      <alignment vertical="top" wrapText="1"/>
    </xf>
    <xf numFmtId="0" fontId="19" fillId="9" borderId="11" xfId="0" applyFont="1" applyFill="1" applyBorder="1" applyAlignment="1">
      <alignment vertical="top" wrapText="1"/>
    </xf>
    <xf numFmtId="0" fontId="21" fillId="9" borderId="6" xfId="0" applyFont="1" applyFill="1" applyBorder="1" applyAlignment="1">
      <alignment vertical="top" wrapText="1"/>
    </xf>
    <xf numFmtId="0" fontId="23" fillId="9" borderId="1" xfId="6" applyNumberFormat="1" applyFont="1" applyFill="1" applyBorder="1" applyAlignment="1">
      <alignment horizontal="right" vertical="top" wrapText="1"/>
    </xf>
    <xf numFmtId="0" fontId="18" fillId="9" borderId="3" xfId="0" applyFont="1" applyFill="1" applyBorder="1" applyAlignment="1">
      <alignment vertical="top" wrapText="1"/>
    </xf>
    <xf numFmtId="0" fontId="19" fillId="9" borderId="5" xfId="0" applyFont="1" applyFill="1" applyBorder="1" applyAlignment="1">
      <alignment vertical="top" wrapText="1"/>
    </xf>
    <xf numFmtId="0" fontId="21" fillId="9" borderId="1" xfId="0" applyFont="1" applyFill="1" applyBorder="1" applyAlignment="1">
      <alignment vertical="top" wrapText="1"/>
    </xf>
    <xf numFmtId="0" fontId="21" fillId="9" borderId="5" xfId="0" applyFont="1" applyFill="1" applyBorder="1" applyAlignment="1">
      <alignment vertical="top" wrapText="1"/>
    </xf>
    <xf numFmtId="0" fontId="21" fillId="9" borderId="11" xfId="0" applyFont="1" applyFill="1" applyBorder="1" applyAlignment="1">
      <alignment vertical="top" wrapText="1"/>
    </xf>
    <xf numFmtId="1" fontId="23" fillId="9" borderId="1" xfId="0" applyNumberFormat="1" applyFont="1" applyFill="1" applyBorder="1" applyAlignment="1">
      <alignment vertical="top" wrapText="1"/>
    </xf>
    <xf numFmtId="0" fontId="23" fillId="9" borderId="0" xfId="0" applyFont="1" applyFill="1" applyAlignment="1">
      <alignment vertical="top" wrapText="1"/>
    </xf>
    <xf numFmtId="0" fontId="21" fillId="9" borderId="4" xfId="0" applyFont="1" applyFill="1" applyBorder="1" applyAlignment="1">
      <alignment horizontal="right" vertical="top" wrapText="1"/>
    </xf>
    <xf numFmtId="0" fontId="23" fillId="9" borderId="3" xfId="0" applyFont="1" applyFill="1" applyBorder="1" applyAlignment="1">
      <alignment vertical="top" wrapText="1"/>
    </xf>
    <xf numFmtId="0" fontId="19" fillId="0" borderId="0" xfId="0" applyFont="1" applyAlignment="1">
      <alignment horizontal="left"/>
    </xf>
    <xf numFmtId="0" fontId="18" fillId="3" borderId="4" xfId="0" applyFont="1" applyFill="1" applyBorder="1" applyAlignment="1">
      <alignment vertical="top" wrapText="1"/>
    </xf>
    <xf numFmtId="0" fontId="18" fillId="3" borderId="2" xfId="0" applyFont="1" applyFill="1" applyBorder="1" applyAlignment="1">
      <alignment vertical="top" wrapText="1"/>
    </xf>
    <xf numFmtId="0" fontId="18" fillId="6" borderId="8" xfId="0" applyFont="1" applyFill="1" applyBorder="1" applyAlignment="1">
      <alignment vertical="top" wrapText="1"/>
    </xf>
    <xf numFmtId="0" fontId="18" fillId="6" borderId="15" xfId="0" applyFont="1" applyFill="1" applyBorder="1" applyAlignment="1">
      <alignment vertical="top" wrapText="1"/>
    </xf>
    <xf numFmtId="0" fontId="18" fillId="6" borderId="9" xfId="0" applyFont="1" applyFill="1" applyBorder="1" applyAlignment="1">
      <alignment vertical="top" wrapText="1"/>
    </xf>
    <xf numFmtId="9" fontId="18" fillId="0" borderId="8" xfId="0" applyNumberFormat="1" applyFont="1" applyBorder="1" applyAlignment="1">
      <alignment vertical="top" wrapText="1"/>
    </xf>
    <xf numFmtId="9" fontId="18" fillId="0" borderId="15" xfId="0" applyNumberFormat="1" applyFont="1" applyBorder="1" applyAlignment="1">
      <alignment vertical="top" wrapText="1"/>
    </xf>
    <xf numFmtId="0" fontId="18" fillId="0" borderId="9" xfId="0" applyFont="1" applyBorder="1" applyAlignment="1">
      <alignment vertical="top" wrapText="1"/>
    </xf>
    <xf numFmtId="0" fontId="19" fillId="0" borderId="10" xfId="0" applyFont="1" applyBorder="1" applyAlignment="1">
      <alignment horizontal="center" vertical="top" wrapText="1"/>
    </xf>
    <xf numFmtId="0" fontId="19" fillId="0" borderId="3" xfId="0" applyFont="1" applyBorder="1" applyAlignment="1">
      <alignment horizontal="center" vertical="top" wrapText="1"/>
    </xf>
    <xf numFmtId="0" fontId="18" fillId="4" borderId="13" xfId="0" applyFont="1" applyFill="1" applyBorder="1" applyAlignment="1">
      <alignment horizontal="center" vertical="top" wrapText="1"/>
    </xf>
    <xf numFmtId="0" fontId="18" fillId="4" borderId="14" xfId="0" applyFont="1" applyFill="1" applyBorder="1" applyAlignment="1">
      <alignment horizontal="center" vertical="top" wrapText="1"/>
    </xf>
    <xf numFmtId="0" fontId="18" fillId="4" borderId="12" xfId="0" applyFont="1" applyFill="1" applyBorder="1" applyAlignment="1">
      <alignment horizontal="center" vertical="top" wrapText="1"/>
    </xf>
    <xf numFmtId="0" fontId="19" fillId="0" borderId="15" xfId="0" applyFont="1" applyBorder="1" applyAlignment="1">
      <alignment horizontal="center" vertical="top" wrapText="1"/>
    </xf>
    <xf numFmtId="0" fontId="19" fillId="0" borderId="9" xfId="0" applyFont="1" applyBorder="1" applyAlignment="1">
      <alignment horizontal="center" vertical="top" wrapText="1"/>
    </xf>
    <xf numFmtId="0" fontId="18" fillId="8" borderId="13" xfId="0" applyFont="1" applyFill="1" applyBorder="1" applyAlignment="1">
      <alignment vertical="top" wrapText="1"/>
    </xf>
    <xf numFmtId="0" fontId="18" fillId="8" borderId="14" xfId="0" applyFont="1" applyFill="1" applyBorder="1" applyAlignment="1">
      <alignment vertical="top" wrapText="1"/>
    </xf>
    <xf numFmtId="0" fontId="18" fillId="8" borderId="12" xfId="0" applyFont="1" applyFill="1" applyBorder="1" applyAlignment="1">
      <alignment vertical="top" wrapText="1"/>
    </xf>
    <xf numFmtId="0" fontId="18" fillId="8" borderId="7" xfId="0" applyFont="1" applyFill="1" applyBorder="1" applyAlignment="1">
      <alignment vertical="top" wrapText="1"/>
    </xf>
    <xf numFmtId="0" fontId="18" fillId="8" borderId="10" xfId="0" applyFont="1" applyFill="1" applyBorder="1" applyAlignment="1">
      <alignment vertical="top" wrapText="1"/>
    </xf>
    <xf numFmtId="0" fontId="18" fillId="8" borderId="3" xfId="0" applyFont="1" applyFill="1" applyBorder="1" applyAlignment="1">
      <alignment vertical="top" wrapText="1"/>
    </xf>
    <xf numFmtId="0" fontId="18" fillId="4" borderId="8" xfId="0" applyFont="1" applyFill="1" applyBorder="1" applyAlignment="1">
      <alignment horizontal="center" vertical="top" wrapText="1"/>
    </xf>
    <xf numFmtId="0" fontId="18" fillId="4" borderId="15" xfId="0" applyFont="1" applyFill="1" applyBorder="1" applyAlignment="1">
      <alignment horizontal="center" vertical="top" wrapText="1"/>
    </xf>
    <xf numFmtId="0" fontId="19" fillId="0" borderId="8" xfId="0" applyFont="1" applyBorder="1" applyAlignment="1">
      <alignment horizontal="center" vertical="top" wrapText="1"/>
    </xf>
    <xf numFmtId="0" fontId="18" fillId="4" borderId="9" xfId="0" applyFont="1" applyFill="1" applyBorder="1" applyAlignment="1">
      <alignment horizontal="center" vertical="top" wrapText="1"/>
    </xf>
    <xf numFmtId="0" fontId="19" fillId="0" borderId="7" xfId="0" applyFont="1" applyBorder="1" applyAlignment="1">
      <alignment horizontal="center" vertical="top" wrapText="1"/>
    </xf>
    <xf numFmtId="9" fontId="19" fillId="5" borderId="14" xfId="0" applyNumberFormat="1" applyFont="1" applyFill="1" applyBorder="1" applyAlignment="1">
      <alignment horizontal="center" vertical="center" wrapText="1"/>
    </xf>
    <xf numFmtId="9" fontId="19" fillId="5" borderId="0" xfId="0" applyNumberFormat="1" applyFont="1" applyFill="1" applyBorder="1" applyAlignment="1">
      <alignment horizontal="center" vertical="center" wrapText="1"/>
    </xf>
    <xf numFmtId="0" fontId="19" fillId="0" borderId="4" xfId="0" applyFont="1" applyBorder="1" applyAlignment="1">
      <alignment vertical="top" wrapText="1"/>
    </xf>
    <xf numFmtId="0" fontId="19" fillId="0" borderId="5" xfId="0" applyFont="1" applyBorder="1" applyAlignment="1">
      <alignment vertical="top" wrapText="1"/>
    </xf>
    <xf numFmtId="0" fontId="18" fillId="0" borderId="8" xfId="0" applyFont="1" applyBorder="1" applyAlignment="1">
      <alignment vertical="top" wrapText="1"/>
    </xf>
    <xf numFmtId="0" fontId="18" fillId="0" borderId="15" xfId="0" applyFont="1" applyBorder="1" applyAlignment="1">
      <alignment vertical="top" wrapText="1"/>
    </xf>
    <xf numFmtId="0" fontId="19" fillId="0" borderId="5" xfId="0" applyFont="1" applyBorder="1" applyAlignment="1">
      <alignment horizontal="left" vertical="top" wrapText="1"/>
    </xf>
    <xf numFmtId="0" fontId="24" fillId="0" borderId="0" xfId="0" applyFont="1" applyFill="1" applyBorder="1" applyAlignment="1">
      <alignment horizontal="left" vertical="top" wrapText="1"/>
    </xf>
    <xf numFmtId="0" fontId="19" fillId="0" borderId="4" xfId="0" applyFont="1" applyBorder="1" applyAlignment="1">
      <alignment horizontal="left" vertical="top" wrapText="1"/>
    </xf>
    <xf numFmtId="0" fontId="19" fillId="0" borderId="2" xfId="0" applyFont="1" applyBorder="1" applyAlignment="1">
      <alignment horizontal="left" vertical="top" wrapText="1"/>
    </xf>
    <xf numFmtId="0" fontId="19" fillId="9" borderId="4" xfId="0" applyFont="1" applyFill="1" applyBorder="1" applyAlignment="1">
      <alignment horizontal="left" vertical="top" wrapText="1"/>
    </xf>
    <xf numFmtId="0" fontId="19" fillId="9" borderId="5" xfId="0" applyFont="1" applyFill="1" applyBorder="1" applyAlignment="1">
      <alignment horizontal="left" vertical="top" wrapText="1"/>
    </xf>
    <xf numFmtId="0" fontId="22" fillId="0" borderId="12" xfId="0" applyFont="1" applyBorder="1" applyAlignment="1">
      <alignment horizontal="left" vertical="top" wrapText="1"/>
    </xf>
    <xf numFmtId="0" fontId="22" fillId="0" borderId="11" xfId="0" applyFont="1" applyBorder="1" applyAlignment="1">
      <alignment horizontal="left" vertical="top" wrapText="1"/>
    </xf>
    <xf numFmtId="0" fontId="22" fillId="0" borderId="3" xfId="0" applyFont="1" applyBorder="1" applyAlignment="1">
      <alignment horizontal="left" vertical="top" wrapText="1"/>
    </xf>
    <xf numFmtId="0" fontId="22" fillId="0" borderId="14" xfId="0" applyFont="1" applyBorder="1" applyAlignment="1">
      <alignment horizontal="left" vertical="top" wrapText="1"/>
    </xf>
    <xf numFmtId="0" fontId="22" fillId="0" borderId="0" xfId="0" applyFont="1" applyAlignment="1">
      <alignment horizontal="left" vertical="top" wrapText="1"/>
    </xf>
    <xf numFmtId="0" fontId="19" fillId="0" borderId="14" xfId="0" applyFont="1" applyBorder="1" applyAlignment="1">
      <alignment horizontal="left" vertical="top" wrapText="1"/>
    </xf>
    <xf numFmtId="0" fontId="19" fillId="0" borderId="0" xfId="0" applyFont="1" applyBorder="1" applyAlignment="1">
      <alignment horizontal="left" vertical="top" wrapText="1"/>
    </xf>
    <xf numFmtId="0" fontId="22" fillId="0" borderId="0" xfId="0" applyFont="1" applyBorder="1" applyAlignment="1">
      <alignment horizontal="left" vertical="top" wrapText="1"/>
    </xf>
    <xf numFmtId="0" fontId="19" fillId="0" borderId="12" xfId="0" applyFont="1" applyBorder="1" applyAlignment="1">
      <alignment horizontal="left" vertical="top" wrapText="1"/>
    </xf>
    <xf numFmtId="0" fontId="19" fillId="0" borderId="11" xfId="0" applyFont="1" applyBorder="1" applyAlignment="1">
      <alignment horizontal="left" vertical="top" wrapText="1"/>
    </xf>
    <xf numFmtId="0" fontId="19" fillId="0" borderId="3" xfId="0" applyFont="1" applyBorder="1" applyAlignment="1">
      <alignment horizontal="left" vertical="top" wrapText="1"/>
    </xf>
    <xf numFmtId="0" fontId="19" fillId="0" borderId="28" xfId="0" applyFont="1" applyBorder="1" applyAlignment="1">
      <alignment horizontal="left" vertical="top" wrapText="1"/>
    </xf>
    <xf numFmtId="0" fontId="19" fillId="0" borderId="13" xfId="0" applyFont="1" applyBorder="1" applyAlignment="1">
      <alignment horizontal="left" vertical="top" wrapText="1"/>
    </xf>
    <xf numFmtId="0" fontId="19" fillId="0" borderId="6" xfId="0" applyFont="1" applyBorder="1" applyAlignment="1">
      <alignment horizontal="left" vertical="top" wrapText="1"/>
    </xf>
    <xf numFmtId="0" fontId="19" fillId="0" borderId="7" xfId="0" applyFont="1" applyBorder="1" applyAlignment="1">
      <alignment horizontal="left" vertical="top" wrapText="1"/>
    </xf>
    <xf numFmtId="0" fontId="18" fillId="6" borderId="7" xfId="0" applyFont="1" applyFill="1" applyBorder="1" applyAlignment="1">
      <alignment vertical="top" wrapText="1"/>
    </xf>
    <xf numFmtId="0" fontId="18" fillId="6" borderId="10" xfId="0" applyFont="1" applyFill="1" applyBorder="1" applyAlignment="1">
      <alignment vertical="top" wrapText="1"/>
    </xf>
    <xf numFmtId="0" fontId="18" fillId="4" borderId="3" xfId="0" applyFont="1" applyFill="1" applyBorder="1" applyAlignment="1">
      <alignment horizontal="center" vertical="top" wrapText="1"/>
    </xf>
    <xf numFmtId="0" fontId="10" fillId="0" borderId="4" xfId="3" applyFont="1" applyBorder="1" applyAlignment="1">
      <alignment horizontal="left" vertical="center" wrapText="1"/>
    </xf>
    <xf numFmtId="0" fontId="10" fillId="0" borderId="5" xfId="3" applyFont="1" applyBorder="1" applyAlignment="1">
      <alignment horizontal="left" vertical="center" wrapText="1"/>
    </xf>
    <xf numFmtId="0" fontId="10" fillId="0" borderId="2" xfId="3" applyFont="1" applyBorder="1" applyAlignment="1">
      <alignment horizontal="left" vertical="center" wrapText="1"/>
    </xf>
    <xf numFmtId="0" fontId="12" fillId="16" borderId="4" xfId="3" applyFont="1" applyFill="1" applyBorder="1" applyAlignment="1">
      <alignment horizontal="left" vertical="center" wrapText="1"/>
    </xf>
    <xf numFmtId="0" fontId="12" fillId="16" borderId="5" xfId="3" applyFont="1" applyFill="1" applyBorder="1" applyAlignment="1">
      <alignment horizontal="left" vertical="center" wrapText="1"/>
    </xf>
    <xf numFmtId="0" fontId="12" fillId="16" borderId="2" xfId="3" applyFont="1" applyFill="1" applyBorder="1" applyAlignment="1">
      <alignment horizontal="left" vertical="center" wrapText="1"/>
    </xf>
    <xf numFmtId="0" fontId="13" fillId="0" borderId="4" xfId="3" applyFont="1" applyBorder="1" applyAlignment="1">
      <alignment horizontal="left" vertical="top" wrapText="1"/>
    </xf>
    <xf numFmtId="0" fontId="13" fillId="0" borderId="5" xfId="3" applyFont="1" applyBorder="1" applyAlignment="1">
      <alignment horizontal="left" vertical="top" wrapText="1"/>
    </xf>
    <xf numFmtId="0" fontId="13" fillId="0" borderId="2" xfId="3" applyFont="1" applyBorder="1" applyAlignment="1">
      <alignment horizontal="left" vertical="top" wrapText="1"/>
    </xf>
    <xf numFmtId="0" fontId="10" fillId="0" borderId="4" xfId="3" applyFont="1" applyBorder="1" applyAlignment="1">
      <alignment horizontal="center" vertical="top" wrapText="1"/>
    </xf>
    <xf numFmtId="0" fontId="10" fillId="0" borderId="5" xfId="3" applyFont="1" applyBorder="1" applyAlignment="1">
      <alignment horizontal="center" vertical="top" wrapText="1"/>
    </xf>
    <xf numFmtId="0" fontId="10" fillId="0" borderId="2" xfId="3" applyFont="1" applyBorder="1" applyAlignment="1">
      <alignment horizontal="center" vertical="top" wrapText="1"/>
    </xf>
    <xf numFmtId="0" fontId="11" fillId="18" borderId="8" xfId="3" applyFont="1" applyFill="1" applyBorder="1" applyAlignment="1">
      <alignment horizontal="center" vertical="center" wrapText="1"/>
    </xf>
    <xf numFmtId="0" fontId="11" fillId="18" borderId="15" xfId="3" applyFont="1" applyFill="1" applyBorder="1" applyAlignment="1">
      <alignment horizontal="center" vertical="center" wrapText="1"/>
    </xf>
    <xf numFmtId="0" fontId="11" fillId="18" borderId="9" xfId="3" applyFont="1" applyFill="1" applyBorder="1" applyAlignment="1">
      <alignment horizontal="center" vertical="center" wrapText="1"/>
    </xf>
    <xf numFmtId="0" fontId="11" fillId="12" borderId="4" xfId="3" applyFont="1" applyFill="1" applyBorder="1" applyAlignment="1">
      <alignment horizontal="left" vertical="center" wrapText="1"/>
    </xf>
    <xf numFmtId="0" fontId="11" fillId="12" borderId="5" xfId="3" applyFont="1" applyFill="1" applyBorder="1" applyAlignment="1">
      <alignment horizontal="left" vertical="center" wrapText="1"/>
    </xf>
    <xf numFmtId="0" fontId="11" fillId="13" borderId="4" xfId="3" applyFont="1" applyFill="1" applyBorder="1" applyAlignment="1">
      <alignment horizontal="left" vertical="center" wrapText="1"/>
    </xf>
    <xf numFmtId="0" fontId="11" fillId="13" borderId="2" xfId="3" applyFont="1" applyFill="1" applyBorder="1" applyAlignment="1">
      <alignment horizontal="left" vertical="center" wrapText="1"/>
    </xf>
    <xf numFmtId="0" fontId="11" fillId="14" borderId="4" xfId="3" applyFont="1" applyFill="1" applyBorder="1" applyAlignment="1">
      <alignment horizontal="left" vertical="center" wrapText="1"/>
    </xf>
    <xf numFmtId="0" fontId="11" fillId="14" borderId="2" xfId="3" applyFont="1" applyFill="1" applyBorder="1" applyAlignment="1">
      <alignment horizontal="left" vertical="center" wrapText="1"/>
    </xf>
    <xf numFmtId="0" fontId="11" fillId="15" borderId="4" xfId="3" applyFont="1" applyFill="1" applyBorder="1" applyAlignment="1">
      <alignment horizontal="left" vertical="center" wrapText="1"/>
    </xf>
    <xf numFmtId="0" fontId="11" fillId="15" borderId="2" xfId="3" applyFont="1" applyFill="1" applyBorder="1" applyAlignment="1">
      <alignment horizontal="left" vertical="center" wrapText="1"/>
    </xf>
    <xf numFmtId="0" fontId="10" fillId="0" borderId="4" xfId="3" applyFont="1" applyBorder="1" applyAlignment="1">
      <alignment horizontal="left" vertical="top" wrapText="1"/>
    </xf>
    <xf numFmtId="0" fontId="10" fillId="0" borderId="5" xfId="3" applyFont="1" applyBorder="1" applyAlignment="1">
      <alignment horizontal="left" vertical="top" wrapText="1"/>
    </xf>
    <xf numFmtId="0" fontId="10" fillId="0" borderId="2" xfId="3" applyFont="1" applyBorder="1" applyAlignment="1">
      <alignment horizontal="left" vertical="top" wrapText="1"/>
    </xf>
    <xf numFmtId="0" fontId="10" fillId="0" borderId="4" xfId="3" applyFont="1" applyBorder="1" applyAlignment="1">
      <alignment vertical="top" wrapText="1"/>
    </xf>
    <xf numFmtId="0" fontId="10" fillId="0" borderId="5" xfId="3" applyFont="1" applyBorder="1" applyAlignment="1">
      <alignment vertical="top" wrapText="1"/>
    </xf>
    <xf numFmtId="0" fontId="10" fillId="0" borderId="2" xfId="3" applyFont="1" applyBorder="1" applyAlignment="1">
      <alignment vertical="top" wrapText="1"/>
    </xf>
    <xf numFmtId="0" fontId="11" fillId="0" borderId="4" xfId="3" applyFont="1" applyBorder="1" applyAlignment="1">
      <alignment horizontal="left" vertical="center" wrapText="1"/>
    </xf>
    <xf numFmtId="0" fontId="11" fillId="0" borderId="5" xfId="3" applyFont="1" applyBorder="1" applyAlignment="1">
      <alignment horizontal="left" vertical="center" wrapText="1"/>
    </xf>
    <xf numFmtId="0" fontId="11" fillId="0" borderId="2" xfId="3" applyFont="1" applyBorder="1" applyAlignment="1">
      <alignment horizontal="left" vertical="center" wrapText="1"/>
    </xf>
    <xf numFmtId="0" fontId="11" fillId="12" borderId="2" xfId="3" applyFont="1" applyFill="1" applyBorder="1" applyAlignment="1">
      <alignment horizontal="left" vertical="center" wrapText="1"/>
    </xf>
    <xf numFmtId="0" fontId="10" fillId="19" borderId="12" xfId="3" applyFont="1" applyFill="1" applyBorder="1" applyAlignment="1">
      <alignment horizontal="left" vertical="top" wrapText="1"/>
    </xf>
    <xf numFmtId="0" fontId="10" fillId="19" borderId="11" xfId="3" applyFont="1" applyFill="1" applyBorder="1" applyAlignment="1">
      <alignment horizontal="left" vertical="top" wrapText="1"/>
    </xf>
    <xf numFmtId="0" fontId="14" fillId="0" borderId="4" xfId="3" applyFont="1" applyBorder="1" applyAlignment="1">
      <alignment horizontal="left" vertical="top" wrapText="1"/>
    </xf>
    <xf numFmtId="0" fontId="14" fillId="0" borderId="5" xfId="3" applyFont="1" applyBorder="1" applyAlignment="1">
      <alignment horizontal="left" vertical="top" wrapText="1"/>
    </xf>
    <xf numFmtId="0" fontId="14" fillId="0" borderId="2" xfId="3" applyFont="1" applyBorder="1" applyAlignment="1">
      <alignment horizontal="left" vertical="top" wrapText="1"/>
    </xf>
    <xf numFmtId="0" fontId="11" fillId="0" borderId="13" xfId="3" applyFont="1" applyFill="1" applyBorder="1" applyAlignment="1">
      <alignment horizontal="center" vertical="center" wrapText="1"/>
    </xf>
    <xf numFmtId="0" fontId="11" fillId="0" borderId="7" xfId="3" applyFont="1" applyFill="1" applyBorder="1" applyAlignment="1">
      <alignment horizontal="center" vertical="center" wrapText="1"/>
    </xf>
    <xf numFmtId="0" fontId="10" fillId="0" borderId="4" xfId="3" applyFont="1" applyBorder="1" applyAlignment="1">
      <alignment horizontal="center" vertical="center"/>
    </xf>
    <xf numFmtId="0" fontId="10" fillId="0" borderId="2" xfId="3" applyFont="1" applyBorder="1" applyAlignment="1">
      <alignment horizontal="center" vertical="center"/>
    </xf>
    <xf numFmtId="0" fontId="10" fillId="0" borderId="13" xfId="3" applyFont="1" applyBorder="1" applyAlignment="1">
      <alignment horizontal="center" vertical="center"/>
    </xf>
    <xf numFmtId="0" fontId="10" fillId="0" borderId="12" xfId="3" applyFont="1" applyBorder="1" applyAlignment="1">
      <alignment horizontal="center" vertical="center"/>
    </xf>
    <xf numFmtId="0" fontId="10" fillId="0" borderId="7" xfId="3" applyFont="1" applyBorder="1" applyAlignment="1">
      <alignment horizontal="center" vertical="center"/>
    </xf>
    <xf numFmtId="0" fontId="10" fillId="0" borderId="3" xfId="3" applyFont="1" applyBorder="1" applyAlignment="1">
      <alignment horizontal="center" vertical="center"/>
    </xf>
    <xf numFmtId="0" fontId="10" fillId="18" borderId="8" xfId="3" applyFont="1" applyFill="1" applyBorder="1" applyAlignment="1">
      <alignment horizontal="center" vertical="center" wrapText="1"/>
    </xf>
    <xf numFmtId="0" fontId="10" fillId="18" borderId="15" xfId="3" applyFont="1" applyFill="1" applyBorder="1" applyAlignment="1">
      <alignment horizontal="center" vertical="center" wrapText="1"/>
    </xf>
    <xf numFmtId="0" fontId="10" fillId="18" borderId="9" xfId="3" applyFont="1" applyFill="1" applyBorder="1" applyAlignment="1">
      <alignment horizontal="center" vertical="center" wrapText="1"/>
    </xf>
    <xf numFmtId="0" fontId="11" fillId="14" borderId="13" xfId="3" applyFont="1" applyFill="1" applyBorder="1" applyAlignment="1">
      <alignment horizontal="center" vertical="center" wrapText="1"/>
    </xf>
    <xf numFmtId="0" fontId="11" fillId="14" borderId="12" xfId="3" applyFont="1" applyFill="1" applyBorder="1" applyAlignment="1">
      <alignment horizontal="center" vertical="center" wrapText="1"/>
    </xf>
    <xf numFmtId="0" fontId="11" fillId="14" borderId="6" xfId="3" applyFont="1" applyFill="1" applyBorder="1" applyAlignment="1">
      <alignment horizontal="center" vertical="center" wrapText="1"/>
    </xf>
    <xf numFmtId="0" fontId="11" fillId="14" borderId="3" xfId="3" applyFont="1" applyFill="1" applyBorder="1" applyAlignment="1">
      <alignment horizontal="center" vertical="center" wrapText="1"/>
    </xf>
    <xf numFmtId="0" fontId="11" fillId="14" borderId="7" xfId="3" applyFont="1" applyFill="1" applyBorder="1" applyAlignment="1">
      <alignment horizontal="center" vertical="center" wrapText="1"/>
    </xf>
    <xf numFmtId="0" fontId="14" fillId="0" borderId="4" xfId="3" applyFont="1" applyBorder="1" applyAlignment="1">
      <alignment horizontal="center" vertical="center" wrapText="1"/>
    </xf>
    <xf numFmtId="0" fontId="14" fillId="0" borderId="5" xfId="3" applyFont="1" applyBorder="1" applyAlignment="1">
      <alignment horizontal="center" vertical="center" wrapText="1"/>
    </xf>
    <xf numFmtId="0" fontId="10" fillId="0" borderId="8" xfId="3" applyFont="1" applyBorder="1" applyAlignment="1">
      <alignment horizontal="center"/>
    </xf>
    <xf numFmtId="0" fontId="10" fillId="0" borderId="9" xfId="3" applyFont="1" applyBorder="1" applyAlignment="1">
      <alignment horizontal="center"/>
    </xf>
    <xf numFmtId="0" fontId="11" fillId="14" borderId="13" xfId="3" applyFont="1" applyFill="1" applyBorder="1" applyAlignment="1">
      <alignment horizontal="left" vertical="center" wrapText="1"/>
    </xf>
    <xf numFmtId="0" fontId="11" fillId="14" borderId="12" xfId="3" applyFont="1" applyFill="1" applyBorder="1" applyAlignment="1">
      <alignment horizontal="left" vertical="center" wrapText="1"/>
    </xf>
    <xf numFmtId="0" fontId="11" fillId="14" borderId="7" xfId="3" applyFont="1" applyFill="1" applyBorder="1" applyAlignment="1">
      <alignment horizontal="left" vertical="center" wrapText="1"/>
    </xf>
    <xf numFmtId="0" fontId="11" fillId="14" borderId="3" xfId="3" applyFont="1" applyFill="1" applyBorder="1" applyAlignment="1">
      <alignment horizontal="left" vertical="center" wrapText="1"/>
    </xf>
    <xf numFmtId="0" fontId="14" fillId="0" borderId="4" xfId="3" applyFont="1" applyFill="1" applyBorder="1" applyAlignment="1">
      <alignment horizontal="left" vertical="center" wrapText="1"/>
    </xf>
    <xf numFmtId="0" fontId="14" fillId="0" borderId="5" xfId="3" applyFont="1" applyFill="1" applyBorder="1" applyAlignment="1">
      <alignment horizontal="left" vertical="center" wrapText="1"/>
    </xf>
    <xf numFmtId="0" fontId="14" fillId="0" borderId="2" xfId="3" applyFont="1" applyFill="1" applyBorder="1" applyAlignment="1">
      <alignment horizontal="left" vertical="center" wrapText="1"/>
    </xf>
    <xf numFmtId="0" fontId="10" fillId="0" borderId="8" xfId="3" applyFont="1" applyFill="1" applyBorder="1" applyAlignment="1">
      <alignment horizontal="left" vertical="center" wrapText="1"/>
    </xf>
    <xf numFmtId="0" fontId="10" fillId="0" borderId="9" xfId="3" applyFont="1" applyFill="1" applyBorder="1" applyAlignment="1">
      <alignment horizontal="left" vertical="center" wrapText="1"/>
    </xf>
    <xf numFmtId="0" fontId="10" fillId="0" borderId="8" xfId="3" applyFont="1" applyFill="1" applyBorder="1" applyAlignment="1">
      <alignment horizontal="center" vertical="center" wrapText="1"/>
    </xf>
    <xf numFmtId="0" fontId="10" fillId="0" borderId="9" xfId="3" applyFont="1" applyFill="1" applyBorder="1" applyAlignment="1">
      <alignment horizontal="center" vertical="center" wrapText="1"/>
    </xf>
    <xf numFmtId="0" fontId="10" fillId="17" borderId="8" xfId="3" applyFont="1" applyFill="1" applyBorder="1" applyAlignment="1">
      <alignment horizontal="left" vertical="center" wrapText="1"/>
    </xf>
    <xf numFmtId="0" fontId="10" fillId="17" borderId="9" xfId="3" applyFont="1" applyFill="1" applyBorder="1" applyAlignment="1">
      <alignment horizontal="left" vertical="center" wrapText="1"/>
    </xf>
    <xf numFmtId="0" fontId="10" fillId="0" borderId="7" xfId="3" applyFont="1" applyFill="1" applyBorder="1" applyAlignment="1">
      <alignment horizontal="center" vertical="center" wrapText="1"/>
    </xf>
    <xf numFmtId="0" fontId="10" fillId="0" borderId="3" xfId="3" applyFont="1" applyFill="1" applyBorder="1" applyAlignment="1">
      <alignment horizontal="center" vertical="center" wrapText="1"/>
    </xf>
    <xf numFmtId="0" fontId="11" fillId="21" borderId="8" xfId="3" applyFont="1" applyFill="1" applyBorder="1" applyAlignment="1">
      <alignment horizontal="left" vertical="center" wrapText="1"/>
    </xf>
    <xf numFmtId="0" fontId="11" fillId="21" borderId="9" xfId="3" applyFont="1" applyFill="1" applyBorder="1" applyAlignment="1">
      <alignment horizontal="left" vertical="center" wrapText="1"/>
    </xf>
    <xf numFmtId="0" fontId="11" fillId="0" borderId="8" xfId="3" applyFont="1" applyBorder="1" applyAlignment="1">
      <alignment horizontal="left" vertical="center" wrapText="1"/>
    </xf>
    <xf numFmtId="0" fontId="11" fillId="0" borderId="9" xfId="3" applyFont="1" applyBorder="1" applyAlignment="1">
      <alignment horizontal="left" vertical="center" wrapText="1"/>
    </xf>
    <xf numFmtId="9" fontId="11" fillId="0" borderId="8" xfId="3" applyNumberFormat="1" applyFont="1" applyBorder="1" applyAlignment="1">
      <alignment horizontal="right" vertical="center" wrapText="1"/>
    </xf>
    <xf numFmtId="9" fontId="11" fillId="0" borderId="9" xfId="3" applyNumberFormat="1" applyFont="1" applyBorder="1" applyAlignment="1">
      <alignment horizontal="right" vertical="center" wrapText="1"/>
    </xf>
    <xf numFmtId="0" fontId="11" fillId="22" borderId="13" xfId="3" applyFont="1" applyFill="1" applyBorder="1" applyAlignment="1">
      <alignment horizontal="left" vertical="center" wrapText="1"/>
    </xf>
    <xf numFmtId="0" fontId="11" fillId="22" borderId="14" xfId="3" applyFont="1" applyFill="1" applyBorder="1" applyAlignment="1">
      <alignment horizontal="left" vertical="center" wrapText="1"/>
    </xf>
    <xf numFmtId="0" fontId="11" fillId="22" borderId="12" xfId="3" applyFont="1" applyFill="1" applyBorder="1" applyAlignment="1">
      <alignment horizontal="left" vertical="center" wrapText="1"/>
    </xf>
    <xf numFmtId="0" fontId="11" fillId="22" borderId="7" xfId="3" applyFont="1" applyFill="1" applyBorder="1" applyAlignment="1">
      <alignment horizontal="left" vertical="center" wrapText="1"/>
    </xf>
    <xf numFmtId="0" fontId="11" fillId="22" borderId="10" xfId="3" applyFont="1" applyFill="1" applyBorder="1" applyAlignment="1">
      <alignment horizontal="left" vertical="center" wrapText="1"/>
    </xf>
    <xf numFmtId="0" fontId="11" fillId="22" borderId="3" xfId="3" applyFont="1" applyFill="1" applyBorder="1" applyAlignment="1">
      <alignment horizontal="left" vertical="center" wrapText="1"/>
    </xf>
    <xf numFmtId="0" fontId="16" fillId="0" borderId="8" xfId="3" applyFont="1" applyBorder="1" applyAlignment="1">
      <alignment horizontal="left" vertical="center" wrapText="1"/>
    </xf>
    <xf numFmtId="0" fontId="16" fillId="0" borderId="9" xfId="3" applyFont="1" applyBorder="1" applyAlignment="1">
      <alignment horizontal="left" vertical="center" wrapText="1"/>
    </xf>
    <xf numFmtId="0" fontId="10" fillId="0" borderId="8" xfId="3" applyFont="1" applyBorder="1" applyAlignment="1">
      <alignment horizontal="left"/>
    </xf>
    <xf numFmtId="0" fontId="10" fillId="0" borderId="9" xfId="3" applyFont="1" applyBorder="1" applyAlignment="1">
      <alignment horizontal="left"/>
    </xf>
    <xf numFmtId="0" fontId="10" fillId="0" borderId="8" xfId="3" applyFont="1" applyBorder="1" applyAlignment="1">
      <alignment horizontal="left" wrapText="1"/>
    </xf>
    <xf numFmtId="0" fontId="10" fillId="0" borderId="9" xfId="3" applyFont="1" applyBorder="1" applyAlignment="1">
      <alignment horizontal="left" wrapText="1"/>
    </xf>
    <xf numFmtId="0" fontId="10" fillId="21" borderId="8" xfId="3" applyFont="1" applyFill="1" applyBorder="1" applyAlignment="1">
      <alignment horizontal="left" vertical="center" wrapText="1"/>
    </xf>
    <xf numFmtId="0" fontId="10" fillId="21" borderId="9" xfId="3" applyFont="1" applyFill="1" applyBorder="1" applyAlignment="1">
      <alignment horizontal="left" vertical="center" wrapText="1"/>
    </xf>
    <xf numFmtId="0" fontId="10" fillId="18" borderId="7" xfId="3" applyFont="1" applyFill="1" applyBorder="1" applyAlignment="1">
      <alignment horizontal="center" vertical="center" wrapText="1"/>
    </xf>
    <xf numFmtId="0" fontId="10" fillId="18" borderId="10" xfId="3" applyFont="1" applyFill="1" applyBorder="1" applyAlignment="1">
      <alignment horizontal="center" vertical="center" wrapText="1"/>
    </xf>
    <xf numFmtId="0" fontId="10" fillId="18" borderId="3" xfId="3" applyFont="1" applyFill="1" applyBorder="1" applyAlignment="1">
      <alignment horizontal="center" vertical="center" wrapText="1"/>
    </xf>
    <xf numFmtId="0" fontId="10" fillId="0" borderId="24" xfId="3" applyFont="1" applyBorder="1" applyAlignment="1">
      <alignment horizontal="center" vertical="center"/>
    </xf>
    <xf numFmtId="0" fontId="10" fillId="0" borderId="27" xfId="3" applyFont="1" applyBorder="1" applyAlignment="1">
      <alignment horizontal="center" vertical="center"/>
    </xf>
    <xf numFmtId="0" fontId="11" fillId="13" borderId="12" xfId="3" applyFont="1" applyFill="1" applyBorder="1" applyAlignment="1">
      <alignment horizontal="left" vertical="center" wrapText="1"/>
    </xf>
    <xf numFmtId="0" fontId="11" fillId="13" borderId="3" xfId="3" applyFont="1" applyFill="1" applyBorder="1" applyAlignment="1">
      <alignment horizontal="left" vertical="center" wrapText="1"/>
    </xf>
    <xf numFmtId="0" fontId="11" fillId="14" borderId="6" xfId="3" applyFont="1" applyFill="1" applyBorder="1" applyAlignment="1">
      <alignment horizontal="left" vertical="center" wrapText="1"/>
    </xf>
    <xf numFmtId="0" fontId="11" fillId="14" borderId="11" xfId="3" applyFont="1" applyFill="1" applyBorder="1" applyAlignment="1">
      <alignment horizontal="left" vertical="center" wrapText="1"/>
    </xf>
    <xf numFmtId="0" fontId="11" fillId="14" borderId="11" xfId="3" applyFont="1" applyFill="1" applyBorder="1" applyAlignment="1">
      <alignment horizontal="center" vertical="center" wrapText="1"/>
    </xf>
    <xf numFmtId="0" fontId="10" fillId="0" borderId="14" xfId="3" applyFont="1" applyBorder="1" applyAlignment="1">
      <alignment horizontal="left" vertical="top" wrapText="1"/>
    </xf>
    <xf numFmtId="0" fontId="10" fillId="0" borderId="0" xfId="3" applyFont="1" applyBorder="1" applyAlignment="1">
      <alignment horizontal="left" vertical="top" wrapText="1"/>
    </xf>
    <xf numFmtId="0" fontId="10" fillId="0" borderId="10" xfId="3" applyFont="1" applyBorder="1" applyAlignment="1">
      <alignment horizontal="left" vertical="top" wrapText="1"/>
    </xf>
    <xf numFmtId="0" fontId="11" fillId="0" borderId="4" xfId="3" applyFont="1" applyFill="1" applyBorder="1" applyAlignment="1">
      <alignment horizontal="center" vertical="center" wrapText="1"/>
    </xf>
    <xf numFmtId="0" fontId="11" fillId="0" borderId="5" xfId="3" applyFont="1" applyFill="1" applyBorder="1" applyAlignment="1">
      <alignment horizontal="center" vertical="center" wrapText="1"/>
    </xf>
    <xf numFmtId="0" fontId="10" fillId="0" borderId="12" xfId="3" applyFont="1" applyFill="1" applyBorder="1" applyAlignment="1">
      <alignment horizontal="left" vertical="top" wrapText="1"/>
    </xf>
    <xf numFmtId="0" fontId="10" fillId="0" borderId="11" xfId="3" applyFont="1" applyFill="1" applyBorder="1" applyAlignment="1">
      <alignment horizontal="left" vertical="top" wrapText="1"/>
    </xf>
    <xf numFmtId="0" fontId="10" fillId="0" borderId="8" xfId="3" applyFont="1" applyBorder="1" applyAlignment="1">
      <alignment horizontal="center" vertical="center"/>
    </xf>
    <xf numFmtId="0" fontId="10" fillId="0" borderId="9" xfId="3" applyFont="1" applyBorder="1" applyAlignment="1">
      <alignment horizontal="center" vertical="center"/>
    </xf>
    <xf numFmtId="0" fontId="10" fillId="0" borderId="8" xfId="3" applyFont="1" applyBorder="1" applyAlignment="1">
      <alignment horizontal="center" vertical="center" wrapText="1"/>
    </xf>
    <xf numFmtId="0" fontId="10" fillId="0" borderId="9" xfId="3" applyFont="1" applyBorder="1" applyAlignment="1">
      <alignment horizontal="center" vertical="center" wrapText="1"/>
    </xf>
    <xf numFmtId="0" fontId="11" fillId="13" borderId="13" xfId="3" applyFont="1" applyFill="1" applyBorder="1" applyAlignment="1">
      <alignment horizontal="left" vertical="center" wrapText="1"/>
    </xf>
    <xf numFmtId="0" fontId="11" fillId="13" borderId="7" xfId="3" applyFont="1" applyFill="1" applyBorder="1" applyAlignment="1">
      <alignment horizontal="left" vertical="center" wrapText="1"/>
    </xf>
    <xf numFmtId="0" fontId="10" fillId="0" borderId="13" xfId="3" applyFont="1" applyBorder="1" applyAlignment="1">
      <alignment horizontal="center"/>
    </xf>
    <xf numFmtId="0" fontId="10" fillId="0" borderId="14" xfId="3" applyFont="1" applyBorder="1" applyAlignment="1">
      <alignment horizontal="center"/>
    </xf>
    <xf numFmtId="0" fontId="10" fillId="0" borderId="12" xfId="3" applyFont="1" applyBorder="1" applyAlignment="1">
      <alignment horizontal="center"/>
    </xf>
    <xf numFmtId="0" fontId="10" fillId="0" borderId="6" xfId="3" applyFont="1" applyBorder="1" applyAlignment="1">
      <alignment horizontal="center"/>
    </xf>
    <xf numFmtId="0" fontId="10" fillId="0" borderId="0" xfId="3" applyFont="1" applyBorder="1" applyAlignment="1">
      <alignment horizontal="center"/>
    </xf>
    <xf numFmtId="0" fontId="10" fillId="0" borderId="11" xfId="3" applyFont="1" applyBorder="1" applyAlignment="1">
      <alignment horizontal="center"/>
    </xf>
    <xf numFmtId="0" fontId="10" fillId="0" borderId="7" xfId="3" applyFont="1" applyBorder="1" applyAlignment="1">
      <alignment horizontal="center"/>
    </xf>
    <xf numFmtId="0" fontId="10" fillId="0" borderId="10" xfId="3" applyFont="1" applyBorder="1" applyAlignment="1">
      <alignment horizontal="center"/>
    </xf>
    <xf numFmtId="0" fontId="10" fillId="0" borderId="3" xfId="3" applyFont="1" applyBorder="1" applyAlignment="1">
      <alignment horizontal="center"/>
    </xf>
    <xf numFmtId="0" fontId="11" fillId="0" borderId="10" xfId="3" applyFont="1" applyFill="1" applyBorder="1" applyAlignment="1">
      <alignment horizontal="center" vertical="center" wrapText="1"/>
    </xf>
    <xf numFmtId="0" fontId="10" fillId="0" borderId="18" xfId="3" applyFont="1" applyBorder="1" applyAlignment="1">
      <alignment horizontal="center" vertical="center"/>
    </xf>
    <xf numFmtId="0" fontId="10" fillId="0" borderId="19" xfId="3" applyFont="1" applyBorder="1" applyAlignment="1">
      <alignment horizontal="center" vertical="center"/>
    </xf>
    <xf numFmtId="0" fontId="10" fillId="0" borderId="21" xfId="3" applyFont="1" applyBorder="1" applyAlignment="1">
      <alignment horizontal="center" vertical="center" wrapText="1"/>
    </xf>
    <xf numFmtId="0" fontId="10" fillId="0" borderId="22" xfId="3" applyFont="1" applyBorder="1" applyAlignment="1">
      <alignment horizontal="center" vertical="center" wrapText="1"/>
    </xf>
    <xf numFmtId="0" fontId="11" fillId="18" borderId="21" xfId="3" applyFont="1" applyFill="1" applyBorder="1" applyAlignment="1">
      <alignment horizontal="center" vertical="center" wrapText="1"/>
    </xf>
    <xf numFmtId="0" fontId="11" fillId="18" borderId="23" xfId="3" applyFont="1" applyFill="1" applyBorder="1" applyAlignment="1">
      <alignment horizontal="center" vertical="center" wrapText="1"/>
    </xf>
    <xf numFmtId="0" fontId="10" fillId="0" borderId="25" xfId="3" applyFont="1" applyBorder="1" applyAlignment="1">
      <alignment horizontal="center" vertical="center"/>
    </xf>
    <xf numFmtId="0" fontId="10" fillId="0" borderId="24" xfId="3" applyFont="1" applyBorder="1" applyAlignment="1">
      <alignment horizontal="center" vertical="center" wrapText="1"/>
    </xf>
    <xf numFmtId="0" fontId="10" fillId="0" borderId="25" xfId="3" applyFont="1" applyBorder="1" applyAlignment="1">
      <alignment horizontal="center" vertical="center" wrapText="1"/>
    </xf>
    <xf numFmtId="0" fontId="10" fillId="0" borderId="4" xfId="3" applyFont="1" applyBorder="1" applyAlignment="1">
      <alignment horizontal="center" vertical="center" wrapText="1"/>
    </xf>
    <xf numFmtId="0" fontId="10" fillId="0" borderId="5" xfId="3" applyFont="1" applyBorder="1" applyAlignment="1">
      <alignment horizontal="center" vertical="center" wrapText="1"/>
    </xf>
    <xf numFmtId="0" fontId="10" fillId="0" borderId="2" xfId="3" applyFont="1" applyBorder="1" applyAlignment="1">
      <alignment horizontal="center" vertical="center" wrapText="1"/>
    </xf>
    <xf numFmtId="0" fontId="11" fillId="0" borderId="4" xfId="3" applyFont="1" applyBorder="1" applyAlignment="1">
      <alignment horizontal="center" vertical="center"/>
    </xf>
    <xf numFmtId="0" fontId="11" fillId="0" borderId="5" xfId="3" applyFont="1" applyBorder="1" applyAlignment="1">
      <alignment horizontal="center" vertical="center"/>
    </xf>
    <xf numFmtId="0" fontId="11" fillId="0" borderId="2" xfId="3" applyFont="1" applyBorder="1" applyAlignment="1">
      <alignment horizontal="center" vertical="center"/>
    </xf>
    <xf numFmtId="0" fontId="11" fillId="23" borderId="4" xfId="3" applyFont="1" applyFill="1" applyBorder="1" applyAlignment="1">
      <alignment horizontal="left" vertical="center" wrapText="1"/>
    </xf>
    <xf numFmtId="0" fontId="11" fillId="23" borderId="2" xfId="3" applyFont="1" applyFill="1" applyBorder="1" applyAlignment="1">
      <alignment horizontal="left" vertical="center" wrapText="1"/>
    </xf>
    <xf numFmtId="0" fontId="16" fillId="0" borderId="4" xfId="3" applyFont="1" applyBorder="1" applyAlignment="1">
      <alignment horizontal="left" vertical="top" wrapText="1"/>
    </xf>
    <xf numFmtId="0" fontId="16" fillId="0" borderId="5" xfId="3" applyFont="1" applyBorder="1" applyAlignment="1">
      <alignment horizontal="left" vertical="top" wrapText="1"/>
    </xf>
    <xf numFmtId="0" fontId="16" fillId="0" borderId="2" xfId="3" applyFont="1" applyBorder="1" applyAlignment="1">
      <alignment horizontal="left" vertical="top" wrapText="1"/>
    </xf>
    <xf numFmtId="9" fontId="10" fillId="0" borderId="8" xfId="3" applyNumberFormat="1" applyFont="1" applyBorder="1" applyAlignment="1">
      <alignment horizontal="center" vertical="center"/>
    </xf>
    <xf numFmtId="0" fontId="16" fillId="0" borderId="12" xfId="3" applyFont="1" applyBorder="1" applyAlignment="1">
      <alignment horizontal="left" vertical="top" wrapText="1"/>
    </xf>
    <xf numFmtId="0" fontId="16" fillId="0" borderId="11" xfId="3" applyFont="1" applyBorder="1" applyAlignment="1">
      <alignment horizontal="left" vertical="top" wrapText="1"/>
    </xf>
    <xf numFmtId="0" fontId="21" fillId="9" borderId="4" xfId="0" applyFont="1" applyFill="1" applyBorder="1" applyAlignment="1">
      <alignment vertical="top" wrapText="1"/>
    </xf>
    <xf numFmtId="0" fontId="18" fillId="4" borderId="11" xfId="0" applyFont="1" applyFill="1" applyBorder="1" applyAlignment="1">
      <alignment horizontal="center" vertical="top" wrapText="1"/>
    </xf>
    <xf numFmtId="0" fontId="19" fillId="0" borderId="1" xfId="0" applyFont="1" applyBorder="1"/>
    <xf numFmtId="0" fontId="19" fillId="0" borderId="8"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9" xfId="0" applyFont="1" applyFill="1" applyBorder="1" applyAlignment="1">
      <alignment horizontal="left" vertical="top" wrapText="1"/>
    </xf>
    <xf numFmtId="1" fontId="21" fillId="9" borderId="1" xfId="0" applyNumberFormat="1" applyFont="1" applyFill="1" applyBorder="1" applyAlignment="1">
      <alignment vertical="top" wrapText="1"/>
    </xf>
  </cellXfs>
  <cellStyles count="7">
    <cellStyle name="Comma" xfId="2" builtinId="3"/>
    <cellStyle name="Comma 2" xfId="5" xr:uid="{00000000-0005-0000-0000-000001000000}"/>
    <cellStyle name="Hyperlink" xfId="1" builtinId="8"/>
    <cellStyle name="Normal" xfId="0" builtinId="0"/>
    <cellStyle name="Normal 2" xfId="3" xr:uid="{00000000-0005-0000-0000-000004000000}"/>
    <cellStyle name="Percent" xfId="6" builtinId="5"/>
    <cellStyle name="Percent 2" xfId="4" xr:uid="{00000000-0005-0000-0000-00000600000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Dilip Singh" id="{F8A79807-654B-43AA-B133-7CFBB3A24C49}" userId="S::dilip.singh@undp.org::f3656130-cd66-4bc0-a5c1-df9ec338be0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33" dT="2020-09-29T05:27:47.76" personId="{F8A79807-654B-43AA-B133-7CFBB3A24C49}" id="{200AA97F-6BF9-41A4-9FA5-6215F0279047}">
    <text>Add another Output indicator on 1.2 on Number of partnerships/convergence with Govt programmes and institutions to promote climate resilient planning and implementation</text>
  </threadedComment>
  <threadedComment ref="I34" dT="2020-09-29T05:08:56.15" personId="{F8A79807-654B-43AA-B133-7CFBB3A24C49}" id="{639A4E32-E0B4-4C27-8047-8031BD480ECE}">
    <text>National Steering Committee and State level Steering committee established in 6 States</text>
  </threadedComment>
  <threadedComment ref="B43" dT="2020-09-29T04:47:59.15" personId="{F8A79807-654B-43AA-B133-7CFBB3A24C49}" id="{8DAA8AC4-4D55-4B18-AE65-FFDA9E05834C}">
    <text>Number of MGNREGA/GP (Labour Budget) plans developed with climate resilient infrastructure perspectives</text>
  </threadedComment>
  <threadedComment ref="B59" dT="2020-09-29T04:23:11.34" personId="{F8A79807-654B-43AA-B133-7CFBB3A24C49}" id="{6AC631A2-EC29-4352-9029-148D70435F5B}">
    <text>Could be re-worded:
Total number of supporting institutions trained on enhancing climate resilience of vulnerable population through climate resilient infrastructure and response to COVID pandemic</text>
  </threadedComment>
  <threadedComment ref="B79" dT="2020-09-29T04:23:30.22" personId="{F8A79807-654B-43AA-B133-7CFBB3A24C49}" id="{F59BE172-4F26-4A09-8ACB-A3EB3104D1F5}">
    <text>This is an ongoing process and mandatory for all MGNREGA structures. ICRG team issupporting States to comply with this provision whenever there is an issue/challenge</text>
  </threadedComment>
  <threadedComment ref="I95" dT="2020-10-07T14:25:05.10" personId="{F8A79807-654B-43AA-B133-7CFBB3A24C49}" id="{75CB8FC3-70C8-49CC-98F9-3CB00960A5AA}">
    <text>All the cRWs planned have already been resported in the last AR. We will be supporting the new cycle of LBs this year, but not involved directly in planning of CRWs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06"/>
  <sheetViews>
    <sheetView tabSelected="1" zoomScale="40" zoomScaleNormal="40" workbookViewId="0">
      <selection activeCell="D102" sqref="D102:J103"/>
    </sheetView>
  </sheetViews>
  <sheetFormatPr defaultColWidth="9.1796875" defaultRowHeight="17.5"/>
  <cols>
    <col min="1" max="1" width="47.54296875" style="122" customWidth="1"/>
    <col min="2" max="2" width="61.81640625" style="122" customWidth="1"/>
    <col min="3" max="3" width="17.7265625" style="122" customWidth="1"/>
    <col min="4" max="4" width="21.81640625" style="122" customWidth="1"/>
    <col min="5" max="6" width="33.1796875" style="122" customWidth="1"/>
    <col min="7" max="7" width="26.453125" style="122" customWidth="1"/>
    <col min="8" max="8" width="28" style="122" customWidth="1"/>
    <col min="9" max="9" width="34.1796875" style="122" customWidth="1"/>
    <col min="10" max="10" width="57.81640625" style="122" customWidth="1"/>
    <col min="11" max="16384" width="9.1796875" style="122"/>
  </cols>
  <sheetData>
    <row r="1" spans="1:10" ht="18">
      <c r="A1" s="120" t="s">
        <v>0</v>
      </c>
      <c r="B1" s="121"/>
      <c r="C1" s="121"/>
      <c r="D1" s="121"/>
      <c r="E1" s="121"/>
      <c r="F1" s="121"/>
      <c r="G1" s="121"/>
      <c r="I1" s="123"/>
    </row>
    <row r="2" spans="1:10">
      <c r="A2" s="124"/>
      <c r="B2" s="121"/>
      <c r="C2" s="121"/>
      <c r="D2" s="121"/>
      <c r="E2" s="121"/>
      <c r="F2" s="121"/>
      <c r="G2" s="121"/>
      <c r="I2" s="123"/>
    </row>
    <row r="3" spans="1:10" ht="18" thickBot="1">
      <c r="I3" s="123"/>
    </row>
    <row r="4" spans="1:10" ht="18.5" thickBot="1">
      <c r="A4" s="125" t="s">
        <v>1</v>
      </c>
      <c r="B4" s="126"/>
      <c r="C4" s="126"/>
      <c r="D4" s="126"/>
      <c r="E4" s="126" t="s">
        <v>2</v>
      </c>
      <c r="F4" s="126" t="s">
        <v>2</v>
      </c>
      <c r="G4" s="126" t="s">
        <v>2</v>
      </c>
      <c r="H4" s="126" t="s">
        <v>2</v>
      </c>
      <c r="I4" s="126"/>
      <c r="J4" s="126" t="s">
        <v>2</v>
      </c>
    </row>
    <row r="5" spans="1:10" ht="36.5" thickBot="1">
      <c r="A5" s="127" t="s">
        <v>3</v>
      </c>
      <c r="B5" s="128" t="s">
        <v>4</v>
      </c>
      <c r="C5" s="128"/>
      <c r="D5" s="129" t="s">
        <v>5</v>
      </c>
      <c r="E5" s="129" t="s">
        <v>6</v>
      </c>
      <c r="F5" s="129" t="s">
        <v>7</v>
      </c>
      <c r="G5" s="129" t="s">
        <v>8</v>
      </c>
      <c r="H5" s="129" t="s">
        <v>216</v>
      </c>
      <c r="I5" s="130" t="s">
        <v>217</v>
      </c>
      <c r="J5" s="284" t="s">
        <v>225</v>
      </c>
    </row>
    <row r="6" spans="1:10" ht="53" thickBot="1">
      <c r="A6" s="131" t="s">
        <v>215</v>
      </c>
      <c r="B6" s="290" t="s">
        <v>9</v>
      </c>
      <c r="C6" s="132" t="s">
        <v>10</v>
      </c>
      <c r="E6" s="133"/>
      <c r="F6" s="134" t="s">
        <v>11</v>
      </c>
      <c r="G6" s="134" t="s">
        <v>11</v>
      </c>
      <c r="H6" s="133"/>
      <c r="I6" s="134" t="s">
        <v>12</v>
      </c>
      <c r="J6" s="285"/>
    </row>
    <row r="7" spans="1:10" ht="53" thickBot="1">
      <c r="A7" s="135"/>
      <c r="B7" s="288"/>
      <c r="C7" s="136" t="s">
        <v>13</v>
      </c>
      <c r="D7" s="137"/>
      <c r="E7" s="138"/>
      <c r="F7" s="138"/>
      <c r="G7" s="138"/>
      <c r="H7" s="138"/>
      <c r="I7" s="249" t="s">
        <v>228</v>
      </c>
      <c r="J7" s="285"/>
    </row>
    <row r="8" spans="1:10" ht="18.5" thickBot="1">
      <c r="A8" s="135"/>
      <c r="B8" s="288"/>
      <c r="C8" s="140"/>
      <c r="D8" s="277" t="s">
        <v>14</v>
      </c>
      <c r="E8" s="278"/>
      <c r="F8" s="278"/>
      <c r="G8" s="278"/>
      <c r="H8" s="280"/>
      <c r="I8" s="130" t="s">
        <v>217</v>
      </c>
      <c r="J8" s="285"/>
    </row>
    <row r="9" spans="1:10" ht="64.5" customHeight="1" thickBot="1">
      <c r="A9" s="135"/>
      <c r="B9" s="305"/>
      <c r="C9" s="141"/>
      <c r="D9" s="279" t="s">
        <v>15</v>
      </c>
      <c r="E9" s="269"/>
      <c r="F9" s="269"/>
      <c r="G9" s="269"/>
      <c r="H9" s="270"/>
      <c r="I9" s="142"/>
      <c r="J9" s="285"/>
    </row>
    <row r="10" spans="1:10" ht="18.5" thickBot="1">
      <c r="A10" s="143" t="s">
        <v>16</v>
      </c>
      <c r="B10" s="128" t="s">
        <v>17</v>
      </c>
      <c r="C10" s="144"/>
      <c r="D10" s="145" t="s">
        <v>5</v>
      </c>
      <c r="E10" s="145" t="s">
        <v>18</v>
      </c>
      <c r="F10" s="145" t="s">
        <v>19</v>
      </c>
      <c r="G10" s="129" t="s">
        <v>20</v>
      </c>
      <c r="H10" s="129" t="s">
        <v>216</v>
      </c>
      <c r="I10" s="130" t="s">
        <v>217</v>
      </c>
      <c r="J10" s="126" t="s">
        <v>2</v>
      </c>
    </row>
    <row r="11" spans="1:10" ht="123" thickBot="1">
      <c r="A11" s="146" t="s">
        <v>21</v>
      </c>
      <c r="B11" s="290" t="s">
        <v>22</v>
      </c>
      <c r="C11" s="147" t="s">
        <v>10</v>
      </c>
      <c r="D11" s="148"/>
      <c r="E11" s="133" t="s">
        <v>23</v>
      </c>
      <c r="F11" s="149" t="s">
        <v>24</v>
      </c>
      <c r="G11" s="149" t="s">
        <v>25</v>
      </c>
      <c r="H11" s="149" t="s">
        <v>26</v>
      </c>
      <c r="I11" s="150"/>
      <c r="J11" s="284" t="s">
        <v>27</v>
      </c>
    </row>
    <row r="12" spans="1:10" ht="18.5" thickBot="1">
      <c r="A12" s="151"/>
      <c r="B12" s="288"/>
      <c r="C12" s="152" t="s">
        <v>13</v>
      </c>
      <c r="D12" s="137"/>
      <c r="E12" s="138"/>
      <c r="F12" s="138"/>
      <c r="G12" s="138"/>
      <c r="H12" s="138"/>
      <c r="I12" s="138"/>
      <c r="J12" s="285"/>
    </row>
    <row r="13" spans="1:10" ht="18.5" thickBot="1">
      <c r="A13" s="151"/>
      <c r="B13" s="288"/>
      <c r="C13" s="153"/>
      <c r="D13" s="277" t="s">
        <v>14</v>
      </c>
      <c r="E13" s="278"/>
      <c r="F13" s="278"/>
      <c r="G13" s="278"/>
      <c r="H13" s="280"/>
      <c r="I13" s="154"/>
      <c r="J13" s="285"/>
    </row>
    <row r="14" spans="1:10" ht="15.75" customHeight="1" thickBot="1">
      <c r="A14" s="151"/>
      <c r="B14" s="291"/>
      <c r="C14" s="155"/>
      <c r="D14" s="279" t="s">
        <v>28</v>
      </c>
      <c r="E14" s="269"/>
      <c r="F14" s="269"/>
      <c r="G14" s="269"/>
      <c r="H14" s="270"/>
      <c r="I14" s="142"/>
      <c r="J14" s="285"/>
    </row>
    <row r="15" spans="1:10" ht="18.5" thickBot="1">
      <c r="A15" s="151"/>
      <c r="B15" s="128" t="s">
        <v>29</v>
      </c>
      <c r="C15" s="128"/>
      <c r="D15" s="129" t="s">
        <v>5</v>
      </c>
      <c r="E15" s="129" t="s">
        <v>18</v>
      </c>
      <c r="F15" s="129" t="s">
        <v>19</v>
      </c>
      <c r="G15" s="129" t="s">
        <v>20</v>
      </c>
      <c r="H15" s="129" t="s">
        <v>216</v>
      </c>
      <c r="I15" s="130" t="s">
        <v>217</v>
      </c>
      <c r="J15" s="285"/>
    </row>
    <row r="16" spans="1:10" ht="66" customHeight="1" thickBot="1">
      <c r="A16" s="151"/>
      <c r="B16" s="290" t="s">
        <v>30</v>
      </c>
      <c r="C16" s="147" t="s">
        <v>10</v>
      </c>
      <c r="D16" s="133"/>
      <c r="E16" s="133">
        <v>0</v>
      </c>
      <c r="F16" s="133">
        <v>10</v>
      </c>
      <c r="G16" s="133">
        <v>25</v>
      </c>
      <c r="H16" s="133">
        <v>40</v>
      </c>
      <c r="I16" s="243">
        <v>40</v>
      </c>
      <c r="J16" s="285"/>
    </row>
    <row r="17" spans="1:10" ht="18.5" thickBot="1">
      <c r="A17" s="151"/>
      <c r="B17" s="288"/>
      <c r="C17" s="152" t="s">
        <v>13</v>
      </c>
      <c r="D17" s="137"/>
      <c r="E17" s="138"/>
      <c r="F17" s="138"/>
      <c r="G17" s="138"/>
      <c r="H17" s="138"/>
      <c r="I17" s="157"/>
      <c r="J17" s="285"/>
    </row>
    <row r="18" spans="1:10" ht="18.5" thickBot="1">
      <c r="A18" s="151"/>
      <c r="B18" s="288"/>
      <c r="C18" s="153"/>
      <c r="D18" s="158" t="s">
        <v>14</v>
      </c>
      <c r="E18" s="159"/>
      <c r="F18" s="159"/>
      <c r="G18" s="159"/>
      <c r="H18" s="160"/>
      <c r="I18" s="154"/>
      <c r="J18" s="285"/>
    </row>
    <row r="19" spans="1:10" ht="40.5" customHeight="1" thickBot="1">
      <c r="A19" s="151"/>
      <c r="B19" s="288"/>
      <c r="C19" s="161"/>
      <c r="D19" s="464" t="s">
        <v>31</v>
      </c>
      <c r="E19" s="465"/>
      <c r="F19" s="465"/>
      <c r="G19" s="465"/>
      <c r="H19" s="466"/>
      <c r="I19" s="164"/>
      <c r="J19" s="285"/>
    </row>
    <row r="20" spans="1:10" ht="18.5" thickBot="1">
      <c r="A20" s="151"/>
      <c r="B20" s="288"/>
      <c r="C20" s="161"/>
      <c r="D20" s="165"/>
      <c r="E20" s="162"/>
      <c r="F20" s="162"/>
      <c r="G20" s="162"/>
      <c r="H20" s="163"/>
      <c r="I20" s="164"/>
      <c r="J20" s="285"/>
    </row>
    <row r="21" spans="1:10" ht="18.5" thickBot="1">
      <c r="A21" s="151"/>
      <c r="B21" s="128" t="s">
        <v>32</v>
      </c>
      <c r="C21" s="128"/>
      <c r="D21" s="129" t="s">
        <v>5</v>
      </c>
      <c r="E21" s="129" t="s">
        <v>18</v>
      </c>
      <c r="F21" s="129" t="s">
        <v>19</v>
      </c>
      <c r="G21" s="129" t="s">
        <v>20</v>
      </c>
      <c r="H21" s="129" t="s">
        <v>216</v>
      </c>
      <c r="I21" s="130" t="s">
        <v>217</v>
      </c>
      <c r="J21" s="285"/>
    </row>
    <row r="22" spans="1:10" ht="53" thickBot="1">
      <c r="A22" s="151"/>
      <c r="B22" s="292" t="s">
        <v>234</v>
      </c>
      <c r="C22" s="147" t="s">
        <v>10</v>
      </c>
      <c r="D22" s="133">
        <v>0</v>
      </c>
      <c r="E22" s="133">
        <v>0</v>
      </c>
      <c r="F22" s="133" t="s">
        <v>33</v>
      </c>
      <c r="G22" s="133">
        <v>7</v>
      </c>
      <c r="H22" s="133">
        <v>10</v>
      </c>
      <c r="I22" s="248">
        <v>12</v>
      </c>
      <c r="J22" s="285"/>
    </row>
    <row r="23" spans="1:10" ht="158" thickBot="1">
      <c r="A23" s="151"/>
      <c r="B23" s="293"/>
      <c r="C23" s="152" t="s">
        <v>13</v>
      </c>
      <c r="D23" s="137"/>
      <c r="E23" s="138"/>
      <c r="F23" s="138"/>
      <c r="G23" s="138"/>
      <c r="H23" s="138"/>
      <c r="I23" s="139" t="s">
        <v>227</v>
      </c>
      <c r="J23" s="285"/>
    </row>
    <row r="24" spans="1:10" ht="18.5" thickBot="1">
      <c r="A24" s="151"/>
      <c r="B24" s="293"/>
      <c r="C24" s="153"/>
      <c r="D24" s="277" t="s">
        <v>14</v>
      </c>
      <c r="E24" s="278"/>
      <c r="F24" s="278"/>
      <c r="G24" s="278"/>
      <c r="H24" s="280"/>
      <c r="I24" s="154"/>
      <c r="J24" s="285"/>
    </row>
    <row r="25" spans="1:10" ht="25.5" customHeight="1" thickBot="1">
      <c r="A25" s="151"/>
      <c r="B25" s="293"/>
      <c r="C25" s="161"/>
      <c r="D25" s="464" t="s">
        <v>34</v>
      </c>
      <c r="E25" s="465"/>
      <c r="F25" s="465"/>
      <c r="G25" s="465"/>
      <c r="H25" s="465"/>
      <c r="I25" s="466"/>
      <c r="J25" s="285"/>
    </row>
    <row r="26" spans="1:10" ht="18.5" thickBot="1">
      <c r="A26" s="151"/>
      <c r="B26" s="151"/>
      <c r="C26" s="161"/>
      <c r="D26" s="165"/>
      <c r="E26" s="162"/>
      <c r="F26" s="162"/>
      <c r="G26" s="162"/>
      <c r="H26" s="163"/>
      <c r="I26" s="164"/>
      <c r="J26" s="285"/>
    </row>
    <row r="27" spans="1:10" ht="18.5" thickBot="1">
      <c r="A27" s="256" t="s">
        <v>35</v>
      </c>
      <c r="B27" s="166" t="s">
        <v>36</v>
      </c>
      <c r="C27" s="166"/>
      <c r="D27" s="166" t="s">
        <v>37</v>
      </c>
      <c r="E27" s="166" t="s">
        <v>38</v>
      </c>
      <c r="F27" s="166" t="s">
        <v>39</v>
      </c>
      <c r="G27" s="167"/>
      <c r="H27" s="258" t="s">
        <v>40</v>
      </c>
      <c r="I27" s="259"/>
      <c r="J27" s="260"/>
    </row>
    <row r="28" spans="1:10" ht="18.5" thickBot="1">
      <c r="A28" s="257"/>
      <c r="B28" s="168"/>
      <c r="C28" s="168"/>
      <c r="D28" s="168"/>
      <c r="E28" s="168"/>
      <c r="F28" s="168"/>
      <c r="G28" s="169"/>
      <c r="H28" s="261"/>
      <c r="I28" s="262"/>
      <c r="J28" s="263"/>
    </row>
    <row r="29" spans="1:10" ht="18.5" thickBot="1">
      <c r="A29" s="256" t="s">
        <v>41</v>
      </c>
      <c r="B29" s="170" t="s">
        <v>42</v>
      </c>
      <c r="C29" s="171"/>
      <c r="D29" s="271"/>
      <c r="E29" s="272"/>
      <c r="F29" s="272"/>
      <c r="G29" s="272"/>
      <c r="H29" s="272"/>
      <c r="I29" s="272"/>
      <c r="J29" s="273"/>
    </row>
    <row r="30" spans="1:10" ht="18.5" thickBot="1">
      <c r="A30" s="257"/>
      <c r="B30" s="168"/>
      <c r="C30" s="169"/>
      <c r="D30" s="274"/>
      <c r="E30" s="275"/>
      <c r="F30" s="275"/>
      <c r="G30" s="275"/>
      <c r="H30" s="275"/>
      <c r="I30" s="275"/>
      <c r="J30" s="276"/>
    </row>
    <row r="31" spans="1:10" ht="18.5" thickBot="1">
      <c r="A31" s="172"/>
      <c r="B31" s="172"/>
      <c r="C31" s="172"/>
      <c r="D31" s="172"/>
      <c r="E31" s="172"/>
      <c r="F31" s="172"/>
      <c r="G31" s="172"/>
      <c r="H31" s="172"/>
      <c r="I31" s="172"/>
      <c r="J31" s="172"/>
    </row>
    <row r="32" spans="1:10" ht="18.5" thickBot="1">
      <c r="A32" s="143" t="s">
        <v>43</v>
      </c>
      <c r="B32" s="144" t="s">
        <v>44</v>
      </c>
      <c r="C32" s="173"/>
      <c r="D32" s="145" t="s">
        <v>5</v>
      </c>
      <c r="E32" s="145" t="s">
        <v>18</v>
      </c>
      <c r="F32" s="145" t="s">
        <v>45</v>
      </c>
      <c r="G32" s="241" t="s">
        <v>20</v>
      </c>
      <c r="H32" s="242" t="s">
        <v>216</v>
      </c>
      <c r="I32" s="145" t="s">
        <v>217</v>
      </c>
      <c r="J32" s="126" t="s">
        <v>224</v>
      </c>
    </row>
    <row r="33" spans="1:10" ht="108.5" thickBot="1">
      <c r="A33" s="294" t="s">
        <v>46</v>
      </c>
      <c r="B33" s="290" t="s">
        <v>233</v>
      </c>
      <c r="C33" s="147" t="s">
        <v>10</v>
      </c>
      <c r="D33" s="133">
        <v>0</v>
      </c>
      <c r="E33" s="133" t="s">
        <v>47</v>
      </c>
      <c r="F33" s="133" t="s">
        <v>48</v>
      </c>
      <c r="G33" s="168" t="s">
        <v>49</v>
      </c>
      <c r="H33" s="168" t="s">
        <v>49</v>
      </c>
      <c r="I33" s="246" t="s">
        <v>226</v>
      </c>
      <c r="J33" s="174" t="s">
        <v>50</v>
      </c>
    </row>
    <row r="34" spans="1:10" ht="18.5" thickBot="1">
      <c r="A34" s="295"/>
      <c r="B34" s="288"/>
      <c r="C34" s="152" t="s">
        <v>13</v>
      </c>
      <c r="D34" s="137"/>
      <c r="E34" s="138"/>
      <c r="F34" s="138"/>
      <c r="G34" s="138"/>
      <c r="H34" s="165"/>
      <c r="I34" s="244">
        <v>7</v>
      </c>
      <c r="J34" s="176"/>
    </row>
    <row r="35" spans="1:10" ht="18.5" thickBot="1">
      <c r="A35" s="295"/>
      <c r="B35" s="288"/>
      <c r="C35" s="277" t="s">
        <v>51</v>
      </c>
      <c r="D35" s="278"/>
      <c r="E35" s="278"/>
      <c r="F35" s="278"/>
      <c r="G35" s="278"/>
      <c r="H35" s="278"/>
      <c r="I35" s="154"/>
      <c r="J35" s="176"/>
    </row>
    <row r="36" spans="1:10" ht="15.75" customHeight="1" thickBot="1">
      <c r="A36" s="295"/>
      <c r="B36" s="291"/>
      <c r="C36" s="279" t="s">
        <v>52</v>
      </c>
      <c r="D36" s="269"/>
      <c r="E36" s="269"/>
      <c r="F36" s="269"/>
      <c r="G36" s="269"/>
      <c r="H36" s="270"/>
      <c r="I36" s="142"/>
      <c r="J36" s="176"/>
    </row>
    <row r="37" spans="1:10" ht="18.5" thickBot="1">
      <c r="A37" s="295"/>
      <c r="B37" s="125" t="s">
        <v>53</v>
      </c>
      <c r="C37" s="173"/>
      <c r="D37" s="145" t="s">
        <v>5</v>
      </c>
      <c r="E37" s="145" t="s">
        <v>18</v>
      </c>
      <c r="F37" s="145" t="s">
        <v>19</v>
      </c>
      <c r="G37" s="129" t="s">
        <v>20</v>
      </c>
      <c r="H37" s="129" t="s">
        <v>216</v>
      </c>
      <c r="I37" s="130" t="s">
        <v>217</v>
      </c>
      <c r="J37" s="176"/>
    </row>
    <row r="38" spans="1:10" ht="21.75" customHeight="1" thickBot="1">
      <c r="A38" s="295"/>
      <c r="B38" s="290" t="s">
        <v>218</v>
      </c>
      <c r="C38" s="147" t="s">
        <v>10</v>
      </c>
      <c r="D38" s="133">
        <v>0</v>
      </c>
      <c r="E38" s="177">
        <v>2</v>
      </c>
      <c r="F38" s="178">
        <v>14</v>
      </c>
      <c r="G38" s="178">
        <v>17</v>
      </c>
      <c r="H38" s="179">
        <v>17</v>
      </c>
      <c r="I38" s="245">
        <v>35</v>
      </c>
      <c r="J38" s="176"/>
    </row>
    <row r="39" spans="1:10" ht="25.5" customHeight="1" thickBot="1">
      <c r="A39" s="295"/>
      <c r="B39" s="288"/>
      <c r="C39" s="152" t="s">
        <v>13</v>
      </c>
      <c r="D39" s="137"/>
      <c r="E39" s="138"/>
      <c r="F39" s="138"/>
      <c r="G39" s="138"/>
      <c r="H39" s="165"/>
      <c r="I39" s="175"/>
      <c r="J39" s="176"/>
    </row>
    <row r="40" spans="1:10" ht="39.65" customHeight="1" thickBot="1">
      <c r="A40" s="295"/>
      <c r="B40" s="288"/>
      <c r="C40" s="277" t="s">
        <v>14</v>
      </c>
      <c r="D40" s="278"/>
      <c r="E40" s="278"/>
      <c r="F40" s="278"/>
      <c r="G40" s="278"/>
      <c r="H40" s="278"/>
      <c r="I40" s="154"/>
      <c r="J40" s="176"/>
    </row>
    <row r="41" spans="1:10" ht="39" customHeight="1" thickBot="1">
      <c r="A41" s="295"/>
      <c r="B41" s="291"/>
      <c r="C41" s="279" t="s">
        <v>54</v>
      </c>
      <c r="D41" s="269"/>
      <c r="E41" s="269"/>
      <c r="F41" s="269"/>
      <c r="G41" s="269"/>
      <c r="H41" s="269"/>
      <c r="I41" s="180"/>
      <c r="J41" s="176"/>
    </row>
    <row r="42" spans="1:10" ht="18.5" thickBot="1">
      <c r="A42" s="295"/>
      <c r="B42" s="128" t="s">
        <v>55</v>
      </c>
      <c r="C42" s="128"/>
      <c r="D42" s="129" t="s">
        <v>5</v>
      </c>
      <c r="E42" s="129" t="s">
        <v>18</v>
      </c>
      <c r="F42" s="129" t="s">
        <v>19</v>
      </c>
      <c r="G42" s="129" t="s">
        <v>20</v>
      </c>
      <c r="H42" s="129" t="s">
        <v>216</v>
      </c>
      <c r="I42" s="130" t="s">
        <v>217</v>
      </c>
      <c r="J42" s="176"/>
    </row>
    <row r="43" spans="1:10" ht="100.5" customHeight="1" thickBot="1">
      <c r="A43" s="295"/>
      <c r="B43" s="306" t="s">
        <v>223</v>
      </c>
      <c r="C43" s="181" t="s">
        <v>10</v>
      </c>
      <c r="D43" s="122">
        <v>0</v>
      </c>
      <c r="E43" s="177">
        <v>0</v>
      </c>
      <c r="F43" s="177">
        <v>200</v>
      </c>
      <c r="G43" s="177">
        <v>400</v>
      </c>
      <c r="H43" s="182">
        <v>500</v>
      </c>
      <c r="I43" s="467">
        <v>600</v>
      </c>
      <c r="J43" s="183" t="s">
        <v>222</v>
      </c>
    </row>
    <row r="44" spans="1:10" ht="70.5" thickBot="1">
      <c r="A44" s="295"/>
      <c r="B44" s="307"/>
      <c r="C44" s="147" t="s">
        <v>13</v>
      </c>
      <c r="D44" s="184"/>
      <c r="E44" s="138"/>
      <c r="F44" s="138"/>
      <c r="G44" s="138"/>
      <c r="H44" s="185" t="s">
        <v>56</v>
      </c>
      <c r="I44" s="248" t="s">
        <v>232</v>
      </c>
      <c r="J44" s="186"/>
    </row>
    <row r="45" spans="1:10" ht="18.5" thickBot="1">
      <c r="A45" s="295"/>
      <c r="B45" s="307"/>
      <c r="C45" s="266" t="s">
        <v>14</v>
      </c>
      <c r="D45" s="267"/>
      <c r="E45" s="267"/>
      <c r="F45" s="267"/>
      <c r="G45" s="267"/>
      <c r="H45" s="267"/>
      <c r="I45" s="154"/>
      <c r="J45" s="186"/>
    </row>
    <row r="46" spans="1:10" ht="18" thickBot="1">
      <c r="A46" s="296"/>
      <c r="B46" s="308"/>
      <c r="C46" s="279" t="s">
        <v>57</v>
      </c>
      <c r="D46" s="269"/>
      <c r="E46" s="269"/>
      <c r="F46" s="269"/>
      <c r="G46" s="269"/>
      <c r="H46" s="269"/>
      <c r="I46" s="180"/>
      <c r="J46" s="186"/>
    </row>
    <row r="47" spans="1:10" ht="26.15" customHeight="1" thickBot="1">
      <c r="A47" s="127" t="s">
        <v>58</v>
      </c>
      <c r="B47" s="128" t="s">
        <v>59</v>
      </c>
      <c r="C47" s="128"/>
      <c r="D47" s="129" t="s">
        <v>5</v>
      </c>
      <c r="E47" s="129" t="s">
        <v>18</v>
      </c>
      <c r="F47" s="129" t="s">
        <v>19</v>
      </c>
      <c r="G47" s="129" t="s">
        <v>20</v>
      </c>
      <c r="H47" s="129" t="s">
        <v>216</v>
      </c>
      <c r="I47" s="130" t="s">
        <v>217</v>
      </c>
      <c r="J47" s="187"/>
    </row>
    <row r="48" spans="1:10" ht="72.5" thickBot="1">
      <c r="A48" s="188">
        <v>0.3</v>
      </c>
      <c r="B48" s="306" t="s">
        <v>239</v>
      </c>
      <c r="C48" s="181" t="s">
        <v>10</v>
      </c>
      <c r="D48" s="133">
        <v>0</v>
      </c>
      <c r="E48" s="177">
        <v>0</v>
      </c>
      <c r="F48" s="178">
        <v>1470</v>
      </c>
      <c r="G48" s="178">
        <v>1500</v>
      </c>
      <c r="H48" s="189">
        <v>1500</v>
      </c>
      <c r="I48" s="251">
        <v>2000</v>
      </c>
      <c r="J48" s="190" t="s">
        <v>60</v>
      </c>
    </row>
    <row r="49" spans="1:10" ht="18.5" thickBot="1">
      <c r="A49" s="191"/>
      <c r="B49" s="307"/>
      <c r="C49" s="147" t="s">
        <v>13</v>
      </c>
      <c r="D49" s="184"/>
      <c r="E49" s="138"/>
      <c r="F49" s="138"/>
      <c r="G49" s="138"/>
      <c r="H49" s="185"/>
      <c r="I49" s="192"/>
      <c r="J49" s="193"/>
    </row>
    <row r="50" spans="1:10" ht="18.5" thickBot="1">
      <c r="A50" s="191"/>
      <c r="B50" s="307"/>
      <c r="C50" s="194"/>
      <c r="D50" s="195"/>
      <c r="E50" s="196"/>
      <c r="F50" s="196"/>
      <c r="G50" s="196"/>
      <c r="H50" s="196"/>
      <c r="I50" s="197"/>
      <c r="J50" s="193"/>
    </row>
    <row r="51" spans="1:10" ht="18.5" thickBot="1">
      <c r="A51" s="191"/>
      <c r="B51" s="307"/>
      <c r="C51" s="266" t="s">
        <v>14</v>
      </c>
      <c r="D51" s="267"/>
      <c r="E51" s="267"/>
      <c r="F51" s="267"/>
      <c r="G51" s="267"/>
      <c r="H51" s="268"/>
      <c r="I51" s="154"/>
      <c r="J51" s="198" t="s">
        <v>61</v>
      </c>
    </row>
    <row r="52" spans="1:10" ht="15.75" customHeight="1" thickBot="1">
      <c r="A52" s="199"/>
      <c r="B52" s="308"/>
      <c r="C52" s="200"/>
      <c r="D52" s="269" t="s">
        <v>62</v>
      </c>
      <c r="E52" s="269"/>
      <c r="F52" s="269"/>
      <c r="G52" s="269"/>
      <c r="H52" s="270"/>
      <c r="I52" s="201"/>
      <c r="J52" s="133" t="s">
        <v>63</v>
      </c>
    </row>
    <row r="53" spans="1:10" ht="18.5" thickBot="1">
      <c r="A53" s="256" t="s">
        <v>35</v>
      </c>
      <c r="B53" s="166" t="s">
        <v>36</v>
      </c>
      <c r="C53" s="166"/>
      <c r="D53" s="166" t="s">
        <v>37</v>
      </c>
      <c r="E53" s="166" t="s">
        <v>38</v>
      </c>
      <c r="F53" s="166" t="s">
        <v>39</v>
      </c>
      <c r="G53" s="167"/>
      <c r="H53" s="309" t="s">
        <v>40</v>
      </c>
      <c r="I53" s="310"/>
      <c r="J53" s="260"/>
    </row>
    <row r="54" spans="1:10" ht="18.5" thickBot="1">
      <c r="A54" s="257"/>
      <c r="B54" s="168"/>
      <c r="C54" s="168"/>
      <c r="D54" s="168"/>
      <c r="E54" s="168"/>
      <c r="F54" s="168"/>
      <c r="G54" s="169"/>
      <c r="H54" s="286"/>
      <c r="I54" s="287"/>
      <c r="J54" s="263"/>
    </row>
    <row r="55" spans="1:10" ht="18.5" thickBot="1">
      <c r="A55" s="256" t="s">
        <v>41</v>
      </c>
      <c r="B55" s="166" t="s">
        <v>42</v>
      </c>
      <c r="C55" s="171"/>
      <c r="D55" s="202"/>
      <c r="E55" s="203"/>
      <c r="F55" s="203"/>
      <c r="G55" s="203"/>
      <c r="H55" s="203"/>
      <c r="I55" s="203"/>
      <c r="J55" s="204"/>
    </row>
    <row r="56" spans="1:10" ht="18.5" thickBot="1">
      <c r="A56" s="257"/>
      <c r="B56" s="168"/>
      <c r="C56" s="169"/>
      <c r="D56" s="205"/>
      <c r="E56" s="206"/>
      <c r="F56" s="206"/>
      <c r="G56" s="206"/>
      <c r="H56" s="206"/>
      <c r="I56" s="206"/>
      <c r="J56" s="207"/>
    </row>
    <row r="57" spans="1:10" ht="26.25" customHeight="1" thickBot="1">
      <c r="A57" s="208"/>
      <c r="B57" s="289"/>
      <c r="C57" s="289"/>
      <c r="D57" s="289"/>
      <c r="E57" s="289"/>
      <c r="F57" s="289"/>
      <c r="G57" s="289"/>
      <c r="H57" s="289"/>
      <c r="I57" s="289"/>
      <c r="J57" s="289"/>
    </row>
    <row r="58" spans="1:10" ht="18.5" thickBot="1">
      <c r="A58" s="143" t="s">
        <v>64</v>
      </c>
      <c r="B58" s="144" t="s">
        <v>65</v>
      </c>
      <c r="C58" s="144"/>
      <c r="D58" s="145" t="s">
        <v>5</v>
      </c>
      <c r="E58" s="145" t="s">
        <v>18</v>
      </c>
      <c r="F58" s="145" t="s">
        <v>19</v>
      </c>
      <c r="G58" s="130" t="s">
        <v>20</v>
      </c>
      <c r="H58" s="145" t="s">
        <v>216</v>
      </c>
      <c r="I58" s="130" t="s">
        <v>217</v>
      </c>
      <c r="J58" s="209" t="s">
        <v>2</v>
      </c>
    </row>
    <row r="59" spans="1:10" ht="18.5" thickBot="1">
      <c r="A59" s="299" t="s">
        <v>66</v>
      </c>
      <c r="B59" s="290" t="s">
        <v>229</v>
      </c>
      <c r="C59" s="210" t="s">
        <v>10</v>
      </c>
      <c r="D59" s="156">
        <v>0</v>
      </c>
      <c r="E59" s="156">
        <v>5</v>
      </c>
      <c r="F59" s="211">
        <v>13</v>
      </c>
      <c r="G59" s="211">
        <v>19</v>
      </c>
      <c r="H59" s="211">
        <v>24</v>
      </c>
      <c r="I59" s="212">
        <v>35</v>
      </c>
      <c r="J59" s="288" t="s">
        <v>67</v>
      </c>
    </row>
    <row r="60" spans="1:10" ht="18.5" thickBot="1">
      <c r="A60" s="300"/>
      <c r="B60" s="288"/>
      <c r="C60" s="210" t="s">
        <v>13</v>
      </c>
      <c r="D60" s="137"/>
      <c r="E60" s="213"/>
      <c r="F60" s="213"/>
      <c r="G60" s="213"/>
      <c r="H60" s="214"/>
      <c r="I60" s="214"/>
      <c r="J60" s="288"/>
    </row>
    <row r="61" spans="1:10" ht="18.5" thickBot="1">
      <c r="A61" s="300"/>
      <c r="B61" s="288"/>
      <c r="C61" s="277" t="s">
        <v>14</v>
      </c>
      <c r="D61" s="278"/>
      <c r="E61" s="278"/>
      <c r="F61" s="278"/>
      <c r="G61" s="278"/>
      <c r="H61" s="280"/>
      <c r="I61" s="215"/>
      <c r="J61" s="288"/>
    </row>
    <row r="62" spans="1:10" ht="44.25" customHeight="1" thickBot="1">
      <c r="A62" s="300"/>
      <c r="B62" s="291"/>
      <c r="C62" s="281">
        <v>2000</v>
      </c>
      <c r="D62" s="264"/>
      <c r="E62" s="264"/>
      <c r="F62" s="264"/>
      <c r="G62" s="264"/>
      <c r="H62" s="265"/>
      <c r="I62" s="142"/>
      <c r="J62" s="288"/>
    </row>
    <row r="63" spans="1:10" ht="18.5" thickBot="1">
      <c r="A63" s="127" t="s">
        <v>58</v>
      </c>
      <c r="B63" s="128" t="s">
        <v>68</v>
      </c>
      <c r="C63" s="128"/>
      <c r="D63" s="129" t="s">
        <v>5</v>
      </c>
      <c r="E63" s="129" t="s">
        <v>18</v>
      </c>
      <c r="F63" s="129" t="s">
        <v>19</v>
      </c>
      <c r="G63" s="129" t="s">
        <v>20</v>
      </c>
      <c r="H63" s="129" t="s">
        <v>216</v>
      </c>
      <c r="I63" s="130" t="s">
        <v>217</v>
      </c>
      <c r="J63" s="288"/>
    </row>
    <row r="64" spans="1:10" ht="18.5" thickBot="1">
      <c r="A64" s="282">
        <v>0.2</v>
      </c>
      <c r="B64" s="290" t="s">
        <v>230</v>
      </c>
      <c r="C64" s="181" t="s">
        <v>10</v>
      </c>
      <c r="D64" s="133">
        <v>0</v>
      </c>
      <c r="E64" s="133">
        <v>1</v>
      </c>
      <c r="F64" s="133">
        <v>4</v>
      </c>
      <c r="G64" s="133">
        <v>7</v>
      </c>
      <c r="H64" s="156">
        <v>9</v>
      </c>
      <c r="I64" s="461">
        <v>12</v>
      </c>
      <c r="J64" s="288"/>
    </row>
    <row r="65" spans="1:10" ht="18.5" thickBot="1">
      <c r="A65" s="283"/>
      <c r="B65" s="288"/>
      <c r="C65" s="132" t="s">
        <v>13</v>
      </c>
      <c r="D65" s="184"/>
      <c r="E65" s="213"/>
      <c r="F65" s="213"/>
      <c r="G65" s="213"/>
      <c r="H65" s="200"/>
      <c r="I65" s="463"/>
      <c r="J65" s="303"/>
    </row>
    <row r="66" spans="1:10" ht="18.5" thickBot="1">
      <c r="A66" s="283"/>
      <c r="B66" s="288"/>
      <c r="C66" s="267" t="s">
        <v>14</v>
      </c>
      <c r="D66" s="267"/>
      <c r="E66" s="267"/>
      <c r="F66" s="267"/>
      <c r="G66" s="267"/>
      <c r="H66" s="462"/>
      <c r="I66" s="216"/>
      <c r="J66" s="198" t="s">
        <v>61</v>
      </c>
    </row>
    <row r="67" spans="1:10" ht="18" thickBot="1">
      <c r="A67" s="283"/>
      <c r="B67" s="291"/>
      <c r="C67" s="264" t="s">
        <v>69</v>
      </c>
      <c r="D67" s="264"/>
      <c r="E67" s="264"/>
      <c r="F67" s="264"/>
      <c r="G67" s="264"/>
      <c r="H67" s="265"/>
      <c r="I67" s="142"/>
      <c r="J67" s="191" t="s">
        <v>63</v>
      </c>
    </row>
    <row r="68" spans="1:10" ht="18.5" thickBot="1">
      <c r="A68" s="283"/>
      <c r="B68" s="217" t="s">
        <v>70</v>
      </c>
      <c r="C68" s="128"/>
      <c r="D68" s="129" t="s">
        <v>5</v>
      </c>
      <c r="E68" s="129" t="s">
        <v>18</v>
      </c>
      <c r="F68" s="129" t="s">
        <v>19</v>
      </c>
      <c r="G68" s="129" t="s">
        <v>20</v>
      </c>
      <c r="H68" s="129" t="s">
        <v>216</v>
      </c>
      <c r="I68" s="130" t="s">
        <v>217</v>
      </c>
      <c r="J68" s="218"/>
    </row>
    <row r="69" spans="1:10" ht="36.5" thickBot="1">
      <c r="A69" s="283"/>
      <c r="B69" s="290" t="s">
        <v>219</v>
      </c>
      <c r="C69" s="181" t="s">
        <v>10</v>
      </c>
      <c r="D69" s="133">
        <v>0</v>
      </c>
      <c r="E69" s="133">
        <v>2</v>
      </c>
      <c r="F69" s="133">
        <v>7</v>
      </c>
      <c r="G69" s="168">
        <v>9</v>
      </c>
      <c r="H69" s="168">
        <v>11</v>
      </c>
      <c r="I69" s="254">
        <v>15</v>
      </c>
      <c r="J69" s="219" t="s">
        <v>236</v>
      </c>
    </row>
    <row r="70" spans="1:10" ht="35.5" thickBot="1">
      <c r="A70" s="283"/>
      <c r="B70" s="288"/>
      <c r="C70" s="132" t="s">
        <v>13</v>
      </c>
      <c r="D70" s="184"/>
      <c r="E70" s="213"/>
      <c r="F70" s="213"/>
      <c r="G70" s="213"/>
      <c r="H70" s="214"/>
      <c r="I70" s="247" t="s">
        <v>235</v>
      </c>
      <c r="J70" s="218"/>
    </row>
    <row r="71" spans="1:10" ht="18.5" thickBot="1">
      <c r="A71" s="283"/>
      <c r="B71" s="288"/>
      <c r="C71" s="267" t="s">
        <v>14</v>
      </c>
      <c r="D71" s="267"/>
      <c r="E71" s="267"/>
      <c r="F71" s="267"/>
      <c r="G71" s="267"/>
      <c r="H71" s="268"/>
      <c r="I71" s="220"/>
      <c r="J71" s="218"/>
    </row>
    <row r="72" spans="1:10" ht="18" thickBot="1">
      <c r="A72" s="283"/>
      <c r="B72" s="291"/>
      <c r="C72" s="264" t="s">
        <v>69</v>
      </c>
      <c r="D72" s="264"/>
      <c r="E72" s="264"/>
      <c r="F72" s="264"/>
      <c r="G72" s="264"/>
      <c r="H72" s="265"/>
      <c r="I72" s="201"/>
      <c r="J72" s="218"/>
    </row>
    <row r="73" spans="1:10" ht="18.5" thickBot="1">
      <c r="A73" s="127" t="s">
        <v>71</v>
      </c>
      <c r="B73" s="128" t="s">
        <v>72</v>
      </c>
      <c r="C73" s="128"/>
      <c r="D73" s="129" t="s">
        <v>5</v>
      </c>
      <c r="E73" s="129" t="s">
        <v>18</v>
      </c>
      <c r="F73" s="129" t="s">
        <v>19</v>
      </c>
      <c r="G73" s="129" t="s">
        <v>20</v>
      </c>
      <c r="H73" s="129" t="s">
        <v>216</v>
      </c>
      <c r="I73" s="130" t="s">
        <v>217</v>
      </c>
      <c r="J73" s="198" t="s">
        <v>2</v>
      </c>
    </row>
    <row r="74" spans="1:10" ht="53" thickBot="1">
      <c r="A74" s="297" t="s">
        <v>73</v>
      </c>
      <c r="B74" s="302" t="s">
        <v>220</v>
      </c>
      <c r="C74" s="147" t="s">
        <v>10</v>
      </c>
      <c r="D74" s="133">
        <v>0</v>
      </c>
      <c r="E74" s="122">
        <v>0</v>
      </c>
      <c r="F74" s="221">
        <v>2</v>
      </c>
      <c r="G74" s="222">
        <v>7</v>
      </c>
      <c r="H74" s="222">
        <v>9</v>
      </c>
      <c r="I74" s="252">
        <v>10</v>
      </c>
      <c r="J74" s="174" t="s">
        <v>50</v>
      </c>
    </row>
    <row r="75" spans="1:10" ht="70.5" thickBot="1">
      <c r="A75" s="301"/>
      <c r="B75" s="303"/>
      <c r="C75" s="223" t="s">
        <v>13</v>
      </c>
      <c r="D75" s="137"/>
      <c r="E75" s="213"/>
      <c r="F75" s="213"/>
      <c r="G75" s="213"/>
      <c r="H75" s="214"/>
      <c r="I75" s="248" t="s">
        <v>238</v>
      </c>
      <c r="J75" s="176"/>
    </row>
    <row r="76" spans="1:10" ht="18.5" thickBot="1">
      <c r="A76" s="301"/>
      <c r="B76" s="303"/>
      <c r="C76" s="277" t="s">
        <v>14</v>
      </c>
      <c r="D76" s="278"/>
      <c r="E76" s="278"/>
      <c r="F76" s="278"/>
      <c r="G76" s="278"/>
      <c r="H76" s="311"/>
      <c r="I76" s="215"/>
      <c r="J76" s="198" t="s">
        <v>61</v>
      </c>
    </row>
    <row r="77" spans="1:10" ht="37.5" customHeight="1" thickBot="1">
      <c r="A77" s="301"/>
      <c r="B77" s="304"/>
      <c r="C77" s="279" t="s">
        <v>74</v>
      </c>
      <c r="D77" s="269"/>
      <c r="E77" s="269"/>
      <c r="F77" s="269"/>
      <c r="G77" s="269"/>
      <c r="H77" s="270"/>
      <c r="J77" s="191" t="s">
        <v>75</v>
      </c>
    </row>
    <row r="78" spans="1:10" ht="18.5" thickBot="1">
      <c r="A78" s="127" t="s">
        <v>58</v>
      </c>
      <c r="B78" s="128"/>
      <c r="C78" s="128"/>
      <c r="D78" s="129" t="s">
        <v>5</v>
      </c>
      <c r="E78" s="129" t="s">
        <v>18</v>
      </c>
      <c r="F78" s="129" t="s">
        <v>19</v>
      </c>
      <c r="G78" s="129" t="s">
        <v>20</v>
      </c>
      <c r="H78" s="129" t="s">
        <v>216</v>
      </c>
      <c r="I78" s="130" t="s">
        <v>217</v>
      </c>
      <c r="J78" s="176"/>
    </row>
    <row r="79" spans="1:10" ht="70.5" thickBot="1">
      <c r="A79" s="224">
        <v>0.2</v>
      </c>
      <c r="B79" s="290" t="s">
        <v>76</v>
      </c>
      <c r="C79" s="147" t="s">
        <v>10</v>
      </c>
      <c r="D79" s="133">
        <v>0</v>
      </c>
      <c r="E79" s="133" t="s">
        <v>77</v>
      </c>
      <c r="F79" s="133" t="s">
        <v>78</v>
      </c>
      <c r="G79" s="133" t="s">
        <v>79</v>
      </c>
      <c r="H79" s="133" t="s">
        <v>80</v>
      </c>
      <c r="I79" s="250" t="s">
        <v>237</v>
      </c>
      <c r="J79" s="225" t="s">
        <v>231</v>
      </c>
    </row>
    <row r="80" spans="1:10" ht="70.5" thickBot="1">
      <c r="A80" s="151"/>
      <c r="B80" s="288"/>
      <c r="C80" s="223" t="s">
        <v>13</v>
      </c>
      <c r="D80" s="184"/>
      <c r="E80" s="213"/>
      <c r="F80" s="213"/>
      <c r="G80" s="213"/>
      <c r="I80" s="214" t="s">
        <v>81</v>
      </c>
      <c r="J80" s="176"/>
    </row>
    <row r="81" spans="1:10" ht="18.5" thickBot="1">
      <c r="A81" s="151"/>
      <c r="B81" s="288"/>
      <c r="C81" s="277" t="s">
        <v>14</v>
      </c>
      <c r="D81" s="278"/>
      <c r="E81" s="278"/>
      <c r="F81" s="278"/>
      <c r="G81" s="278"/>
      <c r="H81" s="280"/>
      <c r="I81" s="216"/>
      <c r="J81" s="176"/>
    </row>
    <row r="82" spans="1:10" ht="18" thickBot="1">
      <c r="A82" s="151"/>
      <c r="B82" s="288"/>
      <c r="C82" s="279" t="s">
        <v>82</v>
      </c>
      <c r="D82" s="269"/>
      <c r="E82" s="269"/>
      <c r="F82" s="269"/>
      <c r="G82" s="269"/>
      <c r="H82" s="270"/>
      <c r="I82" s="142"/>
      <c r="J82" s="176"/>
    </row>
    <row r="83" spans="1:10" ht="18" thickBot="1">
      <c r="A83" s="226"/>
      <c r="B83" s="291"/>
      <c r="C83" s="279"/>
      <c r="D83" s="269"/>
      <c r="E83" s="269"/>
      <c r="F83" s="269"/>
      <c r="G83" s="269"/>
      <c r="H83" s="270"/>
      <c r="I83" s="142"/>
      <c r="J83" s="176"/>
    </row>
    <row r="84" spans="1:10" ht="18.5" thickBot="1">
      <c r="A84" s="127" t="s">
        <v>83</v>
      </c>
      <c r="B84" s="128" t="s">
        <v>84</v>
      </c>
      <c r="C84" s="128"/>
      <c r="D84" s="129" t="s">
        <v>5</v>
      </c>
      <c r="E84" s="129" t="s">
        <v>18</v>
      </c>
      <c r="F84" s="129" t="s">
        <v>19</v>
      </c>
      <c r="G84" s="129" t="s">
        <v>20</v>
      </c>
      <c r="H84" s="129" t="s">
        <v>216</v>
      </c>
      <c r="I84" s="130" t="s">
        <v>217</v>
      </c>
      <c r="J84" s="198" t="s">
        <v>2</v>
      </c>
    </row>
    <row r="85" spans="1:10" ht="90.75" customHeight="1" thickBot="1">
      <c r="A85" s="297" t="s">
        <v>85</v>
      </c>
      <c r="B85" s="302" t="s">
        <v>86</v>
      </c>
      <c r="C85" s="147" t="s">
        <v>10</v>
      </c>
      <c r="D85" s="133">
        <v>0</v>
      </c>
      <c r="E85" s="133">
        <v>3</v>
      </c>
      <c r="F85" s="133">
        <v>10</v>
      </c>
      <c r="G85" s="133">
        <v>15</v>
      </c>
      <c r="H85" s="227">
        <v>20</v>
      </c>
      <c r="I85" s="253">
        <v>30</v>
      </c>
      <c r="J85" s="290" t="s">
        <v>87</v>
      </c>
    </row>
    <row r="86" spans="1:10" ht="18.5" thickBot="1">
      <c r="A86" s="298"/>
      <c r="B86" s="303"/>
      <c r="C86" s="223" t="s">
        <v>13</v>
      </c>
      <c r="D86" s="137"/>
      <c r="E86" s="213"/>
      <c r="F86" s="213"/>
      <c r="G86" s="213"/>
      <c r="H86" s="213"/>
      <c r="I86" s="213"/>
      <c r="J86" s="288"/>
    </row>
    <row r="87" spans="1:10" ht="18.5" thickBot="1">
      <c r="A87" s="298"/>
      <c r="B87" s="303"/>
      <c r="C87" s="277" t="s">
        <v>14</v>
      </c>
      <c r="D87" s="278"/>
      <c r="E87" s="278"/>
      <c r="F87" s="278"/>
      <c r="G87" s="278"/>
      <c r="H87" s="280"/>
      <c r="I87" s="216"/>
      <c r="J87" s="288"/>
    </row>
    <row r="88" spans="1:10" ht="18" thickBot="1">
      <c r="A88" s="298"/>
      <c r="B88" s="304"/>
      <c r="C88" s="279" t="s">
        <v>88</v>
      </c>
      <c r="D88" s="269"/>
      <c r="E88" s="269"/>
      <c r="F88" s="269"/>
      <c r="G88" s="269"/>
      <c r="H88" s="270"/>
      <c r="I88" s="142"/>
      <c r="J88" s="288"/>
    </row>
    <row r="89" spans="1:10" ht="18.5" thickBot="1">
      <c r="A89" s="127" t="s">
        <v>58</v>
      </c>
      <c r="B89" s="128" t="s">
        <v>89</v>
      </c>
      <c r="C89" s="128"/>
      <c r="D89" s="129" t="s">
        <v>5</v>
      </c>
      <c r="E89" s="129" t="s">
        <v>18</v>
      </c>
      <c r="F89" s="129" t="s">
        <v>19</v>
      </c>
      <c r="G89" s="129" t="s">
        <v>20</v>
      </c>
      <c r="H89" s="129" t="s">
        <v>216</v>
      </c>
      <c r="I89" s="130" t="s">
        <v>217</v>
      </c>
      <c r="J89" s="288"/>
    </row>
    <row r="90" spans="1:10" ht="18.5" thickBot="1">
      <c r="A90" s="224">
        <v>0.3</v>
      </c>
      <c r="B90" s="306" t="s">
        <v>90</v>
      </c>
      <c r="C90" s="181" t="s">
        <v>10</v>
      </c>
      <c r="D90" s="133"/>
      <c r="E90" s="133">
        <v>1</v>
      </c>
      <c r="F90" s="133">
        <v>5</v>
      </c>
      <c r="G90" s="133">
        <v>10</v>
      </c>
      <c r="H90" s="133">
        <v>15</v>
      </c>
      <c r="I90" s="248">
        <v>20</v>
      </c>
      <c r="J90" s="288"/>
    </row>
    <row r="91" spans="1:10" ht="18.5" thickBot="1">
      <c r="A91" s="151"/>
      <c r="B91" s="307"/>
      <c r="C91" s="147" t="s">
        <v>13</v>
      </c>
      <c r="D91" s="184"/>
      <c r="E91" s="213"/>
      <c r="F91" s="213"/>
      <c r="G91" s="213"/>
      <c r="H91" s="213"/>
      <c r="I91" s="176"/>
      <c r="J91" s="288"/>
    </row>
    <row r="92" spans="1:10" ht="18.5" thickBot="1">
      <c r="A92" s="151"/>
      <c r="B92" s="307"/>
      <c r="C92" s="277" t="s">
        <v>14</v>
      </c>
      <c r="D92" s="278"/>
      <c r="E92" s="278"/>
      <c r="F92" s="278"/>
      <c r="G92" s="278"/>
      <c r="H92" s="280"/>
      <c r="I92" s="215"/>
      <c r="J92" s="198" t="s">
        <v>61</v>
      </c>
    </row>
    <row r="93" spans="1:10" ht="18" thickBot="1">
      <c r="A93" s="226"/>
      <c r="B93" s="308"/>
      <c r="C93" s="279"/>
      <c r="D93" s="269"/>
      <c r="E93" s="269"/>
      <c r="F93" s="269"/>
      <c r="G93" s="269"/>
      <c r="H93" s="270"/>
      <c r="I93" s="142"/>
      <c r="J93" s="191" t="s">
        <v>75</v>
      </c>
    </row>
    <row r="94" spans="1:10" ht="18.5" thickBot="1">
      <c r="A94" s="191"/>
      <c r="B94" s="128" t="s">
        <v>91</v>
      </c>
      <c r="C94" s="228" t="s">
        <v>10</v>
      </c>
      <c r="D94" s="229" t="s">
        <v>5</v>
      </c>
      <c r="E94" s="229" t="s">
        <v>18</v>
      </c>
      <c r="F94" s="229" t="s">
        <v>19</v>
      </c>
      <c r="G94" s="229" t="s">
        <v>20</v>
      </c>
      <c r="H94" s="129" t="s">
        <v>216</v>
      </c>
      <c r="I94" s="130" t="s">
        <v>217</v>
      </c>
      <c r="J94" s="198"/>
    </row>
    <row r="95" spans="1:10" ht="70.5" thickBot="1">
      <c r="A95" s="191"/>
      <c r="B95" s="230" t="s">
        <v>221</v>
      </c>
      <c r="C95" s="231"/>
      <c r="D95" s="232">
        <v>0</v>
      </c>
      <c r="E95" s="232">
        <v>0</v>
      </c>
      <c r="F95" s="232">
        <v>200</v>
      </c>
      <c r="G95" s="232">
        <v>400</v>
      </c>
      <c r="H95" s="233">
        <v>600</v>
      </c>
      <c r="I95" s="253">
        <v>600</v>
      </c>
      <c r="J95" s="198" t="s">
        <v>92</v>
      </c>
    </row>
    <row r="96" spans="1:10" ht="18.5" thickBot="1">
      <c r="A96" s="191"/>
      <c r="B96" s="230"/>
      <c r="C96" s="234"/>
      <c r="D96" s="231"/>
      <c r="E96" s="231"/>
      <c r="F96" s="231"/>
      <c r="G96" s="231"/>
      <c r="H96" s="235"/>
      <c r="I96" s="236"/>
      <c r="J96" s="198"/>
    </row>
    <row r="97" spans="1:10" ht="18.5" thickBot="1">
      <c r="A97" s="191"/>
      <c r="B97" s="151"/>
      <c r="C97" s="237" t="s">
        <v>13</v>
      </c>
      <c r="D97" s="238"/>
      <c r="E97" s="238"/>
      <c r="F97" s="238"/>
      <c r="G97" s="238"/>
      <c r="H97" s="239"/>
      <c r="I97" s="239"/>
      <c r="J97" s="198"/>
    </row>
    <row r="98" spans="1:10" ht="18.5" thickBot="1">
      <c r="A98" s="191"/>
      <c r="B98" s="151"/>
      <c r="C98" s="277" t="s">
        <v>14</v>
      </c>
      <c r="D98" s="278"/>
      <c r="E98" s="278"/>
      <c r="F98" s="278"/>
      <c r="G98" s="278"/>
      <c r="H98" s="280"/>
      <c r="I98" s="159"/>
      <c r="J98" s="158"/>
    </row>
    <row r="99" spans="1:10" ht="18" thickBot="1">
      <c r="A99" s="199"/>
      <c r="B99" s="226"/>
      <c r="C99" s="279" t="s">
        <v>93</v>
      </c>
      <c r="D99" s="269"/>
      <c r="E99" s="269"/>
      <c r="F99" s="269"/>
      <c r="G99" s="269"/>
      <c r="H99" s="270"/>
      <c r="I99" s="201"/>
      <c r="J99" s="133"/>
    </row>
    <row r="100" spans="1:10" ht="18.5" thickBot="1">
      <c r="A100" s="256" t="s">
        <v>35</v>
      </c>
      <c r="B100" s="166" t="s">
        <v>36</v>
      </c>
      <c r="C100" s="166"/>
      <c r="D100" s="166" t="s">
        <v>37</v>
      </c>
      <c r="E100" s="166" t="s">
        <v>38</v>
      </c>
      <c r="F100" s="166" t="s">
        <v>39</v>
      </c>
      <c r="G100" s="167"/>
      <c r="H100" s="258" t="s">
        <v>40</v>
      </c>
      <c r="I100" s="259"/>
      <c r="J100" s="260"/>
    </row>
    <row r="101" spans="1:10" ht="18.5" thickBot="1">
      <c r="A101" s="257"/>
      <c r="B101" s="168"/>
      <c r="C101" s="168"/>
      <c r="D101" s="168"/>
      <c r="E101" s="168"/>
      <c r="F101" s="168"/>
      <c r="G101" s="169"/>
      <c r="H101" s="286"/>
      <c r="I101" s="287"/>
      <c r="J101" s="263"/>
    </row>
    <row r="102" spans="1:10" ht="18.5" thickBot="1">
      <c r="A102" s="256" t="s">
        <v>41</v>
      </c>
      <c r="B102" s="166" t="s">
        <v>42</v>
      </c>
      <c r="C102" s="171"/>
      <c r="D102" s="271"/>
      <c r="E102" s="272"/>
      <c r="F102" s="272"/>
      <c r="G102" s="272"/>
      <c r="H102" s="272"/>
      <c r="I102" s="272"/>
      <c r="J102" s="273"/>
    </row>
    <row r="103" spans="1:10" ht="18.5" thickBot="1">
      <c r="A103" s="257"/>
      <c r="B103" s="168"/>
      <c r="C103" s="169"/>
      <c r="D103" s="274"/>
      <c r="E103" s="275"/>
      <c r="F103" s="275"/>
      <c r="G103" s="275"/>
      <c r="H103" s="275"/>
      <c r="I103" s="275"/>
      <c r="J103" s="276"/>
    </row>
    <row r="105" spans="1:10">
      <c r="A105" s="255" t="s">
        <v>94</v>
      </c>
      <c r="B105" s="255"/>
    </row>
    <row r="106" spans="1:10">
      <c r="B106" s="240"/>
    </row>
  </sheetData>
  <mergeCells count="72">
    <mergeCell ref="C98:H98"/>
    <mergeCell ref="J85:J91"/>
    <mergeCell ref="B90:B93"/>
    <mergeCell ref="B74:B77"/>
    <mergeCell ref="B38:B41"/>
    <mergeCell ref="C40:H40"/>
    <mergeCell ref="C41:H41"/>
    <mergeCell ref="C45:H45"/>
    <mergeCell ref="C46:H46"/>
    <mergeCell ref="H53:J53"/>
    <mergeCell ref="H54:J54"/>
    <mergeCell ref="C71:H71"/>
    <mergeCell ref="C72:H72"/>
    <mergeCell ref="C82:H82"/>
    <mergeCell ref="C76:H76"/>
    <mergeCell ref="C77:H77"/>
    <mergeCell ref="C81:H81"/>
    <mergeCell ref="B6:B9"/>
    <mergeCell ref="D8:H8"/>
    <mergeCell ref="C92:H92"/>
    <mergeCell ref="C93:H93"/>
    <mergeCell ref="C83:H83"/>
    <mergeCell ref="C88:H88"/>
    <mergeCell ref="C87:H87"/>
    <mergeCell ref="D9:H9"/>
    <mergeCell ref="C66:H66"/>
    <mergeCell ref="B33:B36"/>
    <mergeCell ref="B43:B46"/>
    <mergeCell ref="B48:B52"/>
    <mergeCell ref="D19:H19"/>
    <mergeCell ref="D25:I25"/>
    <mergeCell ref="A33:A46"/>
    <mergeCell ref="A85:A88"/>
    <mergeCell ref="A59:A62"/>
    <mergeCell ref="B59:B62"/>
    <mergeCell ref="B64:B67"/>
    <mergeCell ref="B69:B72"/>
    <mergeCell ref="A74:A77"/>
    <mergeCell ref="B79:B83"/>
    <mergeCell ref="B85:B88"/>
    <mergeCell ref="J5:J9"/>
    <mergeCell ref="A102:A103"/>
    <mergeCell ref="D102:J103"/>
    <mergeCell ref="C99:H99"/>
    <mergeCell ref="A100:A101"/>
    <mergeCell ref="H100:J100"/>
    <mergeCell ref="H101:J101"/>
    <mergeCell ref="J59:J65"/>
    <mergeCell ref="B57:J57"/>
    <mergeCell ref="J11:J26"/>
    <mergeCell ref="D13:H13"/>
    <mergeCell ref="D14:H14"/>
    <mergeCell ref="D24:H24"/>
    <mergeCell ref="B11:B14"/>
    <mergeCell ref="B16:B20"/>
    <mergeCell ref="B22:B25"/>
    <mergeCell ref="A105:B105"/>
    <mergeCell ref="A27:A28"/>
    <mergeCell ref="H27:J27"/>
    <mergeCell ref="H28:J28"/>
    <mergeCell ref="C67:H67"/>
    <mergeCell ref="C51:H51"/>
    <mergeCell ref="D52:H52"/>
    <mergeCell ref="A53:A54"/>
    <mergeCell ref="A29:A30"/>
    <mergeCell ref="D29:J30"/>
    <mergeCell ref="C35:H35"/>
    <mergeCell ref="C36:H36"/>
    <mergeCell ref="A55:A56"/>
    <mergeCell ref="C61:H61"/>
    <mergeCell ref="C62:H62"/>
    <mergeCell ref="A64:A72"/>
  </mergeCells>
  <phoneticPr fontId="0" type="noConversion"/>
  <pageMargins left="0.74803149606299213" right="0.74803149606299213" top="0.98425196850393704" bottom="0.98425196850393704" header="0.51181102362204722" footer="0.51181102362204722"/>
  <pageSetup paperSize="9" scale="40" fitToHeight="0" orientation="landscape" r:id="rId1"/>
  <headerFooter alignWithMargins="0">
    <oddHeader>&amp;L&amp;"Calibri"&amp;10&amp;K000000OFFICIAL&amp;1#</oddHeader>
    <oddFooter>&amp;LUpdated January 2011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28"/>
  <sheetViews>
    <sheetView topLeftCell="A103" zoomScaleNormal="100" workbookViewId="0">
      <selection activeCell="B119" sqref="B119:B122"/>
    </sheetView>
  </sheetViews>
  <sheetFormatPr defaultColWidth="9.1796875" defaultRowHeight="12.5"/>
  <cols>
    <col min="1" max="1" width="29" style="22" customWidth="1"/>
    <col min="2" max="2" width="20" style="22" customWidth="1"/>
    <col min="3" max="3" width="9.1796875" style="23"/>
    <col min="4" max="4" width="11.453125" style="22" customWidth="1"/>
    <col min="5" max="5" width="11.26953125" style="23" customWidth="1"/>
    <col min="6" max="6" width="11.1796875" style="23" customWidth="1"/>
    <col min="7" max="7" width="12" style="23" customWidth="1"/>
    <col min="8" max="8" width="12.453125" style="23" customWidth="1"/>
    <col min="9" max="9" width="13.26953125" style="23" customWidth="1"/>
    <col min="10" max="10" width="14.54296875" style="23" customWidth="1"/>
    <col min="11" max="11" width="10.26953125" style="23" customWidth="1"/>
    <col min="12" max="12" width="12.81640625" style="23" customWidth="1"/>
    <col min="13" max="13" width="15.26953125" style="23" customWidth="1"/>
    <col min="14" max="16384" width="9.1796875" style="23"/>
  </cols>
  <sheetData>
    <row r="1" spans="1:13" ht="13">
      <c r="A1" s="21" t="s">
        <v>96</v>
      </c>
    </row>
    <row r="2" spans="1:13" ht="13.5" thickBot="1">
      <c r="A2" s="24" t="s">
        <v>95</v>
      </c>
      <c r="L2" s="25"/>
      <c r="M2" s="25"/>
    </row>
    <row r="3" spans="1:13" ht="25.5" customHeight="1">
      <c r="A3" s="327" t="s">
        <v>3</v>
      </c>
      <c r="B3" s="329" t="s">
        <v>4</v>
      </c>
      <c r="C3" s="329"/>
      <c r="D3" s="331" t="s">
        <v>97</v>
      </c>
      <c r="E3" s="113" t="s">
        <v>18</v>
      </c>
      <c r="F3" s="26" t="s">
        <v>19</v>
      </c>
      <c r="G3" s="26" t="s">
        <v>20</v>
      </c>
      <c r="H3" s="26" t="s">
        <v>98</v>
      </c>
      <c r="I3" s="27" t="s">
        <v>99</v>
      </c>
      <c r="J3" s="333" t="s">
        <v>2</v>
      </c>
      <c r="L3" s="28"/>
      <c r="M3" s="25"/>
    </row>
    <row r="4" spans="1:13" ht="13.5" thickBot="1">
      <c r="A4" s="328"/>
      <c r="B4" s="330"/>
      <c r="C4" s="330"/>
      <c r="D4" s="332"/>
      <c r="E4" s="114" t="s">
        <v>100</v>
      </c>
      <c r="F4" s="29" t="s">
        <v>101</v>
      </c>
      <c r="G4" s="29" t="s">
        <v>102</v>
      </c>
      <c r="H4" s="29" t="s">
        <v>103</v>
      </c>
      <c r="I4" s="30">
        <v>2020</v>
      </c>
      <c r="J4" s="334"/>
      <c r="L4" s="28"/>
      <c r="M4" s="25"/>
    </row>
    <row r="5" spans="1:13" ht="33.75" customHeight="1">
      <c r="A5" s="335" t="s">
        <v>104</v>
      </c>
      <c r="B5" s="338" t="s">
        <v>105</v>
      </c>
      <c r="C5" s="341" t="s">
        <v>10</v>
      </c>
      <c r="D5" s="312" t="s">
        <v>106</v>
      </c>
      <c r="E5" s="312"/>
      <c r="F5" s="312"/>
      <c r="G5" s="315"/>
      <c r="H5" s="318"/>
      <c r="I5" s="312" t="s">
        <v>107</v>
      </c>
      <c r="J5" s="321" t="s">
        <v>108</v>
      </c>
      <c r="L5" s="31"/>
      <c r="M5" s="31"/>
    </row>
    <row r="6" spans="1:13" ht="15.75" customHeight="1">
      <c r="A6" s="336"/>
      <c r="B6" s="339"/>
      <c r="C6" s="342"/>
      <c r="D6" s="313"/>
      <c r="E6" s="313"/>
      <c r="F6" s="313"/>
      <c r="G6" s="316"/>
      <c r="H6" s="319"/>
      <c r="I6" s="313"/>
      <c r="J6" s="322"/>
      <c r="L6" s="31"/>
      <c r="M6" s="32"/>
    </row>
    <row r="7" spans="1:13">
      <c r="A7" s="336"/>
      <c r="B7" s="339"/>
      <c r="C7" s="342"/>
      <c r="D7" s="313"/>
      <c r="E7" s="313"/>
      <c r="F7" s="313"/>
      <c r="G7" s="316"/>
      <c r="H7" s="319"/>
      <c r="I7" s="313"/>
      <c r="J7" s="322"/>
      <c r="L7" s="31"/>
      <c r="M7" s="32"/>
    </row>
    <row r="8" spans="1:13" ht="15.75" customHeight="1" thickBot="1">
      <c r="A8" s="336"/>
      <c r="B8" s="339"/>
      <c r="C8" s="343"/>
      <c r="D8" s="314"/>
      <c r="E8" s="314"/>
      <c r="F8" s="314"/>
      <c r="G8" s="317"/>
      <c r="H8" s="320"/>
      <c r="I8" s="314"/>
      <c r="J8" s="322"/>
      <c r="L8" s="33"/>
      <c r="M8" s="32"/>
    </row>
    <row r="9" spans="1:13" ht="13.5" thickBot="1">
      <c r="A9" s="336"/>
      <c r="B9" s="339"/>
      <c r="C9" s="34" t="s">
        <v>13</v>
      </c>
      <c r="D9" s="118"/>
      <c r="E9" s="35"/>
      <c r="F9" s="35"/>
      <c r="G9" s="36"/>
      <c r="H9" s="37"/>
      <c r="I9" s="38"/>
      <c r="J9" s="322"/>
      <c r="L9" s="39"/>
      <c r="M9" s="40"/>
    </row>
    <row r="10" spans="1:13" ht="13.5" thickBot="1">
      <c r="A10" s="336"/>
      <c r="B10" s="339"/>
      <c r="C10" s="324" t="s">
        <v>14</v>
      </c>
      <c r="D10" s="325"/>
      <c r="E10" s="325"/>
      <c r="F10" s="325"/>
      <c r="G10" s="325"/>
      <c r="H10" s="325"/>
      <c r="I10" s="326"/>
      <c r="J10" s="322"/>
      <c r="L10" s="40"/>
    </row>
    <row r="11" spans="1:13" ht="13.5" thickBot="1">
      <c r="A11" s="337"/>
      <c r="B11" s="340"/>
      <c r="C11" s="324" t="s">
        <v>109</v>
      </c>
      <c r="D11" s="325"/>
      <c r="E11" s="325"/>
      <c r="F11" s="325"/>
      <c r="G11" s="325"/>
      <c r="H11" s="325"/>
      <c r="I11" s="326"/>
      <c r="J11" s="323"/>
      <c r="L11" s="40"/>
    </row>
    <row r="12" spans="1:13" ht="13.5" thickBot="1">
      <c r="A12" s="41"/>
      <c r="B12" s="28"/>
      <c r="C12" s="42"/>
      <c r="D12" s="42"/>
      <c r="E12" s="42"/>
      <c r="F12" s="42"/>
      <c r="G12" s="42"/>
      <c r="H12" s="42"/>
      <c r="I12" s="42"/>
      <c r="J12" s="31"/>
      <c r="K12" s="25"/>
      <c r="L12" s="31"/>
      <c r="M12" s="25"/>
    </row>
    <row r="13" spans="1:13" ht="25.5" customHeight="1">
      <c r="A13" s="327" t="s">
        <v>16</v>
      </c>
      <c r="B13" s="329" t="s">
        <v>17</v>
      </c>
      <c r="C13" s="329"/>
      <c r="D13" s="43" t="s">
        <v>5</v>
      </c>
      <c r="E13" s="113" t="s">
        <v>18</v>
      </c>
      <c r="F13" s="43" t="s">
        <v>19</v>
      </c>
      <c r="G13" s="26" t="s">
        <v>20</v>
      </c>
      <c r="H13" s="26" t="s">
        <v>98</v>
      </c>
      <c r="I13" s="43" t="s">
        <v>99</v>
      </c>
      <c r="J13" s="333" t="s">
        <v>2</v>
      </c>
      <c r="L13" s="44"/>
    </row>
    <row r="14" spans="1:13" ht="15.75" customHeight="1" thickBot="1">
      <c r="A14" s="344"/>
      <c r="B14" s="330"/>
      <c r="C14" s="330"/>
      <c r="D14" s="45"/>
      <c r="E14" s="114" t="s">
        <v>100</v>
      </c>
      <c r="F14" s="45" t="s">
        <v>101</v>
      </c>
      <c r="G14" s="29" t="s">
        <v>102</v>
      </c>
      <c r="H14" s="29" t="s">
        <v>103</v>
      </c>
      <c r="I14" s="45">
        <v>2020</v>
      </c>
      <c r="J14" s="334"/>
      <c r="K14" s="45"/>
      <c r="L14" s="46"/>
    </row>
    <row r="15" spans="1:13" ht="39" customHeight="1" thickBot="1">
      <c r="A15" s="345" t="s">
        <v>110</v>
      </c>
      <c r="B15" s="347" t="s">
        <v>111</v>
      </c>
      <c r="C15" s="47" t="s">
        <v>10</v>
      </c>
      <c r="D15" s="48" t="e">
        <f>SUM(#REF!)</f>
        <v>#REF!</v>
      </c>
      <c r="E15" s="49"/>
      <c r="F15" s="50">
        <v>0</v>
      </c>
      <c r="G15" s="50">
        <v>30000</v>
      </c>
      <c r="H15" s="51">
        <v>60000</v>
      </c>
      <c r="I15" s="52">
        <v>100000</v>
      </c>
      <c r="J15" s="53" t="s">
        <v>112</v>
      </c>
      <c r="K15" s="54"/>
      <c r="L15" s="55"/>
      <c r="M15" s="321" t="s">
        <v>113</v>
      </c>
    </row>
    <row r="16" spans="1:13" ht="13.5" thickBot="1">
      <c r="A16" s="346"/>
      <c r="B16" s="348"/>
      <c r="C16" s="34" t="s">
        <v>13</v>
      </c>
      <c r="D16" s="118"/>
      <c r="E16" s="118"/>
      <c r="F16" s="118"/>
      <c r="G16" s="118"/>
      <c r="H16" s="118"/>
      <c r="I16" s="56"/>
      <c r="J16" s="57"/>
      <c r="K16" s="57"/>
      <c r="L16" s="58"/>
      <c r="M16" s="322"/>
    </row>
    <row r="17" spans="1:13" ht="15.75" customHeight="1" thickBot="1">
      <c r="A17" s="346"/>
      <c r="B17" s="348"/>
      <c r="C17" s="324" t="s">
        <v>14</v>
      </c>
      <c r="D17" s="325"/>
      <c r="E17" s="325"/>
      <c r="F17" s="325"/>
      <c r="G17" s="325"/>
      <c r="H17" s="325"/>
      <c r="I17" s="325"/>
      <c r="J17" s="325"/>
      <c r="K17" s="325"/>
      <c r="L17" s="325"/>
      <c r="M17" s="322"/>
    </row>
    <row r="18" spans="1:13" ht="15.75" customHeight="1" thickBot="1">
      <c r="A18" s="346"/>
      <c r="B18" s="349"/>
      <c r="C18" s="358" t="s">
        <v>114</v>
      </c>
      <c r="D18" s="359"/>
      <c r="E18" s="359"/>
      <c r="F18" s="359"/>
      <c r="G18" s="359"/>
      <c r="H18" s="359"/>
      <c r="I18" s="359"/>
      <c r="J18" s="359"/>
      <c r="K18" s="359"/>
      <c r="L18" s="360"/>
      <c r="M18" s="322"/>
    </row>
    <row r="19" spans="1:13" ht="13">
      <c r="A19" s="346"/>
      <c r="B19" s="329" t="s">
        <v>29</v>
      </c>
      <c r="C19" s="329"/>
      <c r="D19" s="43" t="s">
        <v>5</v>
      </c>
      <c r="E19" s="44"/>
      <c r="F19" s="113" t="s">
        <v>18</v>
      </c>
      <c r="G19" s="43" t="s">
        <v>19</v>
      </c>
      <c r="H19" s="26" t="s">
        <v>20</v>
      </c>
      <c r="I19" s="361" t="s">
        <v>98</v>
      </c>
      <c r="J19" s="362"/>
      <c r="K19" s="361" t="s">
        <v>99</v>
      </c>
      <c r="L19" s="362"/>
      <c r="M19" s="322"/>
    </row>
    <row r="20" spans="1:13" ht="15.75" customHeight="1" thickBot="1">
      <c r="A20" s="346"/>
      <c r="B20" s="330"/>
      <c r="C20" s="330"/>
      <c r="D20" s="45"/>
      <c r="E20" s="46"/>
      <c r="F20" s="117" t="s">
        <v>100</v>
      </c>
      <c r="G20" s="59" t="s">
        <v>101</v>
      </c>
      <c r="H20" s="60" t="s">
        <v>102</v>
      </c>
      <c r="I20" s="363" t="s">
        <v>103</v>
      </c>
      <c r="J20" s="364"/>
      <c r="K20" s="365">
        <v>2020</v>
      </c>
      <c r="L20" s="364"/>
      <c r="M20" s="322"/>
    </row>
    <row r="21" spans="1:13" ht="15" customHeight="1">
      <c r="A21" s="346"/>
      <c r="B21" s="366" t="s">
        <v>115</v>
      </c>
      <c r="C21" s="350" t="s">
        <v>10</v>
      </c>
      <c r="D21" s="61">
        <v>0</v>
      </c>
      <c r="E21" s="62"/>
      <c r="F21" s="63"/>
      <c r="G21" s="352">
        <v>10</v>
      </c>
      <c r="H21" s="352">
        <v>25</v>
      </c>
      <c r="I21" s="354">
        <v>40</v>
      </c>
      <c r="J21" s="355"/>
      <c r="K21" s="354">
        <v>40</v>
      </c>
      <c r="L21" s="355"/>
      <c r="M21" s="322"/>
    </row>
    <row r="22" spans="1:13" ht="32.25" customHeight="1" thickBot="1">
      <c r="A22" s="346"/>
      <c r="B22" s="367"/>
      <c r="C22" s="351"/>
      <c r="D22" s="64"/>
      <c r="E22" s="65"/>
      <c r="F22" s="66"/>
      <c r="G22" s="353"/>
      <c r="H22" s="353"/>
      <c r="I22" s="356"/>
      <c r="J22" s="357"/>
      <c r="K22" s="356"/>
      <c r="L22" s="357"/>
      <c r="M22" s="322"/>
    </row>
    <row r="23" spans="1:13" ht="13.5" thickBot="1">
      <c r="A23" s="346"/>
      <c r="B23" s="67"/>
      <c r="C23" s="34" t="s">
        <v>13</v>
      </c>
      <c r="D23" s="68"/>
      <c r="E23" s="69"/>
      <c r="F23" s="69"/>
      <c r="G23" s="57"/>
      <c r="H23" s="57"/>
      <c r="I23" s="368"/>
      <c r="J23" s="369"/>
      <c r="K23" s="56"/>
      <c r="L23" s="58"/>
      <c r="M23" s="322"/>
    </row>
    <row r="24" spans="1:13" ht="15.75" customHeight="1" thickBot="1">
      <c r="A24" s="346"/>
      <c r="B24" s="70"/>
      <c r="C24" s="324" t="s">
        <v>14</v>
      </c>
      <c r="D24" s="325"/>
      <c r="E24" s="325"/>
      <c r="F24" s="325"/>
      <c r="G24" s="325"/>
      <c r="H24" s="325"/>
      <c r="I24" s="325"/>
      <c r="J24" s="325"/>
      <c r="K24" s="325"/>
      <c r="L24" s="325"/>
      <c r="M24" s="322"/>
    </row>
    <row r="25" spans="1:13" ht="15.75" customHeight="1" thickBot="1">
      <c r="A25" s="346"/>
      <c r="B25" s="67"/>
      <c r="C25" s="358" t="s">
        <v>116</v>
      </c>
      <c r="D25" s="359"/>
      <c r="E25" s="359"/>
      <c r="F25" s="359"/>
      <c r="G25" s="359"/>
      <c r="H25" s="359"/>
      <c r="I25" s="359"/>
      <c r="J25" s="359"/>
      <c r="K25" s="359"/>
      <c r="L25" s="360"/>
      <c r="M25" s="322"/>
    </row>
    <row r="26" spans="1:13" ht="13">
      <c r="A26" s="346"/>
      <c r="B26" s="329" t="s">
        <v>32</v>
      </c>
      <c r="C26" s="329"/>
      <c r="D26" s="370" t="s">
        <v>5</v>
      </c>
      <c r="E26" s="371"/>
      <c r="F26" s="113" t="s">
        <v>18</v>
      </c>
      <c r="G26" s="43" t="s">
        <v>19</v>
      </c>
      <c r="H26" s="26" t="s">
        <v>20</v>
      </c>
      <c r="I26" s="361" t="s">
        <v>98</v>
      </c>
      <c r="J26" s="362"/>
      <c r="K26" s="361" t="s">
        <v>99</v>
      </c>
      <c r="L26" s="362"/>
      <c r="M26" s="322"/>
    </row>
    <row r="27" spans="1:13" ht="15.75" customHeight="1" thickBot="1">
      <c r="A27" s="346"/>
      <c r="B27" s="330"/>
      <c r="C27" s="330"/>
      <c r="D27" s="372"/>
      <c r="E27" s="373"/>
      <c r="F27" s="114" t="s">
        <v>100</v>
      </c>
      <c r="G27" s="45" t="s">
        <v>101</v>
      </c>
      <c r="H27" s="29" t="s">
        <v>102</v>
      </c>
      <c r="I27" s="365" t="s">
        <v>103</v>
      </c>
      <c r="J27" s="364"/>
      <c r="K27" s="365">
        <v>2020</v>
      </c>
      <c r="L27" s="364"/>
      <c r="M27" s="322"/>
    </row>
    <row r="28" spans="1:13" ht="45" customHeight="1" thickBot="1">
      <c r="A28" s="346"/>
      <c r="B28" s="374" t="s">
        <v>117</v>
      </c>
      <c r="C28" s="71" t="s">
        <v>10</v>
      </c>
      <c r="D28" s="377"/>
      <c r="E28" s="378"/>
      <c r="F28" s="72">
        <v>0</v>
      </c>
      <c r="G28" s="72">
        <v>2</v>
      </c>
      <c r="H28" s="72">
        <v>5</v>
      </c>
      <c r="I28" s="379">
        <v>8</v>
      </c>
      <c r="J28" s="380"/>
      <c r="K28" s="379">
        <v>8</v>
      </c>
      <c r="L28" s="380"/>
      <c r="M28" s="322"/>
    </row>
    <row r="29" spans="1:13" ht="13.5" thickBot="1">
      <c r="A29" s="346"/>
      <c r="B29" s="375"/>
      <c r="C29" s="71" t="s">
        <v>13</v>
      </c>
      <c r="D29" s="381"/>
      <c r="E29" s="382"/>
      <c r="F29" s="73"/>
      <c r="G29" s="73"/>
      <c r="H29" s="73"/>
      <c r="I29" s="383"/>
      <c r="J29" s="384"/>
      <c r="K29" s="383"/>
      <c r="L29" s="384"/>
      <c r="M29" s="322"/>
    </row>
    <row r="30" spans="1:13" ht="15.75" customHeight="1" thickBot="1">
      <c r="A30" s="346"/>
      <c r="B30" s="375"/>
      <c r="C30" s="72"/>
      <c r="D30" s="324" t="s">
        <v>14</v>
      </c>
      <c r="E30" s="325"/>
      <c r="F30" s="325"/>
      <c r="G30" s="325"/>
      <c r="H30" s="325"/>
      <c r="I30" s="325"/>
      <c r="J30" s="325"/>
      <c r="K30" s="325"/>
      <c r="L30" s="326"/>
      <c r="M30" s="322"/>
    </row>
    <row r="31" spans="1:13" ht="13.5" thickBot="1">
      <c r="A31" s="346"/>
      <c r="B31" s="376"/>
      <c r="C31" s="71"/>
      <c r="D31" s="358" t="s">
        <v>118</v>
      </c>
      <c r="E31" s="359"/>
      <c r="F31" s="359"/>
      <c r="G31" s="359"/>
      <c r="H31" s="359"/>
      <c r="I31" s="359"/>
      <c r="J31" s="359"/>
      <c r="K31" s="359"/>
      <c r="L31" s="360"/>
      <c r="M31" s="323"/>
    </row>
    <row r="32" spans="1:13" ht="13.5" thickBot="1">
      <c r="A32" s="327" t="s">
        <v>35</v>
      </c>
      <c r="B32" s="74" t="s">
        <v>36</v>
      </c>
      <c r="C32" s="74"/>
      <c r="D32" s="385" t="s">
        <v>37</v>
      </c>
      <c r="E32" s="386"/>
      <c r="F32" s="74" t="s">
        <v>38</v>
      </c>
      <c r="G32" s="74" t="s">
        <v>39</v>
      </c>
      <c r="H32" s="74"/>
      <c r="I32" s="385" t="s">
        <v>40</v>
      </c>
      <c r="J32" s="386"/>
    </row>
    <row r="33" spans="1:13" ht="13.5" thickBot="1">
      <c r="A33" s="344"/>
      <c r="B33" s="75"/>
      <c r="C33" s="75"/>
      <c r="D33" s="387"/>
      <c r="E33" s="388"/>
      <c r="F33" s="75"/>
      <c r="G33" s="75"/>
      <c r="H33" s="75"/>
      <c r="I33" s="389">
        <v>1</v>
      </c>
      <c r="J33" s="390"/>
    </row>
    <row r="34" spans="1:13" ht="13.5" thickBot="1">
      <c r="A34" s="327" t="s">
        <v>41</v>
      </c>
      <c r="B34" s="74" t="s">
        <v>42</v>
      </c>
      <c r="C34" s="74"/>
      <c r="D34" s="391"/>
      <c r="E34" s="392"/>
      <c r="F34" s="392"/>
      <c r="G34" s="392"/>
      <c r="H34" s="392"/>
      <c r="I34" s="392"/>
      <c r="J34" s="393"/>
    </row>
    <row r="35" spans="1:13" ht="13.5" thickBot="1">
      <c r="A35" s="344"/>
      <c r="B35" s="75"/>
      <c r="C35" s="76"/>
      <c r="D35" s="394"/>
      <c r="E35" s="395"/>
      <c r="F35" s="395"/>
      <c r="G35" s="395"/>
      <c r="H35" s="395"/>
      <c r="I35" s="395"/>
      <c r="J35" s="396"/>
    </row>
    <row r="36" spans="1:13" ht="13" thickBot="1"/>
    <row r="37" spans="1:13" ht="13">
      <c r="A37" s="327" t="s">
        <v>43</v>
      </c>
      <c r="B37" s="329" t="s">
        <v>44</v>
      </c>
      <c r="C37" s="329"/>
      <c r="D37" s="370" t="s">
        <v>119</v>
      </c>
      <c r="E37" s="371"/>
      <c r="F37" s="113" t="s">
        <v>18</v>
      </c>
      <c r="G37" s="43" t="s">
        <v>19</v>
      </c>
      <c r="H37" s="26" t="s">
        <v>20</v>
      </c>
      <c r="I37" s="361" t="s">
        <v>98</v>
      </c>
      <c r="J37" s="362"/>
      <c r="K37" s="361" t="s">
        <v>99</v>
      </c>
      <c r="L37" s="362"/>
      <c r="M37" s="333" t="s">
        <v>2</v>
      </c>
    </row>
    <row r="38" spans="1:13" ht="13.5" thickBot="1">
      <c r="A38" s="344"/>
      <c r="B38" s="330"/>
      <c r="C38" s="330"/>
      <c r="D38" s="372"/>
      <c r="E38" s="373"/>
      <c r="F38" s="117" t="s">
        <v>100</v>
      </c>
      <c r="G38" s="45" t="s">
        <v>101</v>
      </c>
      <c r="H38" s="29" t="s">
        <v>102</v>
      </c>
      <c r="I38" s="365" t="s">
        <v>103</v>
      </c>
      <c r="J38" s="364"/>
      <c r="K38" s="365">
        <v>2020</v>
      </c>
      <c r="L38" s="364"/>
      <c r="M38" s="334"/>
    </row>
    <row r="39" spans="1:13" ht="32.25" customHeight="1" thickBot="1">
      <c r="A39" s="335" t="s">
        <v>120</v>
      </c>
      <c r="B39" s="415" t="s">
        <v>121</v>
      </c>
      <c r="C39" s="418" t="s">
        <v>10</v>
      </c>
      <c r="D39" s="397" t="s">
        <v>122</v>
      </c>
      <c r="E39" s="398"/>
      <c r="F39" s="115"/>
      <c r="G39" s="77" t="s">
        <v>123</v>
      </c>
      <c r="H39" s="77" t="s">
        <v>124</v>
      </c>
      <c r="I39" s="399" t="s">
        <v>125</v>
      </c>
      <c r="J39" s="400"/>
      <c r="K39" s="401" t="s">
        <v>126</v>
      </c>
      <c r="L39" s="402"/>
      <c r="M39" s="321" t="s">
        <v>127</v>
      </c>
    </row>
    <row r="40" spans="1:13" ht="30.75" customHeight="1" thickBot="1">
      <c r="A40" s="336"/>
      <c r="B40" s="416"/>
      <c r="C40" s="419"/>
      <c r="D40" s="397" t="s">
        <v>128</v>
      </c>
      <c r="E40" s="398"/>
      <c r="F40" s="116"/>
      <c r="G40" s="77" t="s">
        <v>129</v>
      </c>
      <c r="H40" s="77" t="s">
        <v>129</v>
      </c>
      <c r="I40" s="401" t="s">
        <v>130</v>
      </c>
      <c r="J40" s="402"/>
      <c r="K40" s="401" t="s">
        <v>131</v>
      </c>
      <c r="L40" s="402"/>
      <c r="M40" s="322"/>
    </row>
    <row r="41" spans="1:13" ht="31.5" customHeight="1" thickBot="1">
      <c r="A41" s="336"/>
      <c r="B41" s="416"/>
      <c r="C41" s="419"/>
      <c r="D41" s="397" t="s">
        <v>132</v>
      </c>
      <c r="E41" s="398"/>
      <c r="F41" s="116"/>
      <c r="G41" s="77" t="s">
        <v>133</v>
      </c>
      <c r="H41" s="77" t="s">
        <v>134</v>
      </c>
      <c r="I41" s="401" t="s">
        <v>135</v>
      </c>
      <c r="J41" s="402"/>
      <c r="K41" s="401" t="s">
        <v>136</v>
      </c>
      <c r="L41" s="402"/>
      <c r="M41" s="322"/>
    </row>
    <row r="42" spans="1:13" ht="17.25" customHeight="1" thickBot="1">
      <c r="A42" s="336"/>
      <c r="B42" s="416"/>
      <c r="C42" s="78" t="s">
        <v>13</v>
      </c>
      <c r="D42" s="403"/>
      <c r="E42" s="404"/>
      <c r="F42" s="79"/>
      <c r="G42" s="79"/>
      <c r="H42" s="80"/>
      <c r="I42" s="81"/>
      <c r="J42" s="82"/>
      <c r="K42" s="83"/>
      <c r="L42" s="84"/>
      <c r="M42" s="322"/>
    </row>
    <row r="43" spans="1:13" ht="15.75" customHeight="1" thickBot="1">
      <c r="A43" s="336"/>
      <c r="B43" s="416"/>
      <c r="C43" s="324" t="s">
        <v>14</v>
      </c>
      <c r="D43" s="325"/>
      <c r="E43" s="325"/>
      <c r="F43" s="325"/>
      <c r="G43" s="325"/>
      <c r="H43" s="325"/>
      <c r="I43" s="325"/>
      <c r="J43" s="325"/>
      <c r="K43" s="325"/>
      <c r="L43" s="325"/>
      <c r="M43" s="322"/>
    </row>
    <row r="44" spans="1:13" ht="15.75" customHeight="1" thickBot="1">
      <c r="A44" s="336"/>
      <c r="B44" s="417"/>
      <c r="C44" s="358" t="s">
        <v>137</v>
      </c>
      <c r="D44" s="359"/>
      <c r="E44" s="359"/>
      <c r="F44" s="359"/>
      <c r="G44" s="359"/>
      <c r="H44" s="359"/>
      <c r="I44" s="359"/>
      <c r="J44" s="359"/>
      <c r="K44" s="359"/>
      <c r="L44" s="360"/>
      <c r="M44" s="322"/>
    </row>
    <row r="45" spans="1:13" ht="13">
      <c r="A45" s="336"/>
      <c r="B45" s="410" t="s">
        <v>53</v>
      </c>
      <c r="C45" s="329"/>
      <c r="D45" s="370" t="s">
        <v>5</v>
      </c>
      <c r="E45" s="371"/>
      <c r="F45" s="113" t="s">
        <v>18</v>
      </c>
      <c r="G45" s="43" t="s">
        <v>19</v>
      </c>
      <c r="H45" s="26" t="s">
        <v>20</v>
      </c>
      <c r="I45" s="361" t="s">
        <v>98</v>
      </c>
      <c r="J45" s="362"/>
      <c r="K45" s="361" t="s">
        <v>99</v>
      </c>
      <c r="L45" s="362"/>
      <c r="M45" s="322"/>
    </row>
    <row r="46" spans="1:13" ht="15.75" customHeight="1" thickBot="1">
      <c r="A46" s="336"/>
      <c r="B46" s="411"/>
      <c r="C46" s="330"/>
      <c r="D46" s="412"/>
      <c r="E46" s="413"/>
      <c r="F46" s="117" t="s">
        <v>100</v>
      </c>
      <c r="G46" s="59" t="s">
        <v>101</v>
      </c>
      <c r="H46" s="60" t="s">
        <v>102</v>
      </c>
      <c r="I46" s="363" t="s">
        <v>103</v>
      </c>
      <c r="J46" s="414"/>
      <c r="K46" s="363">
        <v>2020</v>
      </c>
      <c r="L46" s="414"/>
      <c r="M46" s="322"/>
    </row>
    <row r="47" spans="1:13" ht="38" thickBot="1">
      <c r="A47" s="336"/>
      <c r="B47" s="35" t="s">
        <v>138</v>
      </c>
      <c r="C47" s="350" t="s">
        <v>10</v>
      </c>
      <c r="D47" s="438">
        <v>0</v>
      </c>
      <c r="E47" s="439"/>
      <c r="F47" s="85">
        <v>0</v>
      </c>
      <c r="G47" s="86">
        <v>200</v>
      </c>
      <c r="H47" s="86">
        <v>200</v>
      </c>
      <c r="I47" s="440">
        <v>200</v>
      </c>
      <c r="J47" s="441"/>
      <c r="K47" s="442">
        <v>600</v>
      </c>
      <c r="L47" s="443"/>
      <c r="M47" s="322"/>
    </row>
    <row r="48" spans="1:13" ht="50.5" thickBot="1">
      <c r="A48" s="336"/>
      <c r="B48" s="87" t="s">
        <v>139</v>
      </c>
      <c r="C48" s="437"/>
      <c r="D48" s="408">
        <v>0</v>
      </c>
      <c r="E48" s="444"/>
      <c r="F48" s="88"/>
      <c r="G48" s="88">
        <v>5</v>
      </c>
      <c r="H48" s="88">
        <v>10</v>
      </c>
      <c r="I48" s="445">
        <v>15</v>
      </c>
      <c r="J48" s="446"/>
      <c r="K48" s="408">
        <v>30</v>
      </c>
      <c r="L48" s="409"/>
      <c r="M48" s="322"/>
    </row>
    <row r="49" spans="1:13" ht="13.5" thickBot="1">
      <c r="A49" s="336"/>
      <c r="B49" s="89"/>
      <c r="C49" s="90" t="s">
        <v>13</v>
      </c>
      <c r="D49" s="403"/>
      <c r="E49" s="404"/>
      <c r="F49" s="58"/>
      <c r="G49" s="58"/>
      <c r="H49" s="58"/>
      <c r="I49" s="58"/>
      <c r="J49" s="58"/>
      <c r="K49" s="58"/>
      <c r="L49" s="58"/>
      <c r="M49" s="322"/>
    </row>
    <row r="50" spans="1:13" ht="15.75" customHeight="1" thickBot="1">
      <c r="A50" s="336"/>
      <c r="B50" s="89"/>
      <c r="C50" s="324" t="s">
        <v>14</v>
      </c>
      <c r="D50" s="325"/>
      <c r="E50" s="325"/>
      <c r="F50" s="325"/>
      <c r="G50" s="325"/>
      <c r="H50" s="325"/>
      <c r="I50" s="325"/>
      <c r="J50" s="325"/>
      <c r="K50" s="325"/>
      <c r="L50" s="326"/>
      <c r="M50" s="322"/>
    </row>
    <row r="51" spans="1:13" ht="15.75" customHeight="1" thickBot="1">
      <c r="A51" s="336"/>
      <c r="B51" s="91"/>
      <c r="C51" s="405" t="s">
        <v>140</v>
      </c>
      <c r="D51" s="406"/>
      <c r="E51" s="406"/>
      <c r="F51" s="406"/>
      <c r="G51" s="406"/>
      <c r="H51" s="406"/>
      <c r="I51" s="406"/>
      <c r="J51" s="406"/>
      <c r="K51" s="406"/>
      <c r="L51" s="407"/>
      <c r="M51" s="323"/>
    </row>
    <row r="52" spans="1:13" ht="24" customHeight="1">
      <c r="A52" s="336"/>
      <c r="B52" s="410" t="s">
        <v>55</v>
      </c>
      <c r="C52" s="426"/>
      <c r="D52" s="370" t="s">
        <v>5</v>
      </c>
      <c r="E52" s="371"/>
      <c r="F52" s="113" t="s">
        <v>18</v>
      </c>
      <c r="G52" s="43" t="s">
        <v>19</v>
      </c>
      <c r="H52" s="26" t="s">
        <v>20</v>
      </c>
      <c r="I52" s="361" t="s">
        <v>98</v>
      </c>
      <c r="J52" s="362"/>
      <c r="K52" s="361" t="s">
        <v>99</v>
      </c>
      <c r="L52" s="362"/>
      <c r="M52" s="333" t="s">
        <v>2</v>
      </c>
    </row>
    <row r="53" spans="1:13" ht="13.5" thickBot="1">
      <c r="A53" s="336"/>
      <c r="B53" s="411"/>
      <c r="C53" s="427"/>
      <c r="D53" s="372"/>
      <c r="E53" s="373"/>
      <c r="F53" s="117" t="s">
        <v>100</v>
      </c>
      <c r="G53" s="59" t="s">
        <v>101</v>
      </c>
      <c r="H53" s="60" t="s">
        <v>102</v>
      </c>
      <c r="I53" s="363" t="s">
        <v>103</v>
      </c>
      <c r="J53" s="414"/>
      <c r="K53" s="363">
        <v>2020</v>
      </c>
      <c r="L53" s="414"/>
      <c r="M53" s="334"/>
    </row>
    <row r="54" spans="1:13" ht="93.75" customHeight="1" thickBot="1">
      <c r="A54" s="336"/>
      <c r="B54" s="420" t="s">
        <v>141</v>
      </c>
      <c r="C54" s="92" t="s">
        <v>10</v>
      </c>
      <c r="D54" s="422">
        <v>0</v>
      </c>
      <c r="E54" s="423"/>
      <c r="F54" s="93" t="s">
        <v>142</v>
      </c>
      <c r="G54" s="35" t="s">
        <v>143</v>
      </c>
      <c r="H54" s="94" t="s">
        <v>144</v>
      </c>
      <c r="I54" s="424">
        <v>0</v>
      </c>
      <c r="J54" s="425"/>
      <c r="K54" s="424" t="s">
        <v>145</v>
      </c>
      <c r="L54" s="425"/>
      <c r="M54" s="321" t="s">
        <v>146</v>
      </c>
    </row>
    <row r="55" spans="1:13" ht="17.25" customHeight="1" thickBot="1">
      <c r="A55" s="336"/>
      <c r="B55" s="421"/>
      <c r="C55" s="95" t="s">
        <v>13</v>
      </c>
      <c r="D55" s="403"/>
      <c r="E55" s="404"/>
      <c r="F55" s="93"/>
      <c r="G55" s="35"/>
      <c r="H55" s="94"/>
      <c r="I55" s="96"/>
      <c r="J55" s="58"/>
      <c r="K55" s="96"/>
      <c r="L55" s="38"/>
      <c r="M55" s="322"/>
    </row>
    <row r="56" spans="1:13" ht="13.5" thickBot="1">
      <c r="A56" s="336"/>
      <c r="B56" s="421"/>
      <c r="C56" s="324" t="s">
        <v>14</v>
      </c>
      <c r="D56" s="325"/>
      <c r="E56" s="325"/>
      <c r="F56" s="325"/>
      <c r="G56" s="325"/>
      <c r="H56" s="325"/>
      <c r="I56" s="325"/>
      <c r="J56" s="325"/>
      <c r="K56" s="325"/>
      <c r="L56" s="326"/>
      <c r="M56" s="322"/>
    </row>
    <row r="57" spans="1:13" ht="15" customHeight="1" thickBot="1">
      <c r="A57" s="337"/>
      <c r="B57" s="421"/>
      <c r="C57" s="405" t="s">
        <v>147</v>
      </c>
      <c r="D57" s="406"/>
      <c r="E57" s="406"/>
      <c r="F57" s="406"/>
      <c r="G57" s="406"/>
      <c r="H57" s="406"/>
      <c r="I57" s="406"/>
      <c r="J57" s="406"/>
      <c r="K57" s="406"/>
      <c r="L57" s="407"/>
      <c r="M57" s="323"/>
    </row>
    <row r="58" spans="1:13">
      <c r="A58" s="327" t="s">
        <v>58</v>
      </c>
      <c r="B58" s="428"/>
      <c r="C58" s="429"/>
      <c r="D58" s="429"/>
      <c r="E58" s="429"/>
      <c r="F58" s="429"/>
      <c r="G58" s="429"/>
      <c r="H58" s="429"/>
      <c r="I58" s="429"/>
      <c r="J58" s="429"/>
      <c r="K58" s="429"/>
      <c r="L58" s="430"/>
    </row>
    <row r="59" spans="1:13" ht="13" thickBot="1">
      <c r="A59" s="344"/>
      <c r="B59" s="431"/>
      <c r="C59" s="432"/>
      <c r="D59" s="432"/>
      <c r="E59" s="432"/>
      <c r="F59" s="432"/>
      <c r="G59" s="432"/>
      <c r="H59" s="432"/>
      <c r="I59" s="432"/>
      <c r="J59" s="432"/>
      <c r="K59" s="432"/>
      <c r="L59" s="433"/>
    </row>
    <row r="60" spans="1:13" ht="13" thickBot="1">
      <c r="A60" s="97">
        <v>0.3</v>
      </c>
      <c r="B60" s="434"/>
      <c r="C60" s="435"/>
      <c r="D60" s="435"/>
      <c r="E60" s="435"/>
      <c r="F60" s="435"/>
      <c r="G60" s="435"/>
      <c r="H60" s="435"/>
      <c r="I60" s="435"/>
      <c r="J60" s="435"/>
      <c r="K60" s="435"/>
      <c r="L60" s="436"/>
    </row>
    <row r="61" spans="1:13" ht="13.5" thickBot="1">
      <c r="A61" s="327" t="s">
        <v>35</v>
      </c>
      <c r="B61" s="74" t="s">
        <v>36</v>
      </c>
      <c r="C61" s="385"/>
      <c r="D61" s="386"/>
      <c r="E61" s="74" t="s">
        <v>148</v>
      </c>
      <c r="F61" s="74" t="s">
        <v>38</v>
      </c>
      <c r="G61" s="74" t="s">
        <v>39</v>
      </c>
      <c r="H61" s="74"/>
      <c r="I61" s="385" t="s">
        <v>40</v>
      </c>
      <c r="J61" s="386"/>
    </row>
    <row r="62" spans="1:13" ht="13.5" thickBot="1">
      <c r="A62" s="344"/>
      <c r="B62" s="75"/>
      <c r="C62" s="387"/>
      <c r="D62" s="388"/>
      <c r="E62" s="75"/>
      <c r="F62" s="75"/>
      <c r="G62" s="75"/>
      <c r="H62" s="75"/>
      <c r="I62" s="387"/>
      <c r="J62" s="388"/>
    </row>
    <row r="63" spans="1:13" ht="13.5" thickBot="1">
      <c r="A63" s="327" t="s">
        <v>41</v>
      </c>
      <c r="B63" s="74" t="s">
        <v>42</v>
      </c>
      <c r="C63" s="385"/>
      <c r="D63" s="386"/>
      <c r="E63" s="119"/>
      <c r="F63" s="119"/>
      <c r="G63" s="119"/>
      <c r="H63" s="119"/>
      <c r="I63" s="119">
        <v>100</v>
      </c>
      <c r="J63" s="119"/>
    </row>
    <row r="64" spans="1:13" ht="13.5" thickBot="1">
      <c r="A64" s="344"/>
      <c r="B64" s="75"/>
      <c r="C64" s="387"/>
      <c r="D64" s="388"/>
      <c r="E64" s="119"/>
      <c r="F64" s="119"/>
      <c r="G64" s="119"/>
      <c r="H64" s="119"/>
      <c r="I64" s="119"/>
      <c r="J64" s="119"/>
    </row>
    <row r="65" spans="1:13" ht="13" thickBot="1"/>
    <row r="66" spans="1:13" ht="13">
      <c r="A66" s="327" t="s">
        <v>64</v>
      </c>
      <c r="B66" s="329" t="s">
        <v>65</v>
      </c>
      <c r="C66" s="329"/>
      <c r="D66" s="370" t="s">
        <v>5</v>
      </c>
      <c r="E66" s="371"/>
      <c r="F66" s="113" t="s">
        <v>18</v>
      </c>
      <c r="G66" s="43" t="s">
        <v>19</v>
      </c>
      <c r="H66" s="26" t="s">
        <v>20</v>
      </c>
      <c r="I66" s="361" t="s">
        <v>98</v>
      </c>
      <c r="J66" s="362"/>
      <c r="K66" s="361" t="s">
        <v>99</v>
      </c>
      <c r="L66" s="362"/>
      <c r="M66" s="333" t="s">
        <v>2</v>
      </c>
    </row>
    <row r="67" spans="1:13" ht="13.5" thickBot="1">
      <c r="A67" s="344"/>
      <c r="B67" s="330"/>
      <c r="C67" s="330"/>
      <c r="D67" s="372"/>
      <c r="E67" s="373"/>
      <c r="F67" s="117" t="s">
        <v>100</v>
      </c>
      <c r="G67" s="59" t="s">
        <v>101</v>
      </c>
      <c r="H67" s="60" t="s">
        <v>102</v>
      </c>
      <c r="I67" s="363" t="s">
        <v>103</v>
      </c>
      <c r="J67" s="414"/>
      <c r="K67" s="363">
        <v>2020</v>
      </c>
      <c r="L67" s="414"/>
      <c r="M67" s="334"/>
    </row>
    <row r="68" spans="1:13" ht="13.5" thickBot="1">
      <c r="A68" s="335" t="s">
        <v>149</v>
      </c>
      <c r="B68" s="335" t="s">
        <v>150</v>
      </c>
      <c r="C68" s="92" t="s">
        <v>10</v>
      </c>
      <c r="D68" s="422">
        <v>0</v>
      </c>
      <c r="E68" s="423"/>
      <c r="F68" s="93">
        <v>1</v>
      </c>
      <c r="G68" s="35">
        <v>6</v>
      </c>
      <c r="H68" s="94">
        <v>2</v>
      </c>
      <c r="I68" s="424">
        <v>0</v>
      </c>
      <c r="J68" s="425"/>
      <c r="K68" s="424">
        <v>9</v>
      </c>
      <c r="L68" s="425"/>
      <c r="M68" s="447" t="s">
        <v>151</v>
      </c>
    </row>
    <row r="69" spans="1:13" ht="23.25" customHeight="1" thickBot="1">
      <c r="A69" s="336"/>
      <c r="B69" s="336"/>
      <c r="C69" s="95" t="s">
        <v>13</v>
      </c>
      <c r="D69" s="403"/>
      <c r="E69" s="404"/>
      <c r="F69" s="93"/>
      <c r="G69" s="35"/>
      <c r="H69" s="94"/>
      <c r="I69" s="96"/>
      <c r="J69" s="58"/>
      <c r="K69" s="96"/>
      <c r="L69" s="38"/>
      <c r="M69" s="448"/>
    </row>
    <row r="70" spans="1:13" ht="12" customHeight="1" thickBot="1">
      <c r="A70" s="336"/>
      <c r="B70" s="336"/>
      <c r="C70" s="324" t="s">
        <v>14</v>
      </c>
      <c r="D70" s="325"/>
      <c r="E70" s="325"/>
      <c r="F70" s="325"/>
      <c r="G70" s="325"/>
      <c r="H70" s="325"/>
      <c r="I70" s="325"/>
      <c r="J70" s="325"/>
      <c r="K70" s="325"/>
      <c r="L70" s="326"/>
      <c r="M70" s="448"/>
    </row>
    <row r="71" spans="1:13" ht="21" customHeight="1" thickBot="1">
      <c r="A71" s="336"/>
      <c r="B71" s="337"/>
      <c r="C71" s="405" t="s">
        <v>152</v>
      </c>
      <c r="D71" s="406"/>
      <c r="E71" s="406"/>
      <c r="F71" s="406"/>
      <c r="G71" s="406"/>
      <c r="H71" s="406"/>
      <c r="I71" s="406"/>
      <c r="J71" s="406"/>
      <c r="K71" s="406"/>
      <c r="L71" s="407"/>
      <c r="M71" s="449"/>
    </row>
    <row r="72" spans="1:13" ht="13">
      <c r="A72" s="336"/>
      <c r="B72" s="329" t="s">
        <v>68</v>
      </c>
      <c r="C72" s="329"/>
      <c r="D72" s="370" t="s">
        <v>5</v>
      </c>
      <c r="E72" s="371"/>
      <c r="F72" s="113" t="s">
        <v>18</v>
      </c>
      <c r="G72" s="43" t="s">
        <v>19</v>
      </c>
      <c r="H72" s="26" t="s">
        <v>20</v>
      </c>
      <c r="I72" s="361" t="s">
        <v>98</v>
      </c>
      <c r="J72" s="362"/>
      <c r="K72" s="361" t="s">
        <v>99</v>
      </c>
      <c r="L72" s="362"/>
      <c r="M72" s="333" t="s">
        <v>2</v>
      </c>
    </row>
    <row r="73" spans="1:13" ht="13.5" thickBot="1">
      <c r="A73" s="336"/>
      <c r="B73" s="330"/>
      <c r="C73" s="330"/>
      <c r="D73" s="372"/>
      <c r="E73" s="373"/>
      <c r="F73" s="117" t="s">
        <v>100</v>
      </c>
      <c r="G73" s="59" t="s">
        <v>101</v>
      </c>
      <c r="H73" s="60" t="s">
        <v>102</v>
      </c>
      <c r="I73" s="363" t="s">
        <v>103</v>
      </c>
      <c r="J73" s="414"/>
      <c r="K73" s="363">
        <v>2020</v>
      </c>
      <c r="L73" s="414"/>
      <c r="M73" s="334"/>
    </row>
    <row r="74" spans="1:13" ht="24" customHeight="1" thickBot="1">
      <c r="A74" s="336"/>
      <c r="B74" s="312" t="s">
        <v>153</v>
      </c>
      <c r="C74" s="92" t="s">
        <v>10</v>
      </c>
      <c r="D74" s="422">
        <v>0</v>
      </c>
      <c r="E74" s="423"/>
      <c r="F74" s="93">
        <v>2</v>
      </c>
      <c r="G74" s="35">
        <v>7</v>
      </c>
      <c r="H74" s="94">
        <v>3</v>
      </c>
      <c r="I74" s="424">
        <v>0</v>
      </c>
      <c r="J74" s="425"/>
      <c r="K74" s="424">
        <v>12</v>
      </c>
      <c r="L74" s="425"/>
      <c r="M74" s="450"/>
    </row>
    <row r="75" spans="1:13" ht="15.75" customHeight="1" thickBot="1">
      <c r="A75" s="336"/>
      <c r="B75" s="313"/>
      <c r="C75" s="95" t="s">
        <v>13</v>
      </c>
      <c r="D75" s="403"/>
      <c r="E75" s="404"/>
      <c r="F75" s="93"/>
      <c r="G75" s="35"/>
      <c r="H75" s="94"/>
      <c r="I75" s="96"/>
      <c r="J75" s="58"/>
      <c r="K75" s="96"/>
      <c r="L75" s="38"/>
      <c r="M75" s="451"/>
    </row>
    <row r="76" spans="1:13" ht="13.5" thickBot="1">
      <c r="A76" s="336"/>
      <c r="B76" s="313"/>
      <c r="C76" s="324" t="s">
        <v>14</v>
      </c>
      <c r="D76" s="325"/>
      <c r="E76" s="325"/>
      <c r="F76" s="325"/>
      <c r="G76" s="325"/>
      <c r="H76" s="325"/>
      <c r="I76" s="325"/>
      <c r="J76" s="325"/>
      <c r="K76" s="325"/>
      <c r="L76" s="326"/>
      <c r="M76" s="451"/>
    </row>
    <row r="77" spans="1:13" ht="15.75" customHeight="1" thickBot="1">
      <c r="A77" s="336"/>
      <c r="B77" s="314"/>
      <c r="C77" s="405" t="s">
        <v>152</v>
      </c>
      <c r="D77" s="406"/>
      <c r="E77" s="406"/>
      <c r="F77" s="406"/>
      <c r="G77" s="406"/>
      <c r="H77" s="406"/>
      <c r="I77" s="406"/>
      <c r="J77" s="406"/>
      <c r="K77" s="406"/>
      <c r="L77" s="407"/>
      <c r="M77" s="452"/>
    </row>
    <row r="78" spans="1:13" ht="13">
      <c r="A78" s="336"/>
      <c r="B78" s="453" t="s">
        <v>70</v>
      </c>
      <c r="C78" s="329"/>
      <c r="D78" s="370" t="s">
        <v>154</v>
      </c>
      <c r="E78" s="371"/>
      <c r="F78" s="113" t="s">
        <v>18</v>
      </c>
      <c r="G78" s="43" t="s">
        <v>19</v>
      </c>
      <c r="H78" s="26" t="s">
        <v>20</v>
      </c>
      <c r="I78" s="361" t="s">
        <v>98</v>
      </c>
      <c r="J78" s="362"/>
      <c r="K78" s="361" t="s">
        <v>99</v>
      </c>
      <c r="L78" s="362"/>
      <c r="M78" s="333" t="s">
        <v>2</v>
      </c>
    </row>
    <row r="79" spans="1:13" ht="13.5" thickBot="1">
      <c r="A79" s="336"/>
      <c r="B79" s="454"/>
      <c r="C79" s="330"/>
      <c r="D79" s="372"/>
      <c r="E79" s="373"/>
      <c r="F79" s="114" t="s">
        <v>100</v>
      </c>
      <c r="G79" s="45" t="s">
        <v>101</v>
      </c>
      <c r="H79" s="29" t="s">
        <v>102</v>
      </c>
      <c r="I79" s="365" t="s">
        <v>103</v>
      </c>
      <c r="J79" s="364"/>
      <c r="K79" s="365">
        <v>2020</v>
      </c>
      <c r="L79" s="364"/>
      <c r="M79" s="334"/>
    </row>
    <row r="80" spans="1:13" ht="60" customHeight="1" thickBot="1">
      <c r="A80" s="336"/>
      <c r="B80" s="98" t="s">
        <v>155</v>
      </c>
      <c r="C80" s="92" t="s">
        <v>10</v>
      </c>
      <c r="D80" s="422">
        <v>0</v>
      </c>
      <c r="E80" s="423"/>
      <c r="F80" s="93">
        <v>0</v>
      </c>
      <c r="G80" s="35">
        <v>5</v>
      </c>
      <c r="H80" s="94">
        <v>5</v>
      </c>
      <c r="I80" s="424">
        <v>5</v>
      </c>
      <c r="J80" s="425"/>
      <c r="K80" s="424">
        <v>15</v>
      </c>
      <c r="L80" s="425"/>
      <c r="M80" s="447" t="s">
        <v>156</v>
      </c>
    </row>
    <row r="81" spans="1:13" ht="17.25" customHeight="1" thickBot="1">
      <c r="A81" s="336"/>
      <c r="B81" s="99"/>
      <c r="C81" s="95" t="s">
        <v>13</v>
      </c>
      <c r="D81" s="403"/>
      <c r="E81" s="404"/>
      <c r="F81" s="93"/>
      <c r="G81" s="35"/>
      <c r="H81" s="94"/>
      <c r="I81" s="96"/>
      <c r="J81" s="58"/>
      <c r="K81" s="96"/>
      <c r="L81" s="38"/>
      <c r="M81" s="448"/>
    </row>
    <row r="82" spans="1:13" ht="13.5" thickBot="1">
      <c r="A82" s="336"/>
      <c r="B82" s="99"/>
      <c r="C82" s="324" t="s">
        <v>14</v>
      </c>
      <c r="D82" s="325"/>
      <c r="E82" s="325"/>
      <c r="F82" s="325"/>
      <c r="G82" s="325"/>
      <c r="H82" s="325"/>
      <c r="I82" s="325"/>
      <c r="J82" s="325"/>
      <c r="K82" s="325"/>
      <c r="L82" s="326"/>
      <c r="M82" s="448"/>
    </row>
    <row r="83" spans="1:13" ht="13" thickBot="1">
      <c r="A83" s="337"/>
      <c r="B83" s="100"/>
      <c r="C83" s="405" t="s">
        <v>152</v>
      </c>
      <c r="D83" s="406"/>
      <c r="E83" s="406"/>
      <c r="F83" s="406"/>
      <c r="G83" s="406"/>
      <c r="H83" s="406"/>
      <c r="I83" s="406"/>
      <c r="J83" s="406"/>
      <c r="K83" s="406"/>
      <c r="L83" s="407"/>
      <c r="M83" s="449"/>
    </row>
    <row r="84" spans="1:13">
      <c r="A84" s="327" t="s">
        <v>58</v>
      </c>
      <c r="B84" s="428"/>
      <c r="C84" s="429"/>
      <c r="D84" s="429"/>
      <c r="E84" s="429"/>
      <c r="F84" s="429"/>
      <c r="G84" s="429"/>
      <c r="H84" s="429"/>
      <c r="I84" s="429"/>
      <c r="J84" s="429"/>
      <c r="K84" s="429"/>
      <c r="L84" s="430"/>
    </row>
    <row r="85" spans="1:13" ht="8.25" customHeight="1" thickBot="1">
      <c r="A85" s="344"/>
      <c r="B85" s="431"/>
      <c r="C85" s="432"/>
      <c r="D85" s="432"/>
      <c r="E85" s="432"/>
      <c r="F85" s="432"/>
      <c r="G85" s="432"/>
      <c r="H85" s="432"/>
      <c r="I85" s="432"/>
      <c r="J85" s="432"/>
      <c r="K85" s="432"/>
      <c r="L85" s="433"/>
    </row>
    <row r="86" spans="1:13" ht="13.5" thickBot="1">
      <c r="A86" s="327" t="s">
        <v>35</v>
      </c>
      <c r="B86" s="74" t="s">
        <v>36</v>
      </c>
      <c r="C86" s="385"/>
      <c r="D86" s="386"/>
      <c r="E86" s="74" t="s">
        <v>148</v>
      </c>
      <c r="F86" s="74" t="s">
        <v>38</v>
      </c>
      <c r="G86" s="74" t="s">
        <v>39</v>
      </c>
      <c r="H86" s="74"/>
      <c r="I86" s="385" t="s">
        <v>40</v>
      </c>
      <c r="J86" s="386"/>
    </row>
    <row r="87" spans="1:13" ht="13.5" thickBot="1">
      <c r="A87" s="344"/>
      <c r="B87" s="75"/>
      <c r="C87" s="387"/>
      <c r="D87" s="388"/>
      <c r="E87" s="75"/>
      <c r="F87" s="75"/>
      <c r="G87" s="75"/>
      <c r="H87" s="75"/>
      <c r="I87" s="387"/>
      <c r="J87" s="388"/>
    </row>
    <row r="88" spans="1:13" ht="13.5" thickBot="1">
      <c r="A88" s="327" t="s">
        <v>41</v>
      </c>
      <c r="B88" s="74" t="s">
        <v>42</v>
      </c>
      <c r="C88" s="385"/>
      <c r="D88" s="386"/>
      <c r="E88" s="119"/>
      <c r="F88" s="119"/>
      <c r="G88" s="119"/>
      <c r="H88" s="119"/>
      <c r="I88" s="119">
        <v>100</v>
      </c>
      <c r="J88" s="119"/>
    </row>
    <row r="89" spans="1:13" ht="13.5" thickBot="1">
      <c r="A89" s="344"/>
      <c r="B89" s="75"/>
      <c r="C89" s="387"/>
      <c r="D89" s="388"/>
      <c r="E89" s="119"/>
      <c r="F89" s="119"/>
      <c r="G89" s="119"/>
      <c r="H89" s="119"/>
      <c r="I89" s="119"/>
      <c r="J89" s="119"/>
    </row>
    <row r="90" spans="1:13" ht="13" thickBot="1"/>
    <row r="91" spans="1:13" ht="13">
      <c r="A91" s="327" t="s">
        <v>71</v>
      </c>
      <c r="B91" s="329" t="s">
        <v>72</v>
      </c>
      <c r="C91" s="329"/>
      <c r="D91" s="370" t="s">
        <v>157</v>
      </c>
      <c r="E91" s="371"/>
      <c r="F91" s="113" t="s">
        <v>18</v>
      </c>
      <c r="G91" s="43" t="s">
        <v>19</v>
      </c>
      <c r="H91" s="26" t="s">
        <v>20</v>
      </c>
      <c r="I91" s="361" t="s">
        <v>98</v>
      </c>
      <c r="J91" s="362"/>
      <c r="K91" s="361" t="s">
        <v>99</v>
      </c>
      <c r="L91" s="362"/>
      <c r="M91" s="333" t="s">
        <v>2</v>
      </c>
    </row>
    <row r="92" spans="1:13" ht="13.5" thickBot="1">
      <c r="A92" s="344"/>
      <c r="B92" s="330"/>
      <c r="C92" s="330"/>
      <c r="D92" s="372"/>
      <c r="E92" s="373"/>
      <c r="F92" s="114" t="s">
        <v>100</v>
      </c>
      <c r="G92" s="45" t="s">
        <v>101</v>
      </c>
      <c r="H92" s="29" t="s">
        <v>102</v>
      </c>
      <c r="I92" s="365" t="s">
        <v>103</v>
      </c>
      <c r="J92" s="364"/>
      <c r="K92" s="365">
        <v>2020</v>
      </c>
      <c r="L92" s="364"/>
      <c r="M92" s="334"/>
    </row>
    <row r="93" spans="1:13" ht="37.5" customHeight="1" thickBot="1">
      <c r="A93" s="455" t="s">
        <v>158</v>
      </c>
      <c r="B93" s="101" t="s">
        <v>159</v>
      </c>
      <c r="C93" s="450" t="s">
        <v>10</v>
      </c>
      <c r="D93" s="422"/>
      <c r="E93" s="423"/>
      <c r="F93" s="93"/>
      <c r="G93" s="35"/>
      <c r="H93" s="94"/>
      <c r="I93" s="422"/>
      <c r="J93" s="423"/>
      <c r="K93" s="422"/>
      <c r="L93" s="423"/>
      <c r="M93" s="447" t="s">
        <v>160</v>
      </c>
    </row>
    <row r="94" spans="1:13" ht="50.5" thickBot="1">
      <c r="A94" s="456"/>
      <c r="B94" s="102" t="s">
        <v>161</v>
      </c>
      <c r="C94" s="451"/>
      <c r="D94" s="422">
        <v>0</v>
      </c>
      <c r="E94" s="423"/>
      <c r="F94" s="103" t="s">
        <v>162</v>
      </c>
      <c r="G94" s="104" t="s">
        <v>162</v>
      </c>
      <c r="H94" s="94"/>
      <c r="I94" s="422"/>
      <c r="J94" s="423"/>
      <c r="K94" s="458" t="s">
        <v>163</v>
      </c>
      <c r="L94" s="423"/>
      <c r="M94" s="448"/>
    </row>
    <row r="95" spans="1:13" ht="25.5" thickBot="1">
      <c r="A95" s="456"/>
      <c r="B95" s="102" t="s">
        <v>164</v>
      </c>
      <c r="C95" s="451"/>
      <c r="D95" s="422">
        <v>0</v>
      </c>
      <c r="E95" s="423"/>
      <c r="F95" s="93">
        <v>1</v>
      </c>
      <c r="G95" s="35">
        <v>10</v>
      </c>
      <c r="H95" s="94"/>
      <c r="I95" s="422"/>
      <c r="J95" s="423"/>
      <c r="K95" s="422">
        <f>D95+F95+G95</f>
        <v>11</v>
      </c>
      <c r="L95" s="423"/>
      <c r="M95" s="448"/>
    </row>
    <row r="96" spans="1:13" ht="13" thickBot="1">
      <c r="A96" s="456"/>
      <c r="B96" s="105" t="s">
        <v>165</v>
      </c>
      <c r="C96" s="451"/>
      <c r="D96" s="422">
        <v>0</v>
      </c>
      <c r="E96" s="423"/>
      <c r="F96" s="93">
        <v>2</v>
      </c>
      <c r="G96" s="35">
        <v>0</v>
      </c>
      <c r="H96" s="94"/>
      <c r="I96" s="422"/>
      <c r="J96" s="423"/>
      <c r="K96" s="422">
        <f>D96+F96+G96</f>
        <v>2</v>
      </c>
      <c r="L96" s="423"/>
      <c r="M96" s="448"/>
    </row>
    <row r="97" spans="1:13" ht="38" thickBot="1">
      <c r="A97" s="456"/>
      <c r="B97" s="105" t="s">
        <v>166</v>
      </c>
      <c r="C97" s="452"/>
      <c r="D97" s="422">
        <v>0</v>
      </c>
      <c r="E97" s="423"/>
      <c r="F97" s="93">
        <v>5</v>
      </c>
      <c r="G97" s="35">
        <v>7</v>
      </c>
      <c r="H97" s="94"/>
      <c r="I97" s="422"/>
      <c r="J97" s="423"/>
      <c r="K97" s="422">
        <f>D97+F97+G97</f>
        <v>12</v>
      </c>
      <c r="L97" s="423"/>
      <c r="M97" s="448"/>
    </row>
    <row r="98" spans="1:13" ht="13.5" thickBot="1">
      <c r="A98" s="456"/>
      <c r="B98" s="106"/>
      <c r="C98" s="324" t="s">
        <v>14</v>
      </c>
      <c r="D98" s="325"/>
      <c r="E98" s="325"/>
      <c r="F98" s="325"/>
      <c r="G98" s="325"/>
      <c r="H98" s="325"/>
      <c r="I98" s="325"/>
      <c r="J98" s="325"/>
      <c r="K98" s="325"/>
      <c r="L98" s="326"/>
      <c r="M98" s="448"/>
    </row>
    <row r="99" spans="1:13" ht="13" thickBot="1">
      <c r="A99" s="456"/>
      <c r="B99" s="105"/>
      <c r="C99" s="405" t="s">
        <v>152</v>
      </c>
      <c r="D99" s="406"/>
      <c r="E99" s="406"/>
      <c r="F99" s="406"/>
      <c r="G99" s="406"/>
      <c r="H99" s="406"/>
      <c r="I99" s="406"/>
      <c r="J99" s="406"/>
      <c r="K99" s="406"/>
      <c r="L99" s="407"/>
      <c r="M99" s="449"/>
    </row>
    <row r="100" spans="1:13" ht="13">
      <c r="A100" s="456"/>
      <c r="B100" s="329"/>
      <c r="C100" s="329"/>
      <c r="D100" s="370" t="s">
        <v>5</v>
      </c>
      <c r="E100" s="371"/>
      <c r="F100" s="113" t="s">
        <v>18</v>
      </c>
      <c r="G100" s="43" t="s">
        <v>19</v>
      </c>
      <c r="H100" s="26" t="s">
        <v>20</v>
      </c>
      <c r="I100" s="361" t="s">
        <v>98</v>
      </c>
      <c r="J100" s="362"/>
      <c r="K100" s="361" t="s">
        <v>99</v>
      </c>
      <c r="L100" s="362"/>
      <c r="M100" s="333" t="s">
        <v>2</v>
      </c>
    </row>
    <row r="101" spans="1:13" ht="13.5" thickBot="1">
      <c r="A101" s="456"/>
      <c r="B101" s="330"/>
      <c r="C101" s="330"/>
      <c r="D101" s="372"/>
      <c r="E101" s="373"/>
      <c r="F101" s="114" t="s">
        <v>100</v>
      </c>
      <c r="G101" s="45" t="s">
        <v>101</v>
      </c>
      <c r="H101" s="29" t="s">
        <v>102</v>
      </c>
      <c r="I101" s="365" t="s">
        <v>103</v>
      </c>
      <c r="J101" s="364"/>
      <c r="K101" s="365">
        <v>2020</v>
      </c>
      <c r="L101" s="364"/>
      <c r="M101" s="334"/>
    </row>
    <row r="102" spans="1:13" ht="63" thickBot="1">
      <c r="A102" s="456"/>
      <c r="B102" s="312" t="s">
        <v>167</v>
      </c>
      <c r="C102" s="92" t="s">
        <v>10</v>
      </c>
      <c r="D102" s="422"/>
      <c r="E102" s="423"/>
      <c r="F102" s="107">
        <v>0</v>
      </c>
      <c r="G102" s="93">
        <v>3</v>
      </c>
      <c r="H102" s="94" t="s">
        <v>168</v>
      </c>
      <c r="I102" s="424" t="s">
        <v>168</v>
      </c>
      <c r="J102" s="425"/>
      <c r="K102" s="424"/>
      <c r="L102" s="425"/>
      <c r="M102" s="447" t="s">
        <v>169</v>
      </c>
    </row>
    <row r="103" spans="1:13" ht="18.75" customHeight="1" thickBot="1">
      <c r="A103" s="456"/>
      <c r="B103" s="313"/>
      <c r="C103" s="95" t="s">
        <v>13</v>
      </c>
      <c r="D103" s="403"/>
      <c r="E103" s="404"/>
      <c r="F103" s="93"/>
      <c r="G103" s="35"/>
      <c r="H103" s="94"/>
      <c r="I103" s="96"/>
      <c r="J103" s="58"/>
      <c r="K103" s="96"/>
      <c r="L103" s="38"/>
      <c r="M103" s="448"/>
    </row>
    <row r="104" spans="1:13" ht="13.5" thickBot="1">
      <c r="A104" s="456"/>
      <c r="B104" s="313"/>
      <c r="C104" s="324" t="s">
        <v>14</v>
      </c>
      <c r="D104" s="325"/>
      <c r="E104" s="325"/>
      <c r="F104" s="325"/>
      <c r="G104" s="325"/>
      <c r="H104" s="325"/>
      <c r="I104" s="325"/>
      <c r="J104" s="325"/>
      <c r="K104" s="325"/>
      <c r="L104" s="326"/>
      <c r="M104" s="448"/>
    </row>
    <row r="105" spans="1:13" ht="13" thickBot="1">
      <c r="A105" s="457"/>
      <c r="B105" s="314"/>
      <c r="C105" s="405" t="s">
        <v>152</v>
      </c>
      <c r="D105" s="406"/>
      <c r="E105" s="406"/>
      <c r="F105" s="406"/>
      <c r="G105" s="406"/>
      <c r="H105" s="406"/>
      <c r="I105" s="406"/>
      <c r="J105" s="406"/>
      <c r="K105" s="406"/>
      <c r="L105" s="407"/>
      <c r="M105" s="449"/>
    </row>
    <row r="106" spans="1:13">
      <c r="A106" s="327" t="s">
        <v>58</v>
      </c>
      <c r="B106" s="428"/>
      <c r="C106" s="429"/>
      <c r="D106" s="429"/>
      <c r="E106" s="429"/>
      <c r="F106" s="429"/>
      <c r="G106" s="429"/>
      <c r="H106" s="429"/>
      <c r="I106" s="429"/>
      <c r="J106" s="429"/>
      <c r="K106" s="429"/>
      <c r="L106" s="430"/>
    </row>
    <row r="107" spans="1:13" ht="13" thickBot="1">
      <c r="A107" s="344"/>
      <c r="B107" s="431"/>
      <c r="C107" s="432"/>
      <c r="D107" s="432"/>
      <c r="E107" s="432"/>
      <c r="F107" s="432"/>
      <c r="G107" s="432"/>
      <c r="H107" s="432"/>
      <c r="I107" s="432"/>
      <c r="J107" s="432"/>
      <c r="K107" s="432"/>
      <c r="L107" s="433"/>
    </row>
    <row r="108" spans="1:13" ht="13" thickBot="1">
      <c r="A108" s="97">
        <v>0.2</v>
      </c>
      <c r="B108" s="434"/>
      <c r="C108" s="435"/>
      <c r="D108" s="435"/>
      <c r="E108" s="435"/>
      <c r="F108" s="435"/>
      <c r="G108" s="435"/>
      <c r="H108" s="435"/>
      <c r="I108" s="435"/>
      <c r="J108" s="435"/>
      <c r="K108" s="435"/>
      <c r="L108" s="436"/>
    </row>
    <row r="109" spans="1:13" ht="13" thickBot="1"/>
    <row r="110" spans="1:13" ht="13">
      <c r="A110" s="327" t="s">
        <v>83</v>
      </c>
      <c r="B110" s="329" t="s">
        <v>84</v>
      </c>
      <c r="C110" s="329"/>
      <c r="D110" s="370" t="s">
        <v>5</v>
      </c>
      <c r="E110" s="371"/>
      <c r="F110" s="113" t="s">
        <v>18</v>
      </c>
      <c r="G110" s="43" t="s">
        <v>19</v>
      </c>
      <c r="H110" s="26" t="s">
        <v>20</v>
      </c>
      <c r="I110" s="361" t="s">
        <v>98</v>
      </c>
      <c r="J110" s="362"/>
      <c r="K110" s="361" t="s">
        <v>99</v>
      </c>
      <c r="L110" s="362"/>
      <c r="M110" s="333" t="s">
        <v>2</v>
      </c>
    </row>
    <row r="111" spans="1:13" ht="13.5" thickBot="1">
      <c r="A111" s="344"/>
      <c r="B111" s="330"/>
      <c r="C111" s="330"/>
      <c r="D111" s="372"/>
      <c r="E111" s="373"/>
      <c r="F111" s="114" t="s">
        <v>100</v>
      </c>
      <c r="G111" s="45" t="s">
        <v>101</v>
      </c>
      <c r="H111" s="29" t="s">
        <v>102</v>
      </c>
      <c r="I111" s="365" t="s">
        <v>103</v>
      </c>
      <c r="J111" s="364"/>
      <c r="K111" s="365">
        <v>2020</v>
      </c>
      <c r="L111" s="364"/>
      <c r="M111" s="334"/>
    </row>
    <row r="112" spans="1:13" ht="77.25" customHeight="1" thickBot="1">
      <c r="A112" s="459" t="s">
        <v>170</v>
      </c>
      <c r="B112" s="335" t="s">
        <v>171</v>
      </c>
      <c r="C112" s="92" t="s">
        <v>10</v>
      </c>
      <c r="D112" s="422">
        <v>0</v>
      </c>
      <c r="E112" s="423"/>
      <c r="F112" s="93"/>
      <c r="G112" s="93" t="s">
        <v>172</v>
      </c>
      <c r="H112" s="94" t="s">
        <v>173</v>
      </c>
      <c r="I112" s="424" t="s">
        <v>172</v>
      </c>
      <c r="J112" s="425"/>
      <c r="K112" s="424" t="s">
        <v>174</v>
      </c>
      <c r="L112" s="425"/>
      <c r="M112" s="447"/>
    </row>
    <row r="113" spans="1:13" ht="32.25" customHeight="1" thickBot="1">
      <c r="A113" s="460"/>
      <c r="B113" s="336"/>
      <c r="C113" s="92"/>
      <c r="D113" s="422"/>
      <c r="E113" s="423"/>
      <c r="F113" s="93"/>
      <c r="G113" s="35" t="s">
        <v>175</v>
      </c>
      <c r="H113" s="94" t="s">
        <v>175</v>
      </c>
      <c r="I113" s="111" t="s">
        <v>176</v>
      </c>
      <c r="J113" s="108">
        <v>1</v>
      </c>
      <c r="K113" s="111" t="s">
        <v>176</v>
      </c>
      <c r="L113" s="112">
        <v>3</v>
      </c>
      <c r="M113" s="448"/>
    </row>
    <row r="114" spans="1:13" ht="13.5" thickBot="1">
      <c r="A114" s="460"/>
      <c r="B114" s="336"/>
      <c r="C114" s="95" t="s">
        <v>13</v>
      </c>
      <c r="D114" s="403"/>
      <c r="E114" s="404"/>
      <c r="F114" s="93"/>
      <c r="G114" s="35"/>
      <c r="H114" s="94"/>
      <c r="I114" s="96"/>
      <c r="J114" s="58"/>
      <c r="K114" s="96"/>
      <c r="L114" s="38"/>
      <c r="M114" s="448"/>
    </row>
    <row r="115" spans="1:13" ht="13.5" thickBot="1">
      <c r="A115" s="460"/>
      <c r="B115" s="336"/>
      <c r="C115" s="324" t="s">
        <v>14</v>
      </c>
      <c r="D115" s="325"/>
      <c r="E115" s="325"/>
      <c r="F115" s="325"/>
      <c r="G115" s="325"/>
      <c r="H115" s="325"/>
      <c r="I115" s="325"/>
      <c r="J115" s="325"/>
      <c r="K115" s="325"/>
      <c r="L115" s="326"/>
      <c r="M115" s="448"/>
    </row>
    <row r="116" spans="1:13" ht="13" thickBot="1">
      <c r="A116" s="460"/>
      <c r="B116" s="337"/>
      <c r="C116" s="405" t="s">
        <v>177</v>
      </c>
      <c r="D116" s="406"/>
      <c r="E116" s="406"/>
      <c r="F116" s="406"/>
      <c r="G116" s="406"/>
      <c r="H116" s="406"/>
      <c r="I116" s="406"/>
      <c r="J116" s="406"/>
      <c r="K116" s="406"/>
      <c r="L116" s="407"/>
      <c r="M116" s="449"/>
    </row>
    <row r="117" spans="1:13" ht="13">
      <c r="A117" s="460"/>
      <c r="B117" s="329" t="s">
        <v>89</v>
      </c>
      <c r="C117" s="329"/>
      <c r="D117" s="370" t="s">
        <v>5</v>
      </c>
      <c r="E117" s="371"/>
      <c r="F117" s="113" t="s">
        <v>18</v>
      </c>
      <c r="G117" s="43" t="s">
        <v>19</v>
      </c>
      <c r="H117" s="26" t="s">
        <v>20</v>
      </c>
      <c r="I117" s="361" t="s">
        <v>98</v>
      </c>
      <c r="J117" s="362"/>
      <c r="K117" s="361" t="s">
        <v>99</v>
      </c>
      <c r="L117" s="362"/>
      <c r="M117" s="333" t="s">
        <v>2</v>
      </c>
    </row>
    <row r="118" spans="1:13" ht="13.5" thickBot="1">
      <c r="A118" s="460"/>
      <c r="B118" s="330"/>
      <c r="C118" s="330"/>
      <c r="D118" s="372"/>
      <c r="E118" s="373"/>
      <c r="F118" s="114" t="s">
        <v>100</v>
      </c>
      <c r="G118" s="45" t="s">
        <v>101</v>
      </c>
      <c r="H118" s="29" t="s">
        <v>102</v>
      </c>
      <c r="I118" s="365" t="s">
        <v>103</v>
      </c>
      <c r="J118" s="364"/>
      <c r="K118" s="365">
        <v>2020</v>
      </c>
      <c r="L118" s="364"/>
      <c r="M118" s="334"/>
    </row>
    <row r="119" spans="1:13" ht="13.5" thickBot="1">
      <c r="A119" s="460"/>
      <c r="B119" s="335" t="s">
        <v>90</v>
      </c>
      <c r="C119" s="92" t="s">
        <v>10</v>
      </c>
      <c r="D119" s="422">
        <v>0</v>
      </c>
      <c r="E119" s="423"/>
      <c r="F119" s="107">
        <v>1</v>
      </c>
      <c r="G119" s="112">
        <v>2</v>
      </c>
      <c r="H119" s="108">
        <v>2</v>
      </c>
      <c r="I119" s="424">
        <v>1</v>
      </c>
      <c r="J119" s="425"/>
      <c r="K119" s="424">
        <v>6</v>
      </c>
      <c r="L119" s="425"/>
      <c r="M119" s="450"/>
    </row>
    <row r="120" spans="1:13" ht="13.5" thickBot="1">
      <c r="A120" s="460"/>
      <c r="B120" s="336"/>
      <c r="C120" s="109" t="s">
        <v>13</v>
      </c>
      <c r="D120" s="403"/>
      <c r="E120" s="404"/>
      <c r="F120" s="93"/>
      <c r="G120" s="35"/>
      <c r="H120" s="94"/>
      <c r="I120" s="96"/>
      <c r="J120" s="58"/>
      <c r="K120" s="96"/>
      <c r="L120" s="38"/>
      <c r="M120" s="451"/>
    </row>
    <row r="121" spans="1:13" ht="13.5" thickBot="1">
      <c r="A121" s="460"/>
      <c r="B121" s="336"/>
      <c r="C121" s="325" t="s">
        <v>14</v>
      </c>
      <c r="D121" s="325"/>
      <c r="E121" s="325"/>
      <c r="F121" s="325"/>
      <c r="G121" s="325"/>
      <c r="H121" s="325"/>
      <c r="I121" s="325"/>
      <c r="J121" s="325"/>
      <c r="K121" s="325"/>
      <c r="L121" s="326"/>
      <c r="M121" s="451"/>
    </row>
    <row r="122" spans="1:13" ht="13" thickBot="1">
      <c r="A122" s="460"/>
      <c r="B122" s="336"/>
      <c r="C122" s="405" t="s">
        <v>177</v>
      </c>
      <c r="D122" s="406"/>
      <c r="E122" s="406"/>
      <c r="F122" s="406"/>
      <c r="G122" s="406"/>
      <c r="H122" s="406"/>
      <c r="I122" s="406"/>
      <c r="J122" s="406"/>
      <c r="K122" s="406"/>
      <c r="L122" s="407"/>
      <c r="M122" s="452"/>
    </row>
    <row r="123" spans="1:13">
      <c r="A123" s="327" t="s">
        <v>58</v>
      </c>
      <c r="B123" s="428"/>
      <c r="C123" s="429"/>
      <c r="D123" s="429"/>
      <c r="E123" s="429"/>
      <c r="F123" s="429"/>
      <c r="G123" s="429"/>
      <c r="H123" s="429"/>
      <c r="I123" s="429"/>
      <c r="J123" s="429"/>
      <c r="K123" s="429"/>
      <c r="L123" s="430"/>
    </row>
    <row r="124" spans="1:13" ht="13" thickBot="1">
      <c r="A124" s="344"/>
      <c r="B124" s="431"/>
      <c r="C124" s="432"/>
      <c r="D124" s="432"/>
      <c r="E124" s="432"/>
      <c r="F124" s="432"/>
      <c r="G124" s="432"/>
      <c r="H124" s="432"/>
      <c r="I124" s="432"/>
      <c r="J124" s="432"/>
      <c r="K124" s="432"/>
      <c r="L124" s="433"/>
    </row>
    <row r="125" spans="1:13" ht="13" thickBot="1">
      <c r="A125" s="97">
        <v>0.2</v>
      </c>
      <c r="B125" s="434"/>
      <c r="C125" s="435"/>
      <c r="D125" s="435"/>
      <c r="E125" s="435"/>
      <c r="F125" s="435"/>
      <c r="G125" s="435"/>
      <c r="H125" s="435"/>
      <c r="I125" s="435"/>
      <c r="J125" s="435"/>
      <c r="K125" s="435"/>
      <c r="L125" s="436"/>
    </row>
    <row r="126" spans="1:13" ht="13" thickBot="1"/>
    <row r="127" spans="1:13" ht="13.5" customHeight="1" thickBot="1">
      <c r="A127" s="327" t="s">
        <v>35</v>
      </c>
      <c r="B127" s="110" t="s">
        <v>36</v>
      </c>
      <c r="C127" s="110"/>
      <c r="D127" s="385" t="s">
        <v>37</v>
      </c>
      <c r="E127" s="386"/>
      <c r="F127" s="110" t="s">
        <v>38</v>
      </c>
      <c r="G127" s="110" t="s">
        <v>39</v>
      </c>
      <c r="H127" s="110"/>
      <c r="I127" s="385" t="s">
        <v>40</v>
      </c>
      <c r="J127" s="386"/>
    </row>
    <row r="128" spans="1:13" ht="13.5" thickBot="1">
      <c r="A128" s="344"/>
      <c r="B128" s="75"/>
      <c r="C128" s="75"/>
      <c r="D128" s="387"/>
      <c r="E128" s="388"/>
      <c r="F128" s="75"/>
      <c r="G128" s="75"/>
      <c r="H128" s="75"/>
      <c r="I128" s="387"/>
      <c r="J128" s="388"/>
    </row>
  </sheetData>
  <mergeCells count="280">
    <mergeCell ref="C122:L122"/>
    <mergeCell ref="A123:A124"/>
    <mergeCell ref="B123:L125"/>
    <mergeCell ref="A127:A128"/>
    <mergeCell ref="D127:E127"/>
    <mergeCell ref="I127:J127"/>
    <mergeCell ref="D128:E128"/>
    <mergeCell ref="I128:J128"/>
    <mergeCell ref="M117:M118"/>
    <mergeCell ref="I118:J118"/>
    <mergeCell ref="K118:L118"/>
    <mergeCell ref="B119:B122"/>
    <mergeCell ref="D119:E119"/>
    <mergeCell ref="I119:J119"/>
    <mergeCell ref="K119:L119"/>
    <mergeCell ref="M119:M122"/>
    <mergeCell ref="D120:E120"/>
    <mergeCell ref="C121:L121"/>
    <mergeCell ref="A112:A122"/>
    <mergeCell ref="C115:L115"/>
    <mergeCell ref="C116:L116"/>
    <mergeCell ref="B117:B118"/>
    <mergeCell ref="C117:C118"/>
    <mergeCell ref="D117:E118"/>
    <mergeCell ref="I117:J117"/>
    <mergeCell ref="K117:L117"/>
    <mergeCell ref="M110:M111"/>
    <mergeCell ref="I111:J111"/>
    <mergeCell ref="K111:L111"/>
    <mergeCell ref="B112:B116"/>
    <mergeCell ref="D112:E112"/>
    <mergeCell ref="I112:J112"/>
    <mergeCell ref="K112:L112"/>
    <mergeCell ref="M112:M116"/>
    <mergeCell ref="D113:E113"/>
    <mergeCell ref="A106:A107"/>
    <mergeCell ref="B106:L108"/>
    <mergeCell ref="A110:A111"/>
    <mergeCell ref="B110:B111"/>
    <mergeCell ref="C110:C111"/>
    <mergeCell ref="D110:E111"/>
    <mergeCell ref="I110:J110"/>
    <mergeCell ref="K110:L110"/>
    <mergeCell ref="D114:E114"/>
    <mergeCell ref="C100:C101"/>
    <mergeCell ref="D100:E101"/>
    <mergeCell ref="I100:J100"/>
    <mergeCell ref="K100:L100"/>
    <mergeCell ref="M100:M101"/>
    <mergeCell ref="I101:J101"/>
    <mergeCell ref="K101:L101"/>
    <mergeCell ref="B102:B105"/>
    <mergeCell ref="D102:E102"/>
    <mergeCell ref="I102:J102"/>
    <mergeCell ref="K102:L102"/>
    <mergeCell ref="M102:M105"/>
    <mergeCell ref="D103:E103"/>
    <mergeCell ref="C104:L104"/>
    <mergeCell ref="C105:L105"/>
    <mergeCell ref="M91:M92"/>
    <mergeCell ref="I92:J92"/>
    <mergeCell ref="K92:L92"/>
    <mergeCell ref="A93:A105"/>
    <mergeCell ref="C93:C97"/>
    <mergeCell ref="D93:E93"/>
    <mergeCell ref="I93:J93"/>
    <mergeCell ref="K93:L93"/>
    <mergeCell ref="M93:M99"/>
    <mergeCell ref="D94:E94"/>
    <mergeCell ref="I94:J94"/>
    <mergeCell ref="K94:L94"/>
    <mergeCell ref="D95:E95"/>
    <mergeCell ref="I95:J95"/>
    <mergeCell ref="K95:L95"/>
    <mergeCell ref="D96:E96"/>
    <mergeCell ref="I96:J96"/>
    <mergeCell ref="K96:L96"/>
    <mergeCell ref="D97:E97"/>
    <mergeCell ref="I97:J97"/>
    <mergeCell ref="K97:L97"/>
    <mergeCell ref="C98:L98"/>
    <mergeCell ref="C99:L99"/>
    <mergeCell ref="B100:B101"/>
    <mergeCell ref="A91:A92"/>
    <mergeCell ref="B91:B92"/>
    <mergeCell ref="C91:C92"/>
    <mergeCell ref="D91:E92"/>
    <mergeCell ref="A84:A85"/>
    <mergeCell ref="B84:L85"/>
    <mergeCell ref="A86:A87"/>
    <mergeCell ref="C86:D86"/>
    <mergeCell ref="I86:J86"/>
    <mergeCell ref="C87:D87"/>
    <mergeCell ref="I87:J87"/>
    <mergeCell ref="I91:J91"/>
    <mergeCell ref="K91:L91"/>
    <mergeCell ref="D80:E80"/>
    <mergeCell ref="I80:J80"/>
    <mergeCell ref="K80:L80"/>
    <mergeCell ref="M80:M83"/>
    <mergeCell ref="D81:E81"/>
    <mergeCell ref="C82:L82"/>
    <mergeCell ref="C83:L83"/>
    <mergeCell ref="A88:A89"/>
    <mergeCell ref="C88:D88"/>
    <mergeCell ref="C89:D89"/>
    <mergeCell ref="M74:M77"/>
    <mergeCell ref="D75:E75"/>
    <mergeCell ref="C76:L76"/>
    <mergeCell ref="C77:L77"/>
    <mergeCell ref="B78:B79"/>
    <mergeCell ref="C78:C79"/>
    <mergeCell ref="D78:E79"/>
    <mergeCell ref="I78:J78"/>
    <mergeCell ref="K78:L78"/>
    <mergeCell ref="M78:M79"/>
    <mergeCell ref="I79:J79"/>
    <mergeCell ref="K79:L79"/>
    <mergeCell ref="M66:M67"/>
    <mergeCell ref="I67:J67"/>
    <mergeCell ref="K67:L67"/>
    <mergeCell ref="A68:A83"/>
    <mergeCell ref="B68:B71"/>
    <mergeCell ref="D68:E68"/>
    <mergeCell ref="I68:J68"/>
    <mergeCell ref="K68:L68"/>
    <mergeCell ref="I73:J73"/>
    <mergeCell ref="K73:L73"/>
    <mergeCell ref="B74:B77"/>
    <mergeCell ref="D74:E74"/>
    <mergeCell ref="I74:J74"/>
    <mergeCell ref="K74:L74"/>
    <mergeCell ref="M68:M71"/>
    <mergeCell ref="D69:E69"/>
    <mergeCell ref="C70:L70"/>
    <mergeCell ref="C71:L71"/>
    <mergeCell ref="B72:B73"/>
    <mergeCell ref="C72:C73"/>
    <mergeCell ref="D72:E73"/>
    <mergeCell ref="I72:J72"/>
    <mergeCell ref="K72:L72"/>
    <mergeCell ref="M72:M73"/>
    <mergeCell ref="A63:A64"/>
    <mergeCell ref="C63:D63"/>
    <mergeCell ref="C64:D64"/>
    <mergeCell ref="A66:A67"/>
    <mergeCell ref="B66:B67"/>
    <mergeCell ref="C66:C67"/>
    <mergeCell ref="D66:E67"/>
    <mergeCell ref="C57:L57"/>
    <mergeCell ref="A58:A59"/>
    <mergeCell ref="B58:L60"/>
    <mergeCell ref="A61:A62"/>
    <mergeCell ref="C61:D61"/>
    <mergeCell ref="I61:J61"/>
    <mergeCell ref="C62:D62"/>
    <mergeCell ref="I62:J62"/>
    <mergeCell ref="A39:A57"/>
    <mergeCell ref="I66:J66"/>
    <mergeCell ref="K66:L66"/>
    <mergeCell ref="C47:C48"/>
    <mergeCell ref="D47:E47"/>
    <mergeCell ref="I47:J47"/>
    <mergeCell ref="K47:L47"/>
    <mergeCell ref="D48:E48"/>
    <mergeCell ref="I48:J48"/>
    <mergeCell ref="M52:M53"/>
    <mergeCell ref="I53:J53"/>
    <mergeCell ref="K53:L53"/>
    <mergeCell ref="B54:B57"/>
    <mergeCell ref="D54:E54"/>
    <mergeCell ref="I54:J54"/>
    <mergeCell ref="K54:L54"/>
    <mergeCell ref="M54:M57"/>
    <mergeCell ref="D55:E55"/>
    <mergeCell ref="C56:L56"/>
    <mergeCell ref="B52:B53"/>
    <mergeCell ref="C52:C53"/>
    <mergeCell ref="D52:E53"/>
    <mergeCell ref="I52:J52"/>
    <mergeCell ref="K52:L52"/>
    <mergeCell ref="B45:B46"/>
    <mergeCell ref="C45:C46"/>
    <mergeCell ref="D45:E46"/>
    <mergeCell ref="I45:J45"/>
    <mergeCell ref="K45:L45"/>
    <mergeCell ref="I46:J46"/>
    <mergeCell ref="K46:L46"/>
    <mergeCell ref="B39:B44"/>
    <mergeCell ref="C39:C41"/>
    <mergeCell ref="D40:E40"/>
    <mergeCell ref="I40:J40"/>
    <mergeCell ref="K40:L40"/>
    <mergeCell ref="D41:E41"/>
    <mergeCell ref="I41:J41"/>
    <mergeCell ref="K41:L41"/>
    <mergeCell ref="M37:M38"/>
    <mergeCell ref="I38:J38"/>
    <mergeCell ref="K38:L38"/>
    <mergeCell ref="D39:E39"/>
    <mergeCell ref="I39:J39"/>
    <mergeCell ref="K39:L39"/>
    <mergeCell ref="M39:M51"/>
    <mergeCell ref="D42:E42"/>
    <mergeCell ref="C43:L43"/>
    <mergeCell ref="C44:L44"/>
    <mergeCell ref="D49:E49"/>
    <mergeCell ref="C50:L50"/>
    <mergeCell ref="C51:L51"/>
    <mergeCell ref="K48:L48"/>
    <mergeCell ref="K28:L28"/>
    <mergeCell ref="D29:E29"/>
    <mergeCell ref="I29:J29"/>
    <mergeCell ref="K29:L29"/>
    <mergeCell ref="D30:L30"/>
    <mergeCell ref="D31:L31"/>
    <mergeCell ref="A37:A38"/>
    <mergeCell ref="B37:B38"/>
    <mergeCell ref="C37:C38"/>
    <mergeCell ref="D37:E38"/>
    <mergeCell ref="I37:J37"/>
    <mergeCell ref="K37:L37"/>
    <mergeCell ref="A32:A33"/>
    <mergeCell ref="D32:E32"/>
    <mergeCell ref="I32:J32"/>
    <mergeCell ref="D33:E33"/>
    <mergeCell ref="I33:J33"/>
    <mergeCell ref="A34:A35"/>
    <mergeCell ref="D34:J35"/>
    <mergeCell ref="M15:M31"/>
    <mergeCell ref="C17:L17"/>
    <mergeCell ref="C18:L18"/>
    <mergeCell ref="B19:B20"/>
    <mergeCell ref="C19:C20"/>
    <mergeCell ref="I19:J19"/>
    <mergeCell ref="K19:L19"/>
    <mergeCell ref="I20:J20"/>
    <mergeCell ref="K20:L20"/>
    <mergeCell ref="B21:B22"/>
    <mergeCell ref="K21:L22"/>
    <mergeCell ref="I23:J23"/>
    <mergeCell ref="C24:L24"/>
    <mergeCell ref="C25:L25"/>
    <mergeCell ref="B26:B27"/>
    <mergeCell ref="C26:C27"/>
    <mergeCell ref="D26:E27"/>
    <mergeCell ref="I26:J26"/>
    <mergeCell ref="K26:L26"/>
    <mergeCell ref="I27:J27"/>
    <mergeCell ref="K27:L27"/>
    <mergeCell ref="B28:B31"/>
    <mergeCell ref="D28:E28"/>
    <mergeCell ref="I28:J28"/>
    <mergeCell ref="A13:A14"/>
    <mergeCell ref="B13:B14"/>
    <mergeCell ref="C13:C14"/>
    <mergeCell ref="J13:J14"/>
    <mergeCell ref="A15:A31"/>
    <mergeCell ref="B15:B18"/>
    <mergeCell ref="C21:C22"/>
    <mergeCell ref="G21:G22"/>
    <mergeCell ref="H21:H22"/>
    <mergeCell ref="I21:J22"/>
    <mergeCell ref="F5:F8"/>
    <mergeCell ref="G5:G8"/>
    <mergeCell ref="H5:H8"/>
    <mergeCell ref="I5:I8"/>
    <mergeCell ref="J5:J11"/>
    <mergeCell ref="C10:I10"/>
    <mergeCell ref="C11:I11"/>
    <mergeCell ref="A3:A4"/>
    <mergeCell ref="B3:B4"/>
    <mergeCell ref="C3:C4"/>
    <mergeCell ref="D3:D4"/>
    <mergeCell ref="J3:J4"/>
    <mergeCell ref="A5:A11"/>
    <mergeCell ref="B5:B11"/>
    <mergeCell ref="C5:C8"/>
    <mergeCell ref="D5:D8"/>
    <mergeCell ref="E5:E8"/>
  </mergeCells>
  <pageMargins left="0.7" right="0.7" top="0.75" bottom="0.75" header="0.3" footer="0.3"/>
  <pageSetup paperSize="9" orientation="portrait" r:id="rId1"/>
  <headerFooter>
    <oddHeader>&amp;L&amp;"Calibri"&amp;10&amp;K000000OFFICIAL&amp;1#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3:P26"/>
  <sheetViews>
    <sheetView topLeftCell="B1" workbookViewId="0">
      <selection activeCell="H29" sqref="H28:H29"/>
    </sheetView>
  </sheetViews>
  <sheetFormatPr defaultRowHeight="12.5"/>
  <cols>
    <col min="5" max="5" width="20.1796875" bestFit="1" customWidth="1"/>
    <col min="6" max="6" width="22.7265625" bestFit="1" customWidth="1"/>
    <col min="7" max="7" width="19" customWidth="1"/>
    <col min="8" max="8" width="18.453125" bestFit="1" customWidth="1"/>
    <col min="9" max="9" width="21.1796875" customWidth="1"/>
    <col min="10" max="10" width="21.7265625" bestFit="1" customWidth="1"/>
    <col min="11" max="11" width="22" bestFit="1" customWidth="1"/>
    <col min="12" max="12" width="41" bestFit="1" customWidth="1"/>
    <col min="13" max="13" width="21.81640625" customWidth="1"/>
    <col min="14" max="14" width="23" bestFit="1" customWidth="1"/>
    <col min="15" max="15" width="21" bestFit="1" customWidth="1"/>
  </cols>
  <sheetData>
    <row r="3" spans="4:16" ht="13" thickBot="1">
      <c r="E3" s="18" t="s">
        <v>178</v>
      </c>
      <c r="J3" s="17" t="s">
        <v>179</v>
      </c>
    </row>
    <row r="4" spans="4:16" ht="14.5" thickBot="1">
      <c r="E4" s="15" t="s">
        <v>180</v>
      </c>
      <c r="F4" s="16" t="s">
        <v>181</v>
      </c>
      <c r="G4" s="16" t="s">
        <v>182</v>
      </c>
      <c r="H4" s="11"/>
      <c r="J4" s="15" t="s">
        <v>180</v>
      </c>
      <c r="K4" s="16" t="s">
        <v>181</v>
      </c>
      <c r="L4" s="16" t="s">
        <v>182</v>
      </c>
    </row>
    <row r="5" spans="4:16" ht="14.5" thickBot="1">
      <c r="E5" s="13" t="s">
        <v>183</v>
      </c>
      <c r="F5" s="14">
        <v>0.69</v>
      </c>
      <c r="G5" s="14">
        <v>0.1</v>
      </c>
      <c r="H5" s="12">
        <f>F5*G5+F6*G6+F7*G7</f>
        <v>0.22199999999999998</v>
      </c>
      <c r="J5" s="13" t="s">
        <v>183</v>
      </c>
      <c r="K5" s="14">
        <v>0.69</v>
      </c>
      <c r="L5" s="14">
        <v>0.3</v>
      </c>
      <c r="N5" s="2">
        <f>K5*L5+K6*L6+K7*L7</f>
        <v>0.41100000000000003</v>
      </c>
    </row>
    <row r="6" spans="4:16" ht="14.5" thickBot="1">
      <c r="E6" s="13" t="s">
        <v>184</v>
      </c>
      <c r="F6" s="14">
        <v>0.51</v>
      </c>
      <c r="G6" s="14">
        <v>0.3</v>
      </c>
      <c r="H6" s="11"/>
      <c r="J6" s="13" t="s">
        <v>184</v>
      </c>
      <c r="K6" s="14">
        <v>0.51</v>
      </c>
      <c r="L6" s="14">
        <v>0.4</v>
      </c>
    </row>
    <row r="7" spans="4:16" ht="28.5" thickBot="1">
      <c r="E7" s="13" t="s">
        <v>185</v>
      </c>
      <c r="F7" s="14">
        <v>0</v>
      </c>
      <c r="G7" s="14">
        <v>0.6</v>
      </c>
      <c r="H7" s="11"/>
      <c r="J7" s="13" t="s">
        <v>185</v>
      </c>
      <c r="K7" s="14">
        <v>0</v>
      </c>
      <c r="L7" s="14">
        <v>0.3</v>
      </c>
    </row>
    <row r="11" spans="4:16">
      <c r="D11" t="s">
        <v>186</v>
      </c>
    </row>
    <row r="12" spans="4:16" ht="37.5">
      <c r="D12" s="3" t="s">
        <v>187</v>
      </c>
      <c r="E12" s="3" t="s">
        <v>188</v>
      </c>
      <c r="F12" s="3" t="s">
        <v>189</v>
      </c>
      <c r="G12" s="3" t="s">
        <v>190</v>
      </c>
      <c r="H12" s="3" t="s">
        <v>191</v>
      </c>
      <c r="I12" s="8" t="s">
        <v>192</v>
      </c>
      <c r="J12" s="3" t="s">
        <v>193</v>
      </c>
      <c r="K12" s="8" t="s">
        <v>194</v>
      </c>
      <c r="L12" s="8" t="s">
        <v>195</v>
      </c>
      <c r="M12" s="19" t="s">
        <v>196</v>
      </c>
      <c r="N12" s="4" t="s">
        <v>197</v>
      </c>
      <c r="O12" s="20" t="s">
        <v>198</v>
      </c>
      <c r="P12" s="20" t="s">
        <v>199</v>
      </c>
    </row>
    <row r="13" spans="4:16">
      <c r="D13" s="3" t="s">
        <v>200</v>
      </c>
      <c r="E13" s="3">
        <v>8477</v>
      </c>
      <c r="F13" s="3">
        <v>8837</v>
      </c>
      <c r="G13" s="3">
        <v>534</v>
      </c>
      <c r="H13" s="3">
        <f>E13*F13/G13</f>
        <v>140283.23782771535</v>
      </c>
      <c r="I13" s="3">
        <v>45</v>
      </c>
      <c r="J13" s="3">
        <f>I13*H13</f>
        <v>6312745.7022471903</v>
      </c>
      <c r="K13" s="3">
        <f>J13*80%</f>
        <v>5050196.561797753</v>
      </c>
      <c r="L13" s="3">
        <f>K13*50%</f>
        <v>2525098.2808988765</v>
      </c>
      <c r="M13" s="5">
        <f>10000000*I13/G13</f>
        <v>842696.62921348319</v>
      </c>
      <c r="N13" s="3">
        <f>E13*F13</f>
        <v>74911249</v>
      </c>
      <c r="O13" t="s">
        <v>201</v>
      </c>
      <c r="P13">
        <f>186*I13/G13</f>
        <v>15.674157303370787</v>
      </c>
    </row>
    <row r="14" spans="4:16">
      <c r="D14" s="3" t="s">
        <v>202</v>
      </c>
      <c r="E14" s="3">
        <v>9802</v>
      </c>
      <c r="F14" s="3">
        <v>1710</v>
      </c>
      <c r="G14" s="3">
        <v>146</v>
      </c>
      <c r="H14" s="3">
        <f>E14*F14/G14</f>
        <v>114804.24657534246</v>
      </c>
      <c r="I14" s="3">
        <v>20</v>
      </c>
      <c r="J14" s="3">
        <f>I14*H14</f>
        <v>2296084.9315068494</v>
      </c>
      <c r="K14" s="3">
        <f>J14*80%</f>
        <v>1836867.9452054796</v>
      </c>
      <c r="L14" s="3">
        <f>K14*50%</f>
        <v>918433.97260273981</v>
      </c>
      <c r="M14" s="5">
        <f>13000000*I14/G14</f>
        <v>1780821.9178082191</v>
      </c>
      <c r="N14" s="3">
        <f>E14*F14</f>
        <v>16761420</v>
      </c>
      <c r="O14" t="s">
        <v>203</v>
      </c>
      <c r="P14">
        <f>222*I14/G14</f>
        <v>30.410958904109588</v>
      </c>
    </row>
    <row r="15" spans="4:16">
      <c r="D15" s="3" t="s">
        <v>204</v>
      </c>
      <c r="E15" s="3">
        <v>6232</v>
      </c>
      <c r="F15" s="3">
        <v>5020</v>
      </c>
      <c r="G15" s="3">
        <v>314</v>
      </c>
      <c r="H15" s="3">
        <f>E15*F15/G15</f>
        <v>99632.611464968155</v>
      </c>
      <c r="I15" s="3">
        <v>35</v>
      </c>
      <c r="J15" s="3">
        <f>I15*H15</f>
        <v>3487141.4012738853</v>
      </c>
      <c r="K15" s="3">
        <f>J15*80%</f>
        <v>2789713.1210191082</v>
      </c>
      <c r="L15" s="3">
        <f>K15*50%</f>
        <v>1394856.5605095541</v>
      </c>
      <c r="M15" s="5">
        <f>8000000*I15/G15</f>
        <v>891719.74522292998</v>
      </c>
      <c r="N15" s="3">
        <f>E15*F15</f>
        <v>31284640</v>
      </c>
      <c r="O15" t="s">
        <v>205</v>
      </c>
      <c r="P15">
        <f>117*I15/G15</f>
        <v>13.04140127388535</v>
      </c>
    </row>
    <row r="16" spans="4:16">
      <c r="D16" s="3"/>
      <c r="E16" s="3"/>
      <c r="F16" s="3"/>
      <c r="G16" s="3">
        <f>SUM(G13:G15)</f>
        <v>994</v>
      </c>
      <c r="H16" s="3" t="s">
        <v>206</v>
      </c>
      <c r="I16" s="3">
        <f t="shared" ref="I16:N16" si="0">SUM(I13:I15)</f>
        <v>100</v>
      </c>
      <c r="J16" s="3">
        <f t="shared" si="0"/>
        <v>12095972.035027925</v>
      </c>
      <c r="K16" s="3">
        <f t="shared" si="0"/>
        <v>9676777.6280223411</v>
      </c>
      <c r="L16" s="3">
        <f t="shared" si="0"/>
        <v>4838388.8140111705</v>
      </c>
      <c r="M16" s="5">
        <f t="shared" si="0"/>
        <v>3515238.2922446323</v>
      </c>
      <c r="N16" s="5">
        <f t="shared" si="0"/>
        <v>122957309</v>
      </c>
      <c r="O16" t="s">
        <v>207</v>
      </c>
      <c r="P16">
        <f>SUM(P13:P15)</f>
        <v>59.126517481365724</v>
      </c>
    </row>
    <row r="17" spans="4:15">
      <c r="D17" s="3"/>
      <c r="E17" s="3"/>
      <c r="F17" s="3"/>
      <c r="G17" s="3"/>
      <c r="H17" s="3"/>
      <c r="I17" s="3" t="s">
        <v>208</v>
      </c>
      <c r="J17" s="9" t="s">
        <v>209</v>
      </c>
      <c r="K17" s="9" t="s">
        <v>210</v>
      </c>
      <c r="L17" s="9" t="s">
        <v>211</v>
      </c>
      <c r="M17" s="6" t="s">
        <v>212</v>
      </c>
      <c r="N17" s="7" t="s">
        <v>213</v>
      </c>
      <c r="O17" s="10"/>
    </row>
    <row r="20" spans="4:15" ht="46.5" thickBot="1">
      <c r="F20" s="1" t="s">
        <v>214</v>
      </c>
    </row>
    <row r="25" spans="4:15">
      <c r="L25" s="11"/>
    </row>
    <row r="26" spans="4:15">
      <c r="K26" s="11"/>
    </row>
  </sheetData>
  <pageMargins left="0.7" right="0.7" top="0.75" bottom="0.75" header="0.3" footer="0.3"/>
  <pageSetup paperSize="9" orientation="portrait" r:id="rId1"/>
  <headerFooter>
    <oddHeader>&amp;L&amp;"Calibri"&amp;10&amp;K000000OFFICIAL&amp;1#</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59C893CF9D7840AF361CE49902A584" ma:contentTypeVersion="13" ma:contentTypeDescription="Create a new document." ma:contentTypeScope="" ma:versionID="f3dd8698917396b26200d14fd91d7be1">
  <xsd:schema xmlns:xsd="http://www.w3.org/2001/XMLSchema" xmlns:xs="http://www.w3.org/2001/XMLSchema" xmlns:p="http://schemas.microsoft.com/office/2006/metadata/properties" xmlns:ns3="10ce0c6d-126e-447e-9e04-6373275355d0" xmlns:ns4="620d5990-7e03-43fc-a200-b078caeb2774" targetNamespace="http://schemas.microsoft.com/office/2006/metadata/properties" ma:root="true" ma:fieldsID="b2049ca3e077c097a303a78eeee69cab" ns3:_="" ns4:_="">
    <xsd:import namespace="10ce0c6d-126e-447e-9e04-6373275355d0"/>
    <xsd:import namespace="620d5990-7e03-43fc-a200-b078caeb277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ce0c6d-126e-447e-9e04-6373275355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0d5990-7e03-43fc-a200-b078caeb277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85A5C0-4DA5-4788-A2E4-422E55E5875A}">
  <ds:schemaRefs>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elements/1.1/"/>
    <ds:schemaRef ds:uri="620d5990-7e03-43fc-a200-b078caeb2774"/>
    <ds:schemaRef ds:uri="10ce0c6d-126e-447e-9e04-6373275355d0"/>
    <ds:schemaRef ds:uri="http://www.w3.org/XML/1998/namespace"/>
  </ds:schemaRefs>
</ds:datastoreItem>
</file>

<file path=customXml/itemProps2.xml><?xml version="1.0" encoding="utf-8"?>
<ds:datastoreItem xmlns:ds="http://schemas.openxmlformats.org/officeDocument/2006/customXml" ds:itemID="{1A90ECCC-4D6C-40FA-8DFA-FD9AA88F8D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ce0c6d-126e-447e-9e04-6373275355d0"/>
    <ds:schemaRef ds:uri="620d5990-7e03-43fc-a200-b078caeb27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BD57A0-F59C-4AAD-8B60-CB53905C70A0}">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ScaleCrop>false</ap:ScaleCrop>
  <ap:LinksUpToDate>false</ap:LinksUpToDate>
  <ap:HyperlinkBase/>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file>