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F8920922-49C4-4E5A-BFA0-C8D7723898DC}" xr6:coauthVersionLast="44" xr6:coauthVersionMax="45" xr10:uidLastSave="{00000000-0000-0000-0000-000000000000}"/>
  <bookViews>
    <workbookView xWindow="-120" yWindow="-120" windowWidth="19440" windowHeight="15000" tabRatio="698" xr2:uid="{00000000-000D-0000-FFFF-FFFF00000000}"/>
  </bookViews>
  <sheets>
    <sheet name="IDT PORTFOLIO LOGFRAME" sheetId="19" r:id="rId1"/>
    <sheet name="Ref Outcome 1.1 Method" sheetId="13" r:id="rId2"/>
    <sheet name="Ref Partnership indicators" sheetId="14" r:id="rId3"/>
    <sheet name="Ref DS Campus Method" sheetId="18" r:id="rId4"/>
    <sheet name="AR 2019" sheetId="16" r:id="rId5"/>
    <sheet name="Ref Scoring" sheetId="15"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5" i="19" l="1"/>
  <c r="E115" i="19"/>
  <c r="D115" i="19"/>
  <c r="J12" i="14" l="1"/>
  <c r="I12" i="14"/>
  <c r="G12" i="14"/>
  <c r="E12" i="14"/>
  <c r="J11" i="14"/>
  <c r="I11" i="14"/>
  <c r="G11" i="14"/>
  <c r="E11" i="14"/>
  <c r="J10" i="14"/>
  <c r="I10" i="14"/>
  <c r="G10" i="14"/>
  <c r="E10" i="14"/>
  <c r="J9" i="14"/>
  <c r="I9" i="14"/>
  <c r="G9" i="14"/>
  <c r="E9" i="14"/>
  <c r="F205" i="19" l="1"/>
  <c r="E205" i="19"/>
  <c r="D205" i="19"/>
  <c r="F194" i="19"/>
  <c r="E194" i="19"/>
  <c r="D194" i="19"/>
  <c r="F189" i="19"/>
  <c r="E189" i="19"/>
  <c r="D189" i="19"/>
  <c r="F183" i="19"/>
  <c r="E183" i="19"/>
  <c r="D183" i="19"/>
  <c r="F178" i="19"/>
  <c r="E178" i="19"/>
  <c r="D178" i="19"/>
  <c r="F172" i="19"/>
  <c r="E172" i="19"/>
  <c r="D172" i="19"/>
  <c r="F167" i="19"/>
  <c r="E167" i="19"/>
  <c r="D167" i="19"/>
  <c r="F161" i="19"/>
  <c r="E161" i="19"/>
  <c r="D161" i="19"/>
  <c r="F150" i="19"/>
  <c r="E150" i="19"/>
  <c r="D150" i="19"/>
  <c r="F145" i="19"/>
  <c r="E145" i="19"/>
  <c r="D145" i="19"/>
  <c r="F140" i="19"/>
  <c r="E140" i="19"/>
  <c r="D140" i="19"/>
  <c r="F135" i="19"/>
  <c r="E135" i="19"/>
  <c r="D135" i="19"/>
  <c r="F130" i="19"/>
  <c r="E130" i="19"/>
  <c r="D130" i="19"/>
  <c r="F120" i="19"/>
  <c r="E120" i="19"/>
  <c r="D120" i="19"/>
  <c r="F110" i="19"/>
  <c r="E110" i="19"/>
  <c r="D110" i="19"/>
  <c r="F105" i="19"/>
  <c r="E105" i="19"/>
  <c r="D105" i="19"/>
  <c r="F100" i="19"/>
  <c r="E100" i="19"/>
  <c r="D100" i="19"/>
  <c r="F95" i="19"/>
  <c r="E95" i="19"/>
  <c r="D95" i="19"/>
  <c r="F90" i="19"/>
  <c r="E90" i="19"/>
  <c r="D90" i="19"/>
  <c r="F80" i="19"/>
  <c r="E80" i="19"/>
  <c r="D80" i="19"/>
  <c r="F75" i="19"/>
  <c r="E75" i="19"/>
  <c r="D75" i="19"/>
  <c r="F70" i="19"/>
  <c r="E70" i="19"/>
  <c r="D70" i="19"/>
  <c r="F65" i="19"/>
  <c r="E65" i="19"/>
  <c r="D65" i="19"/>
  <c r="F60" i="19"/>
  <c r="E60" i="19"/>
  <c r="D60" i="19"/>
  <c r="F50" i="19"/>
  <c r="E50" i="19"/>
  <c r="D50" i="19"/>
  <c r="F45" i="19"/>
  <c r="E45" i="19"/>
  <c r="D45" i="19"/>
  <c r="F40" i="19"/>
  <c r="E40" i="19"/>
  <c r="D40" i="19"/>
  <c r="F35" i="19"/>
  <c r="E35" i="19"/>
  <c r="D35" i="19"/>
  <c r="F23" i="19"/>
  <c r="E23" i="19"/>
  <c r="D23" i="19"/>
  <c r="F12" i="19"/>
  <c r="E12" i="19"/>
  <c r="D12" i="19"/>
  <c r="F7" i="19"/>
  <c r="E7" i="19"/>
  <c r="D7" i="19"/>
  <c r="B48" i="16" l="1"/>
  <c r="B47" i="16"/>
  <c r="P44" i="16"/>
  <c r="K44" i="16"/>
  <c r="J44" i="16"/>
  <c r="H44" i="16"/>
  <c r="P43" i="16"/>
  <c r="K43" i="16"/>
  <c r="J43" i="16"/>
  <c r="H43" i="16"/>
  <c r="P42" i="16"/>
  <c r="K42" i="16"/>
  <c r="J42" i="16"/>
  <c r="H42" i="16"/>
  <c r="P41" i="16"/>
  <c r="K41" i="16"/>
  <c r="J41" i="16"/>
  <c r="H41" i="16"/>
  <c r="P40" i="16"/>
  <c r="N40" i="16"/>
  <c r="K40" i="16"/>
  <c r="J40" i="16"/>
  <c r="H40" i="16"/>
  <c r="E40" i="16"/>
  <c r="D40" i="16"/>
  <c r="P38" i="16"/>
  <c r="K38" i="16"/>
  <c r="J38" i="16"/>
  <c r="H38" i="16"/>
  <c r="P37" i="16"/>
  <c r="K37" i="16"/>
  <c r="J37" i="16"/>
  <c r="H37" i="16"/>
  <c r="P36" i="16"/>
  <c r="K36" i="16"/>
  <c r="J36" i="16"/>
  <c r="H36" i="16"/>
  <c r="P35" i="16"/>
  <c r="K35" i="16"/>
  <c r="J35" i="16"/>
  <c r="H35" i="16"/>
  <c r="P34" i="16"/>
  <c r="K34" i="16"/>
  <c r="J34" i="16"/>
  <c r="H34" i="16"/>
  <c r="P33" i="16"/>
  <c r="K33" i="16"/>
  <c r="J33" i="16"/>
  <c r="H33" i="16"/>
  <c r="P32" i="16"/>
  <c r="N32" i="16"/>
  <c r="K32" i="16"/>
  <c r="J32" i="16"/>
  <c r="H32" i="16"/>
  <c r="E32" i="16"/>
  <c r="D32" i="16"/>
  <c r="P30" i="16"/>
  <c r="K30" i="16"/>
  <c r="J30" i="16"/>
  <c r="H30" i="16"/>
  <c r="P29" i="16"/>
  <c r="K29" i="16"/>
  <c r="J29" i="16"/>
  <c r="H29" i="16"/>
  <c r="P28" i="16"/>
  <c r="K28" i="16"/>
  <c r="J28" i="16"/>
  <c r="H28" i="16"/>
  <c r="P27" i="16"/>
  <c r="K27" i="16"/>
  <c r="J27" i="16"/>
  <c r="H27" i="16"/>
  <c r="P26" i="16"/>
  <c r="K26" i="16"/>
  <c r="J26" i="16"/>
  <c r="H26" i="16"/>
  <c r="P25" i="16"/>
  <c r="N25" i="16"/>
  <c r="K25" i="16"/>
  <c r="J25" i="16"/>
  <c r="H25" i="16"/>
  <c r="E25" i="16"/>
  <c r="D25" i="16"/>
  <c r="P23" i="16"/>
  <c r="K23" i="16"/>
  <c r="J23" i="16"/>
  <c r="H23" i="16"/>
  <c r="P22" i="16"/>
  <c r="K22" i="16"/>
  <c r="J22" i="16"/>
  <c r="H22" i="16"/>
  <c r="P21" i="16"/>
  <c r="K21" i="16"/>
  <c r="J21" i="16"/>
  <c r="H21" i="16"/>
  <c r="P20" i="16"/>
  <c r="K20" i="16"/>
  <c r="J20" i="16"/>
  <c r="H20" i="16"/>
  <c r="P19" i="16"/>
  <c r="K19" i="16"/>
  <c r="J19" i="16"/>
  <c r="H19" i="16"/>
  <c r="P18" i="16"/>
  <c r="N18" i="16"/>
  <c r="K18" i="16"/>
  <c r="J18" i="16"/>
  <c r="H18" i="16"/>
  <c r="E18" i="16"/>
  <c r="D18" i="16"/>
  <c r="P16" i="16"/>
  <c r="K16" i="16"/>
  <c r="J16" i="16"/>
  <c r="H16" i="16"/>
  <c r="P15" i="16"/>
  <c r="K15" i="16"/>
  <c r="J15" i="16"/>
  <c r="H15" i="16"/>
  <c r="P14" i="16"/>
  <c r="K14" i="16"/>
  <c r="J14" i="16"/>
  <c r="H14" i="16"/>
  <c r="P13" i="16"/>
  <c r="K13" i="16"/>
  <c r="J13" i="16"/>
  <c r="H13" i="16"/>
  <c r="P12" i="16"/>
  <c r="N12" i="16"/>
  <c r="K12" i="16"/>
  <c r="J12" i="16"/>
  <c r="H12" i="16"/>
  <c r="E12" i="16"/>
  <c r="D12" i="16"/>
  <c r="P10" i="16"/>
  <c r="G10" i="16"/>
  <c r="P9" i="16"/>
  <c r="N9" i="16"/>
  <c r="K9" i="16"/>
  <c r="J9" i="16"/>
  <c r="G9" i="16"/>
  <c r="D9" i="16"/>
  <c r="P7" i="16"/>
  <c r="K7" i="16"/>
  <c r="J7" i="16"/>
  <c r="G7" i="16"/>
  <c r="P6" i="16"/>
  <c r="N6" i="16"/>
  <c r="K6" i="16"/>
  <c r="J6" i="16"/>
  <c r="G6" i="16"/>
  <c r="D6" i="16"/>
  <c r="B1" i="16"/>
  <c r="A1" i="13"/>
</calcChain>
</file>

<file path=xl/sharedStrings.xml><?xml version="1.0" encoding="utf-8"?>
<sst xmlns="http://schemas.openxmlformats.org/spreadsheetml/2006/main" count="582" uniqueCount="252">
  <si>
    <t>PROJECT NAME</t>
  </si>
  <si>
    <t>IMPACT</t>
  </si>
  <si>
    <t>Planned</t>
  </si>
  <si>
    <t>Achieved</t>
  </si>
  <si>
    <t>Source</t>
  </si>
  <si>
    <t>OUTCOME</t>
  </si>
  <si>
    <t>Assumptions</t>
  </si>
  <si>
    <t>INPUTS (£)</t>
  </si>
  <si>
    <t>Govt (£)</t>
  </si>
  <si>
    <t>Other (£)</t>
  </si>
  <si>
    <t>Total (£)</t>
  </si>
  <si>
    <t>INPUTS (HR)</t>
  </si>
  <si>
    <t>Assumption</t>
  </si>
  <si>
    <t>IMPACT WEIGHTING (%)</t>
  </si>
  <si>
    <t>RISK RATING</t>
  </si>
  <si>
    <t>OUTPUT 2</t>
  </si>
  <si>
    <t>Output Indicator 1.1</t>
  </si>
  <si>
    <t>Output Indicator 1.2</t>
  </si>
  <si>
    <t>Output Indicator 1.3</t>
  </si>
  <si>
    <t>Output Indicator 2.2</t>
  </si>
  <si>
    <t>Output Indicator 2.3</t>
  </si>
  <si>
    <t>Impact Indicator 1</t>
  </si>
  <si>
    <t>Impact Indicator 2</t>
  </si>
  <si>
    <t>OUTPUT 3</t>
  </si>
  <si>
    <t>OUTPUT 6</t>
  </si>
  <si>
    <t>OUTPUT 5</t>
  </si>
  <si>
    <t>OUTPUT 4</t>
  </si>
  <si>
    <t>Output Indicator 3.2</t>
  </si>
  <si>
    <t>Output Indicator 3.3</t>
  </si>
  <si>
    <t>Output Indicator 4.2</t>
  </si>
  <si>
    <t>Output Indicator 4.3</t>
  </si>
  <si>
    <t>Output Indicator 6.1</t>
  </si>
  <si>
    <t>Output Indicator 6.2</t>
  </si>
  <si>
    <t>OUTCOME1</t>
  </si>
  <si>
    <t>OUTCOME2</t>
  </si>
  <si>
    <t>Outcome Indicator 1.1</t>
  </si>
  <si>
    <t>Outcome Indicator 2.1</t>
  </si>
  <si>
    <t xml:space="preserve">Strategic collaboration with UK statistics system </t>
  </si>
  <si>
    <t>Quality, timely, reliable and disaggregated data is available and used worldwide to support delivery of the Global Goals and ensure no one is left behind.</t>
  </si>
  <si>
    <t>Rwanda 56</t>
  </si>
  <si>
    <t>Increased availability and frequency of high quality disaggregated data</t>
  </si>
  <si>
    <t xml:space="preserve">OUTPUT 1 </t>
  </si>
  <si>
    <t>4; (cumulative - + Code of Practice and NSDS)</t>
  </si>
  <si>
    <t>KNBS/ONS reporting; Indicator added in 18/19</t>
  </si>
  <si>
    <t>Output Indicator 1.4</t>
  </si>
  <si>
    <t>Medium</t>
  </si>
  <si>
    <t xml:space="preserve">Output Indicator 2.1 </t>
  </si>
  <si>
    <t>Number of cases of where ONS have provided advice on strategic policy documents: (e.g. Statistical Bill, communications strategy, other policy documents) and there is evidence that this advice has had an influence on the final product (cumulative)</t>
  </si>
  <si>
    <t>ONS reporting:
Indicator added in 2018 AR</t>
  </si>
  <si>
    <t>Output Indicator 2.4</t>
  </si>
  <si>
    <t>Number of leaders mentored  and/or trained by ONS support, and rating training as effective (cumulative number of individuals)</t>
  </si>
  <si>
    <t>ONS reporting
Indicator added in 2018 AR</t>
  </si>
  <si>
    <t>Output Indicator 2.5</t>
  </si>
  <si>
    <t>Number of stories of where ONS support has enabled GSS to fill SDG data gaps, using admin data or other sources (cumulative).</t>
  </si>
  <si>
    <t xml:space="preserve">Examples of where ONS support has led to more rigorous statistical infrastructure and systems; that are sustainable and promote good practice (e.g. statistical standards and concepts, adoption of national or international standards, programmes to upskill staff etc) </t>
  </si>
  <si>
    <t xml:space="preserve">Output Indicator 3.1 </t>
  </si>
  <si>
    <t>0: NSDS 2 evaluation supported by ONS in 2017, concluded that NSDS 3 needs to integrate data revolution policy</t>
  </si>
  <si>
    <t>1: NSDS3 drafted by June 2018 with clear integration of data revolution strategy as informed by ONS advice in areas such as capability, IT and legal frameworks</t>
  </si>
  <si>
    <t>NISR / ONS reporting
Target was added just prior to 2018 annual review and didn’t count for scoring</t>
  </si>
  <si>
    <t>Output Indicator 3.4</t>
  </si>
  <si>
    <t>None</t>
  </si>
  <si>
    <t>One project underway</t>
  </si>
  <si>
    <t>One published and one more underway</t>
  </si>
  <si>
    <t>One project (SDG platform) underway and two more being scoped</t>
  </si>
  <si>
    <t>Output Indicator 3.5</t>
  </si>
  <si>
    <t>1: milestones towards establishing NISR Training Centre and Data Hub on track</t>
  </si>
  <si>
    <t>1: in 2018 ONS  data science campus undertook training needs assessment and developed a draft capability plan</t>
  </si>
  <si>
    <t>Output Indicator 3.6</t>
  </si>
  <si>
    <t xml:space="preserve">Output Indicator 4.1 </t>
  </si>
  <si>
    <t>UNECA provide an enabling environment for African National Statistics Offices, with ONS support</t>
  </si>
  <si>
    <t>ONS reporting:
Indicator added in 2018/19</t>
  </si>
  <si>
    <t>Output Indicator 4.4</t>
  </si>
  <si>
    <t>Number of Africa Statistical Leaders mentored or trained through UNECA led, ONS supported training, and rated training as effective</t>
  </si>
  <si>
    <t>Output Indicator 4.5</t>
  </si>
  <si>
    <t>Weighted average (by spend) of scores for flexible facility activities related to ONS engagement in key data for development international events</t>
  </si>
  <si>
    <t>Not measured</t>
  </si>
  <si>
    <t>A</t>
  </si>
  <si>
    <t>A++</t>
  </si>
  <si>
    <t>Number of case studies of partner countries successfully cloning and using UK/US SDG platform as a direct result of ONS support (cumulative)</t>
  </si>
  <si>
    <t>Effective participation of ONS in ICP technical working groups</t>
  </si>
  <si>
    <t>No participation</t>
  </si>
  <si>
    <t>Workplan developed and participation initiated. Targets for future years set.</t>
  </si>
  <si>
    <t xml:space="preserve">Targets for ONS participation have been set and participation has been initiated. </t>
  </si>
  <si>
    <t>Effective progress towards targets in workplan for project to improve the quality consistency and dissemination of statistics on employment and productivity</t>
  </si>
  <si>
    <t>N/A</t>
  </si>
  <si>
    <t>B</t>
  </si>
  <si>
    <t>£2.3 million?</t>
  </si>
  <si>
    <t>World Bank Statistics Capacity Building Score http://datatopics.worldbank.org/statisticalcapacity/</t>
  </si>
  <si>
    <t>Contribution of ONS</t>
  </si>
  <si>
    <t>Major</t>
  </si>
  <si>
    <t>Count these for narrative reporting but not scored towards the target</t>
  </si>
  <si>
    <t>Score case studies in this area</t>
  </si>
  <si>
    <t>Moderate</t>
  </si>
  <si>
    <t>Some Minor</t>
  </si>
  <si>
    <t>Insignificant</t>
  </si>
  <si>
    <t>Minor</t>
  </si>
  <si>
    <t>Impact on national data sets</t>
  </si>
  <si>
    <t>Partner</t>
  </si>
  <si>
    <t>2017 (baseline)</t>
  </si>
  <si>
    <t>2018 (target)</t>
  </si>
  <si>
    <t>2018 (actual)</t>
  </si>
  <si>
    <t>2019 (target)</t>
  </si>
  <si>
    <t>2019 (actual)</t>
  </si>
  <si>
    <t>2020 (target)</t>
  </si>
  <si>
    <t>2020 (actual)</t>
  </si>
  <si>
    <t>Rwanda</t>
  </si>
  <si>
    <t>Kenya</t>
  </si>
  <si>
    <t>Ghana</t>
  </si>
  <si>
    <t>UNECA</t>
  </si>
  <si>
    <t>Measure of partner commitment towards establishing effective partnership with ONS</t>
  </si>
  <si>
    <t>Agenda being fully driven by partner: setting the priorities, pushing ONS to deliver in a timely way</t>
  </si>
  <si>
    <t>Partner engages positively and proactively ensures that ONS support is being channelled to their most pressing needs</t>
  </si>
  <si>
    <t>Partner engaged with ONS, respond positively and quickly to suggestions for support, provides their views openly and in a timely way e.g on the priorities and timings for the activities</t>
  </si>
  <si>
    <t>Agreement that a partnership would be beneficial, but limited evidence of commitment from partner so far, content of partnership and timings for visits largely being driven by ONS.</t>
  </si>
  <si>
    <t>Only very preliminary indication of commitment from partner for a partnership with ONS</t>
  </si>
  <si>
    <t>A+</t>
  </si>
  <si>
    <t>C</t>
  </si>
  <si>
    <t>Results Chain</t>
  </si>
  <si>
    <t>Indicators</t>
  </si>
  <si>
    <t>Score</t>
  </si>
  <si>
    <t>OUTPUTS</t>
  </si>
  <si>
    <t>TIER 1 PARTNERSHIPS</t>
  </si>
  <si>
    <t>TIER 2 PARTNERSHIPS</t>
  </si>
  <si>
    <t>Milestone 2019 (June)</t>
  </si>
  <si>
    <t>Baseline 2017 (June)</t>
  </si>
  <si>
    <t>Milestone 2018 (June)</t>
  </si>
  <si>
    <t>Target 2021 (March)</t>
  </si>
  <si>
    <t>Milestone 2020 (June)</t>
  </si>
  <si>
    <t>3 (2 from the following examples: SDGs NRP, data templates (inc metadata) and new data sources groundwork )</t>
  </si>
  <si>
    <t>World Bank Statistics Capacity Building Score for primary partner countries:
- Kenya (KNBS)
- Ghana (GSS)
- Rwanda (NISR)</t>
  </si>
  <si>
    <t xml:space="preserve">Kenya 57.8
Ghana 68.9
Rwanda 77.8
</t>
  </si>
  <si>
    <t>D) Data Science; awareness raising, projects and capability building</t>
  </si>
  <si>
    <t>Administration</t>
  </si>
  <si>
    <t>Decision support tool scoping</t>
  </si>
  <si>
    <t>As A, plus more than one demonstrator project, or at least one which demonstrated real impact through its use in the international development community.</t>
  </si>
  <si>
    <t>5A) International Cooperation: influencing on statistical modernisation</t>
  </si>
  <si>
    <t>Number of SDG indicators with at least one data point in the last five years (for primary partner countries):
- Ethiopia (ACS, part of UNECA)
- Kenya (KNBS)
- Ghana (GSS)
- Rwanda (NISR)</t>
  </si>
  <si>
    <t>2: (communications strategy and strategic plan)</t>
  </si>
  <si>
    <t>1: Final NSDS published with clear evidence of ONS inputs. Progress towards NSDS3 objectives being made</t>
  </si>
  <si>
    <t xml:space="preserve">C) Economic Stats (leadership and effective TA); </t>
  </si>
  <si>
    <t>5B) SDGs: ; advice and TA on SDG monitoring, reporting, and data disaggregation</t>
  </si>
  <si>
    <t>Deliver effective TA to Tier 2 partner countries in identified areas:</t>
  </si>
  <si>
    <t>2: Two completed documents, plus ongoing advice on legal framework that is shaping NISR’s approach but has not yet resulted in a published document
 - NSDS3 finalised with clear evidence of ONS inputs.
 - Terms of Reference for ICT infrastructure tender published online in July 2019</t>
  </si>
  <si>
    <t>(No target documented)</t>
  </si>
  <si>
    <t>Kenya National Bureau of Statistics increases the availability and quality of SDG data, and capacity is built, with ONS support</t>
  </si>
  <si>
    <r>
      <t xml:space="preserve">Ghana Statistical Service increases the availability and quality of SDG data, </t>
    </r>
    <r>
      <rPr>
        <b/>
        <sz val="9"/>
        <rFont val="Arial"/>
        <family val="2"/>
      </rPr>
      <t>and capacity is built,</t>
    </r>
    <r>
      <rPr>
        <sz val="9"/>
        <rFont val="Arial"/>
        <family val="2"/>
      </rPr>
      <t xml:space="preserve"> with ONS support</t>
    </r>
  </si>
  <si>
    <r>
      <t xml:space="preserve">Rwanda Statistics Office increases the availability and quality of SDG data, </t>
    </r>
    <r>
      <rPr>
        <b/>
        <sz val="9"/>
        <rFont val="Arial"/>
        <family val="2"/>
      </rPr>
      <t xml:space="preserve">and capacity is built, </t>
    </r>
    <r>
      <rPr>
        <sz val="9"/>
        <rFont val="Arial"/>
        <family val="2"/>
      </rPr>
      <t>with ONS support</t>
    </r>
  </si>
  <si>
    <t>Expert advice on data disaggregation to support the SDGs and the leave no one behind agenda provided to champions in the implementation of their IDC action plans.</t>
  </si>
  <si>
    <t xml:space="preserve">The below explains the meaning of the letter-based scoring approach. If, for example, an output is exceeded by 50% of the stated target, so achieves 150% or 1.5 times its intended value, it would lead to an A++ score at Annual Review. </t>
  </si>
  <si>
    <r>
      <t xml:space="preserve">Cumulative number of case studies of </t>
    </r>
    <r>
      <rPr>
        <i/>
        <sz val="9"/>
        <rFont val="Arial"/>
        <family val="2"/>
      </rPr>
      <t>changes in quality, frequency or coverage of national data sets</t>
    </r>
    <r>
      <rPr>
        <sz val="9"/>
        <rFont val="Arial"/>
        <family val="2"/>
      </rPr>
      <t xml:space="preserve"> in partner countries which demonstrate some contribution from ONS and moderate or major  impact (see methodology)</t>
    </r>
  </si>
  <si>
    <r>
      <t xml:space="preserve">Cumulative number of case studies of </t>
    </r>
    <r>
      <rPr>
        <i/>
        <sz val="9"/>
        <rFont val="Arial"/>
        <family val="2"/>
      </rPr>
      <t>capacity building</t>
    </r>
    <r>
      <rPr>
        <sz val="9"/>
        <rFont val="Arial"/>
        <family val="2"/>
      </rPr>
      <t xml:space="preserve"> in partner countries which demonstrate some contribution from ONS and moderate or major  impact (see methodology)</t>
    </r>
  </si>
  <si>
    <t xml:space="preserve"> Measure of partner commitment towards establishing and maintaining an effective partnership with ONS  (see partnership indicators tab)</t>
  </si>
  <si>
    <t>GLOBAL PROGRAMMES</t>
  </si>
  <si>
    <t xml:space="preserve">Output Indicator 5.7 </t>
  </si>
  <si>
    <t>Output Indicator 5.6</t>
  </si>
  <si>
    <t>Output Indicator 5.5</t>
  </si>
  <si>
    <t>Output Indicator 5.4</t>
  </si>
  <si>
    <t>Output Indicator 5.3</t>
  </si>
  <si>
    <t>Output Indicator 5.2</t>
  </si>
  <si>
    <t>Output Indicator 5.1</t>
  </si>
  <si>
    <t>Number of Examples where ONS and UNECA have supported improvements to national statistics through support on specific topics (e.g. census, economic statistics, or CRVS )</t>
  </si>
  <si>
    <t xml:space="preserve">Target: 8
3 scoped
2 with active mentorship
3 complete
</t>
  </si>
  <si>
    <t>Target: 5
2 scoped (GIS visit)
2 with active mentorship
1 complete (BNR visualisation).</t>
  </si>
  <si>
    <t>Measure of partner commitment towards establishing and maintaining an effective partnership with ONS  (see partnership indicators tab)</t>
  </si>
  <si>
    <t>NISR / ONS reporting</t>
  </si>
  <si>
    <t xml:space="preserve">Kenya 57
Ghana 73
Rwanda 80
</t>
  </si>
  <si>
    <t xml:space="preserve">Kenya 58
Ghana 74
Rwanda 81
</t>
  </si>
  <si>
    <t>Kenya 59
Ghana 75
Rwanda 82</t>
  </si>
  <si>
    <t>Number of Case Studies of where ONS support and delivery of the workplan has helped deliver changes to how UNECA operates</t>
  </si>
  <si>
    <t>Case Studies to be documented by ONS and verified by national NSO. Case studies count if ONS provided direct inputs and they have gone on to use / publish / further develop the tool.</t>
  </si>
  <si>
    <t xml:space="preserve">Number of SDG indicators where ONS has provided methodological advice to either fill a data gap or improve the quality of existing data for that indicator
 </t>
  </si>
  <si>
    <t xml:space="preserve">A 
 </t>
  </si>
  <si>
    <t xml:space="preserve">6
 </t>
  </si>
  <si>
    <t xml:space="preserve">1
 </t>
  </si>
  <si>
    <t xml:space="preserve">3
 </t>
  </si>
  <si>
    <t xml:space="preserve">A
 </t>
  </si>
  <si>
    <t>SDG team</t>
  </si>
  <si>
    <t>Increased capability of partner NSOs</t>
  </si>
  <si>
    <t xml:space="preserve">Kenya 57.8
Ghana 77.8
Rwanda 65.6
</t>
  </si>
  <si>
    <t xml:space="preserve">Kenya 55.6
Ghana 77.8
Rwanda 65.6
</t>
  </si>
  <si>
    <t>5
Three complete and two scoped/with active mentorship.
ONS has also designed processes to improve the effectiveness and sustainability of mentor projects.</t>
  </si>
  <si>
    <t>3 (2 complete 1underway)</t>
  </si>
  <si>
    <t>Number of people trained with ONS support and rating training as effective (cumulative)</t>
  </si>
  <si>
    <t>6 - but all partial</t>
  </si>
  <si>
    <t xml:space="preserve">131
</t>
  </si>
  <si>
    <t>3 partial</t>
  </si>
  <si>
    <t>1 and 1 partial</t>
  </si>
  <si>
    <t>N/A - wasn’t required by partner</t>
  </si>
  <si>
    <t>Effective delivery of data science capability for international development via the campus hub in FCDO (see matrix of targets for project delivery, mentoring and capacity building)</t>
  </si>
  <si>
    <t>Effective progress towards developing a new tool for storing, and analysing results data</t>
  </si>
  <si>
    <t>Mentoring and consultancy</t>
  </si>
  <si>
    <t xml:space="preserve">Capacity </t>
  </si>
  <si>
    <t>NO TARGET - de-prioritised by partner and steering committee</t>
  </si>
  <si>
    <t>FCDO (£)</t>
  </si>
  <si>
    <t>FCDO (FTEs)</t>
  </si>
  <si>
    <t>FCDO and ONS joint assessment</t>
  </si>
  <si>
    <t>FCDO SHARE (%)</t>
  </si>
  <si>
    <t xml:space="preserve">Each relevant flexible facility project will set out clear targets and indicators in the terms of reference, which must be agreed by the FCDO/ONS steering committee. These will be monitored after the event and reported back to the steering committee. A weighted average of the scores (on the scale A++, A+, A, B, C) using FCDO output scoring methodology will be calculated as part of the annual review. </t>
  </si>
  <si>
    <t>Progress towards milestones as set in project TORs documented by ONS and verified by FCDO technical lead on this project</t>
  </si>
  <si>
    <t>2021 target</t>
  </si>
  <si>
    <t>2021 actual</t>
  </si>
  <si>
    <t>No ideas ready for Discovery and no real sense of prioritisation or links to the theory of change.</t>
  </si>
  <si>
    <t xml:space="preserve">A long list of project proposals ready, prioritised, with a short list of scoped projects ready for exploratory work. Projects underway. </t>
  </si>
  <si>
    <t>As B, and at least one demonstrator project that illustrates the unique offers of the Data Science Hub and can be used in decision making for those in the International Development community.</t>
  </si>
  <si>
    <t>The Hub is a ubiquitous brand for Data Science, with multiple tools that are used widely in decision making across the SDG-delivery community.</t>
  </si>
  <si>
    <r>
      <t xml:space="preserve">At most some of the data science staff engaging </t>
    </r>
    <r>
      <rPr>
        <b/>
        <sz val="12"/>
        <color rgb="FF000000"/>
        <rFont val="Calibri"/>
      </rPr>
      <t>periodically</t>
    </r>
    <r>
      <rPr>
        <sz val="12"/>
        <color rgb="FF000000"/>
        <rFont val="Calibri"/>
      </rPr>
      <t xml:space="preserve"> with only FCDO staff.</t>
    </r>
  </si>
  <si>
    <r>
      <t xml:space="preserve">Each of the Data Scientists recruited has established a relationship with an external organisation through face to face contact, and has </t>
    </r>
    <r>
      <rPr>
        <b/>
        <sz val="12"/>
        <color rgb="FF000000"/>
        <rFont val="Calibri"/>
      </rPr>
      <t>regular</t>
    </r>
    <r>
      <rPr>
        <sz val="12"/>
        <color rgb="FF000000"/>
        <rFont val="Calibri"/>
      </rPr>
      <t xml:space="preserve"> contact with FCDO staff.</t>
    </r>
  </si>
  <si>
    <t>Each of the data scientists recruited also has a strategic mentoring relationship through which they are helping to automate the use of data in a partner organisation. The team have provided commercial advice within FCDO.</t>
  </si>
  <si>
    <t>A demonstrated impact on automating the use of data in a partner organisation, due to these mentoring relationships can be seen. The team have provided strategic and commercial advice to other organisations.</t>
  </si>
  <si>
    <t>The Hub is widely recognised as leading transformation of the SDG-delivery community towards evidence based decision making.</t>
  </si>
  <si>
    <t>Capacity</t>
  </si>
  <si>
    <t>Some or no assessments made of learner needs for Data Science training generally, without an assessment of suitability for SDG-delivery.</t>
  </si>
  <si>
    <t xml:space="preserve">Assessments made of learner needs in some areas of data science, for both producers and consumers of data science in the SDG-delivery community. Some materials prepared and adapted, in line with needs. </t>
  </si>
  <si>
    <t>A comprehensive report on available materials, and the adaptations needed to use them in international development context, plus some adapted materials and methodologies. Training is being delivered to external organisations.</t>
  </si>
  <si>
    <t>A comprehensive report, and a full suite of new and adapted materials. Training is being rolled out to other organisations as part of preparing them to take over maintenance of some decision support tool.</t>
  </si>
  <si>
    <t>Some or none of the key planning documents developed, and not used in decision making.</t>
  </si>
  <si>
    <r>
      <t xml:space="preserve">Theory of change, risk register, issue register and stakeholder map all developed in a consultative way and being </t>
    </r>
    <r>
      <rPr>
        <b/>
        <sz val="12"/>
        <color rgb="FF000000"/>
        <rFont val="Calibri"/>
      </rPr>
      <t>periodically</t>
    </r>
    <r>
      <rPr>
        <sz val="12"/>
        <color rgb="FF000000"/>
        <rFont val="Calibri"/>
      </rPr>
      <t xml:space="preserve"> used and updated.</t>
    </r>
  </si>
  <si>
    <r>
      <t xml:space="preserve">Theory of change, risk register, issue register and stakeholder map all developed in a consultative way and being </t>
    </r>
    <r>
      <rPr>
        <b/>
        <sz val="12"/>
        <color rgb="FF000000"/>
        <rFont val="Calibri"/>
      </rPr>
      <t xml:space="preserve">regularly </t>
    </r>
    <r>
      <rPr>
        <sz val="12"/>
        <color rgb="FF000000"/>
        <rFont val="Calibri"/>
      </rPr>
      <t>used and updated.</t>
    </r>
  </si>
  <si>
    <t>All documents in place, and evidence that these are really driving decisions and enabling the hub to be most effective.</t>
  </si>
  <si>
    <t>The Hub’s processes and history can be used as an exemplar to other organisations for how to run a capability building programme.</t>
  </si>
  <si>
    <t>The REX project has not allowed the Climate portfolio’s 2021 Results Commission to complete according to plan, and a contingency approach has had to be adopted.</t>
  </si>
  <si>
    <t>The REX generic tool has met the fundamental expectations of the Climate portfolio’s 2021 results commission, with some manual data collection needed alongside, beyond levels needed for the current Knowledge Platform solution.</t>
  </si>
  <si>
    <t>REX has been used successfully to capture the Climate portfolio’s 2021 results commission, meeting all the data needs of the portfolio representatives. Theory of Change and Contribution Mapping functionality is working and Governance portfolio users can input data.</t>
  </si>
  <si>
    <t>As with (A), and the tool has seen sufficient data input from the Governance and Syria portfolios to demonstrate potential analyses. User needs have been established for further pilot portfolios. Discussions with external organisations about adoption of the REX standard have early agreement.</t>
  </si>
  <si>
    <t>As (A+) and REX has been adopted as part of plans to systematically record the contribution of FCDO activities to strategic objectives.</t>
  </si>
  <si>
    <t>PCR (March 2021) Targets for 5.7:</t>
  </si>
  <si>
    <t>PCR (March 2021) Targets for the data science hub (indicator 5.6) - each row is assessed independently and an average taken, with the adminisration row having lower weight in calculation of the average</t>
  </si>
  <si>
    <t>Number of Tier 2 MoUs signed, with partners satisfied or very satisfied with support provided</t>
  </si>
  <si>
    <t>Support of FCDO in country to forge new light touch MoUs with interested NSOs.
Ability to work remotely.</t>
  </si>
  <si>
    <t>Strategic Adviser is able to remain engaged remotely with GSS and FCDO
Senior leadership changes do not throw partnership aims off course.
GSS commitment to partnership remains high given changing modality.
Partner able to engage with remote assistance.</t>
  </si>
  <si>
    <t>Return to work in Addis of UNECA and ONS team.
No further shut downs of Ethiopian internet connections. 
FCDO is supportive of support of ONS in non partner countries via UNECA.
Partner able to engage with remote assistance.</t>
  </si>
  <si>
    <t>Reputation of ONS continutes to drive interest in global products beyond core partner countries.
Effective remote advice is possible.</t>
  </si>
  <si>
    <t>ONS case studies, reviewed and scored by FCDO, according to methodology</t>
  </si>
  <si>
    <t xml:space="preserve">
Senior leadership changes do not throw partnership aims off course.
Partner able to engage with remote assistance.</t>
  </si>
  <si>
    <t xml:space="preserve">4
</t>
  </si>
  <si>
    <t>Number of examples where ONS has supported UNECA to build its data science capacity OR supported UNECA or member states in the application of data science techniques OR jointly worked with African countries on data science projects, either active or complete</t>
  </si>
  <si>
    <t>Number of cases where ONS has provided advice on strategic douments (eg. national statistical strategies, sectoral modernisation plans,  NISR strategies and policies or equivalent) (cumulative)</t>
  </si>
  <si>
    <t>Number of case studies where ONS has supprted the development of training materials/learning resources (cumulative)</t>
  </si>
  <si>
    <t>Number of active or complete data science projects ONS has supported (e.g. scoping, mentorship) (cumulative)</t>
  </si>
  <si>
    <t>Target: 3
 - Training facilitators for L&amp;C training
 - Develop induction materials for new data science team</t>
  </si>
  <si>
    <t xml:space="preserve">5.
Train the trainer Leadership and Commmunication Training
Visualising data in R online training 
Data Science Induction materials 
A bank of online learning resources and advice on delivering online training (responding to COVID) 
</t>
  </si>
  <si>
    <t>Target: 4
 - Revised capability-building plan for data science</t>
  </si>
  <si>
    <t>Target: 5 
Total: NSDS from previously plus 3 first drafts + 1 completed document.
First drafts: Security Strategy, Data Protection law, Data Management Policy
Complete: QA protocol for SDG indicators published and being implemented (adapted, increased)</t>
  </si>
  <si>
    <t xml:space="preserve">Target: 8 examples where ONS has advised on the draft of a new policy or refine an existing policy or draft policy.
 </t>
  </si>
  <si>
    <r>
      <t xml:space="preserve">Number of instances where people are trained with ONS support, and rated training as effective (cumulative)
</t>
    </r>
    <r>
      <rPr>
        <sz val="7"/>
        <color rgb="FF00B050"/>
        <rFont val="Arial"/>
        <family val="2"/>
      </rPr>
      <t>Note: if one person attends 2 different courses they will be counted twice (once for each course)</t>
    </r>
  </si>
  <si>
    <t>GoR support for legal reforms.
Supportive environment for innovation in NISR and broader GoR.
Engagement from stakeholders also involved in data science in Rwanda (other government departments, universities etc)
NISR are able to recruit dedicated data science staff
World Bank and GoR commitment to complete training centre
Partner able to engage with remote assistance.</t>
  </si>
  <si>
    <t>Output Indicator 3.7</t>
  </si>
  <si>
    <t>Number of staff upskilled by ONS to update SDG indicators in SDMX format, and publish on Open SDG platform (e.g. virtual training sessions/ demos, coaching, facilitation of staging site for testing, provision of ‘how to’ guides and resources, troubleshooting support e.g. in relation to SDMX structure of data)</t>
  </si>
  <si>
    <t>NISR / ONS reporting.
Additional SDG indicator for March 2021 reflecting NISR prioritisation of ONS SDG support</t>
  </si>
  <si>
    <t>Number of national statistical strategies / sectoral modernisation plans / guidelines or equivalent developed informed by ONS support and advice (cumulative)</t>
  </si>
  <si>
    <t xml:space="preserve">5 (cumulative)
 </t>
  </si>
  <si>
    <t>Number of Case Studies and stories of change where ONS support  in the 5 partnerships objectives (Leadership; Statistical Operating Frameworks; Data Visualisation &amp; Dissemination; Census, Surveys &amp; Admin Data; and Data Science &amp; Development) has helped improve KNBS operations. (cumulative)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</si>
</sst>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
  </numFmts>
  <fonts count="30" x14ac:knownFonts="1">
    <font>
      <sz val="10"/>
      <name val="Arial"/>
    </font>
    <font>
      <sz val="10"/>
      <name val="Arial"/>
      <family val="2"/>
    </font>
    <font>
      <b/>
      <sz val="9"/>
      <name val="Arial"/>
      <family val="2"/>
    </font>
    <font>
      <sz val="9"/>
      <name val="Arial"/>
      <family val="2"/>
    </font>
    <font>
      <sz val="10"/>
      <name val="Arial"/>
      <family val="2"/>
    </font>
    <font>
      <b/>
      <sz val="10"/>
      <name val="Arial"/>
      <family val="2"/>
    </font>
    <font>
      <sz val="9"/>
      <color rgb="FF000000"/>
      <name val="Arial"/>
      <family val="2"/>
    </font>
    <font>
      <sz val="9"/>
      <color theme="1"/>
      <name val="Arial"/>
      <family val="2"/>
    </font>
    <font>
      <strike/>
      <sz val="9"/>
      <name val="Arial"/>
      <family val="2"/>
    </font>
    <font>
      <sz val="16"/>
      <color indexed="62"/>
      <name val="Arial"/>
      <family val="2"/>
    </font>
    <font>
      <sz val="16"/>
      <color indexed="9"/>
      <name val="Arial"/>
      <family val="2"/>
    </font>
    <font>
      <b/>
      <sz val="12"/>
      <color indexed="18"/>
      <name val="Arial"/>
      <family val="2"/>
    </font>
    <font>
      <b/>
      <sz val="12"/>
      <name val="Arial"/>
      <family val="2"/>
    </font>
    <font>
      <sz val="16"/>
      <color indexed="18"/>
      <name val="Arial"/>
      <family val="2"/>
    </font>
    <font>
      <b/>
      <sz val="16"/>
      <color indexed="9"/>
      <name val="Arial"/>
      <family val="2"/>
    </font>
    <font>
      <b/>
      <sz val="16"/>
      <color theme="0"/>
      <name val="Arial"/>
      <family val="2"/>
    </font>
    <font>
      <b/>
      <sz val="16"/>
      <color theme="4" tint="-0.249977111117893"/>
      <name val="Arial"/>
      <family val="2"/>
    </font>
    <font>
      <sz val="12"/>
      <name val="Arial"/>
      <family val="2"/>
    </font>
    <font>
      <b/>
      <sz val="9"/>
      <color theme="0"/>
      <name val="Arial"/>
      <family val="2"/>
    </font>
    <font>
      <sz val="10"/>
      <color theme="0"/>
      <name val="Arial"/>
      <family val="2"/>
    </font>
    <font>
      <i/>
      <sz val="7"/>
      <color rgb="FF000000"/>
      <name val="Calibri"/>
      <family val="2"/>
    </font>
    <font>
      <sz val="9"/>
      <color theme="0"/>
      <name val="Arial"/>
      <family val="2"/>
    </font>
    <font>
      <i/>
      <sz val="9"/>
      <name val="Arial"/>
      <family val="2"/>
    </font>
    <font>
      <sz val="7"/>
      <color rgb="FF00B050"/>
      <name val="Arial"/>
      <family val="2"/>
    </font>
    <font>
      <sz val="9"/>
      <color rgb="FFFF0000"/>
      <name val="Arial"/>
      <family val="2"/>
    </font>
    <font>
      <b/>
      <sz val="20"/>
      <color rgb="FFFFFFFF"/>
      <name val="Calibri"/>
    </font>
    <font>
      <b/>
      <sz val="12"/>
      <color rgb="FFFFFFFF"/>
      <name val="Calibri"/>
    </font>
    <font>
      <sz val="12"/>
      <color rgb="FF000000"/>
      <name val="Calibri"/>
    </font>
    <font>
      <b/>
      <sz val="12"/>
      <color rgb="FF000000"/>
      <name val="Calibri"/>
    </font>
    <font>
      <sz val="11"/>
      <color rgb="FF1F4E79"/>
      <name val="Calibri"/>
      <family val="2"/>
    </font>
  </fonts>
  <fills count="23">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2DCDB"/>
        <bgColor rgb="FF000000"/>
      </patternFill>
    </fill>
    <fill>
      <patternFill patternType="solid">
        <fgColor rgb="FFEBF1DE"/>
        <bgColor rgb="FF000000"/>
      </patternFill>
    </fill>
    <fill>
      <patternFill patternType="solid">
        <fgColor rgb="FF92D050"/>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cellStyleXfs>
  <cellXfs count="314">
    <xf numFmtId="0" fontId="0" fillId="0" borderId="0" xfId="0"/>
    <xf numFmtId="0" fontId="2" fillId="2" borderId="3" xfId="0" applyFont="1" applyFill="1" applyBorder="1" applyAlignment="1">
      <alignment vertical="top" wrapText="1"/>
    </xf>
    <xf numFmtId="0" fontId="2" fillId="0" borderId="1" xfId="0" applyFont="1" applyBorder="1" applyAlignment="1">
      <alignment horizontal="center" vertical="top" wrapText="1"/>
    </xf>
    <xf numFmtId="0" fontId="3" fillId="0" borderId="3" xfId="0" applyFont="1" applyBorder="1" applyAlignment="1">
      <alignment vertical="top" wrapText="1"/>
    </xf>
    <xf numFmtId="0" fontId="2" fillId="0" borderId="2" xfId="0" applyFont="1" applyBorder="1" applyAlignment="1">
      <alignment horizontal="center" vertical="top" wrapText="1"/>
    </xf>
    <xf numFmtId="0" fontId="2" fillId="0" borderId="0" xfId="0" applyFont="1" applyFill="1" applyBorder="1" applyAlignment="1">
      <alignment vertical="top" wrapText="1"/>
    </xf>
    <xf numFmtId="0" fontId="2" fillId="2" borderId="5" xfId="0" applyFont="1" applyFill="1" applyBorder="1" applyAlignment="1">
      <alignment vertical="top" wrapText="1"/>
    </xf>
    <xf numFmtId="0" fontId="2" fillId="6" borderId="5" xfId="0" applyFont="1" applyFill="1" applyBorder="1" applyAlignment="1">
      <alignment vertical="top" wrapText="1"/>
    </xf>
    <xf numFmtId="0" fontId="2" fillId="5" borderId="3" xfId="0" applyFont="1" applyFill="1" applyBorder="1" applyAlignment="1">
      <alignment vertical="top" wrapText="1"/>
    </xf>
    <xf numFmtId="0" fontId="2" fillId="0" borderId="3" xfId="0" applyFont="1" applyBorder="1" applyAlignment="1">
      <alignment vertical="top" wrapText="1"/>
    </xf>
    <xf numFmtId="0" fontId="2" fillId="5" borderId="1" xfId="0" applyFont="1" applyFill="1" applyBorder="1" applyAlignment="1">
      <alignment vertical="top" wrapText="1"/>
    </xf>
    <xf numFmtId="0" fontId="2" fillId="0" borderId="6" xfId="0" applyFont="1" applyBorder="1" applyAlignment="1">
      <alignment vertical="top" wrapText="1"/>
    </xf>
    <xf numFmtId="0" fontId="2" fillId="0" borderId="5" xfId="0" applyFont="1" applyFill="1" applyBorder="1" applyAlignment="1">
      <alignment vertical="top" wrapText="1"/>
    </xf>
    <xf numFmtId="0" fontId="2" fillId="0" borderId="7" xfId="0" applyFont="1" applyBorder="1" applyAlignment="1">
      <alignment horizontal="center" vertical="top" wrapText="1"/>
    </xf>
    <xf numFmtId="0" fontId="2" fillId="6" borderId="3" xfId="0" applyFont="1" applyFill="1" applyBorder="1" applyAlignment="1">
      <alignment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3" fillId="0" borderId="14" xfId="0" applyFont="1" applyBorder="1" applyAlignment="1">
      <alignment vertical="top" wrapText="1"/>
    </xf>
    <xf numFmtId="0" fontId="2" fillId="0" borderId="5" xfId="0" applyFont="1" applyBorder="1" applyAlignment="1">
      <alignment horizontal="center" vertical="top" wrapText="1"/>
    </xf>
    <xf numFmtId="0" fontId="2" fillId="2" borderId="3" xfId="0" applyFont="1" applyFill="1" applyBorder="1" applyAlignment="1">
      <alignment horizontal="center" vertical="top" wrapText="1"/>
    </xf>
    <xf numFmtId="0" fontId="0" fillId="0" borderId="0" xfId="0" applyFill="1"/>
    <xf numFmtId="0" fontId="5" fillId="0" borderId="0" xfId="0" applyFont="1"/>
    <xf numFmtId="0" fontId="5" fillId="0" borderId="0" xfId="0" applyFont="1" applyFill="1" applyBorder="1"/>
    <xf numFmtId="0" fontId="4" fillId="0" borderId="0" xfId="0" applyFont="1" applyFill="1" applyBorder="1"/>
    <xf numFmtId="0" fontId="4" fillId="0" borderId="0" xfId="0" applyFont="1" applyFill="1" applyBorder="1" applyAlignment="1">
      <alignment wrapText="1"/>
    </xf>
    <xf numFmtId="0" fontId="5" fillId="0" borderId="0" xfId="0" applyFont="1" applyFill="1" applyBorder="1" applyAlignment="1">
      <alignment vertical="center" wrapText="1"/>
    </xf>
    <xf numFmtId="0" fontId="4" fillId="11" borderId="0" xfId="0" applyFont="1" applyFill="1" applyBorder="1" applyAlignment="1">
      <alignment horizontal="center" vertical="center"/>
    </xf>
    <xf numFmtId="165" fontId="4" fillId="0" borderId="0" xfId="3" applyNumberFormat="1" applyFont="1" applyFill="1" applyBorder="1"/>
    <xf numFmtId="0" fontId="4" fillId="0" borderId="0" xfId="0" applyFont="1" applyFill="1" applyBorder="1" applyAlignment="1"/>
    <xf numFmtId="0" fontId="4" fillId="0" borderId="0" xfId="0" applyFont="1" applyFill="1" applyBorder="1" applyAlignment="1">
      <alignment vertical="center" wrapText="1"/>
    </xf>
    <xf numFmtId="0" fontId="0" fillId="14" borderId="0" xfId="0" applyFill="1"/>
    <xf numFmtId="0" fontId="0" fillId="15" borderId="0" xfId="0" applyFill="1" applyAlignment="1">
      <alignment wrapText="1"/>
    </xf>
    <xf numFmtId="0" fontId="4" fillId="15" borderId="0" xfId="0" applyFont="1" applyFill="1" applyAlignment="1">
      <alignment wrapText="1"/>
    </xf>
    <xf numFmtId="9" fontId="0" fillId="0" borderId="0" xfId="2" applyFont="1"/>
    <xf numFmtId="0" fontId="0" fillId="10" borderId="0" xfId="0" applyFill="1" applyAlignment="1">
      <alignment horizontal="center" vertical="center"/>
    </xf>
    <xf numFmtId="0" fontId="10" fillId="10" borderId="0" xfId="0" applyFont="1" applyFill="1" applyAlignment="1">
      <alignment horizontal="center" vertical="center"/>
    </xf>
    <xf numFmtId="0" fontId="0" fillId="10" borderId="0" xfId="0" applyFill="1" applyAlignment="1">
      <alignment horizontal="left" vertical="top" wrapText="1"/>
    </xf>
    <xf numFmtId="0" fontId="0" fillId="10" borderId="0" xfId="0" applyFill="1" applyAlignment="1">
      <alignment horizontal="center" vertical="top"/>
    </xf>
    <xf numFmtId="0" fontId="0" fillId="10" borderId="0" xfId="0" applyFill="1" applyAlignment="1">
      <alignment horizontal="center" vertical="top" wrapText="1"/>
    </xf>
    <xf numFmtId="0" fontId="11" fillId="10" borderId="0" xfId="0" applyFont="1" applyFill="1" applyAlignment="1">
      <alignment horizontal="center" vertical="center"/>
    </xf>
    <xf numFmtId="0" fontId="12" fillId="10" borderId="0" xfId="0" applyFont="1" applyFill="1" applyAlignment="1">
      <alignment horizontal="center" vertical="center"/>
    </xf>
    <xf numFmtId="0" fontId="11" fillId="10" borderId="0" xfId="0" applyFont="1" applyFill="1" applyAlignment="1">
      <alignment horizontal="left" vertical="top" wrapText="1"/>
    </xf>
    <xf numFmtId="0" fontId="12" fillId="10" borderId="0" xfId="0" applyFont="1" applyFill="1" applyAlignment="1">
      <alignment horizontal="center" vertical="top"/>
    </xf>
    <xf numFmtId="0" fontId="11" fillId="10" borderId="0" xfId="0" applyFont="1" applyFill="1" applyAlignment="1">
      <alignment horizontal="center" vertical="center" wrapText="1"/>
    </xf>
    <xf numFmtId="0" fontId="11" fillId="10" borderId="0" xfId="0" applyFont="1" applyFill="1" applyAlignment="1">
      <alignment horizontal="center" vertical="top" wrapText="1"/>
    </xf>
    <xf numFmtId="0" fontId="13" fillId="10" borderId="0" xfId="0" applyFont="1" applyFill="1" applyAlignment="1">
      <alignment horizontal="center" vertical="top"/>
    </xf>
    <xf numFmtId="0" fontId="13" fillId="10" borderId="0" xfId="0" applyFont="1" applyFill="1" applyAlignment="1">
      <alignment horizontal="center" vertical="top" wrapText="1"/>
    </xf>
    <xf numFmtId="0" fontId="13" fillId="10" borderId="0" xfId="0" applyFont="1" applyFill="1" applyAlignment="1">
      <alignment horizontal="center" vertical="center"/>
    </xf>
    <xf numFmtId="0" fontId="0" fillId="10" borderId="0" xfId="0" applyFill="1" applyBorder="1" applyAlignment="1">
      <alignment horizontal="center" vertical="center"/>
    </xf>
    <xf numFmtId="0" fontId="0" fillId="10" borderId="0" xfId="0" applyFill="1" applyBorder="1" applyAlignment="1">
      <alignment horizontal="center" vertical="top"/>
    </xf>
    <xf numFmtId="9" fontId="4" fillId="15" borderId="0" xfId="2" applyFont="1" applyFill="1" applyBorder="1" applyAlignment="1">
      <alignment horizontal="center" vertical="top" wrapText="1"/>
    </xf>
    <xf numFmtId="9" fontId="4" fillId="10" borderId="0" xfId="2" applyFont="1" applyFill="1" applyBorder="1" applyAlignment="1">
      <alignment horizontal="center" vertical="top" wrapText="1"/>
    </xf>
    <xf numFmtId="0" fontId="3" fillId="15" borderId="0" xfId="0" applyFont="1" applyFill="1" applyBorder="1" applyAlignment="1">
      <alignment horizontal="center" vertical="top" wrapText="1"/>
    </xf>
    <xf numFmtId="1" fontId="4" fillId="15" borderId="0" xfId="2" applyNumberFormat="1" applyFont="1" applyFill="1" applyBorder="1" applyAlignment="1">
      <alignment horizontal="center" vertical="top" wrapText="1"/>
    </xf>
    <xf numFmtId="1" fontId="4" fillId="10" borderId="0" xfId="2" applyNumberFormat="1" applyFont="1" applyFill="1" applyBorder="1" applyAlignment="1">
      <alignment horizontal="center" vertical="top" wrapText="1"/>
    </xf>
    <xf numFmtId="0" fontId="14" fillId="10" borderId="0" xfId="0" applyFont="1" applyFill="1" applyAlignment="1">
      <alignment horizontal="center" vertical="center"/>
    </xf>
    <xf numFmtId="0" fontId="0" fillId="10" borderId="0" xfId="0" applyFill="1" applyBorder="1" applyAlignment="1">
      <alignment horizontal="left" vertical="top" wrapText="1"/>
    </xf>
    <xf numFmtId="0" fontId="0" fillId="10" borderId="0" xfId="0" applyFill="1" applyBorder="1" applyAlignment="1">
      <alignment horizontal="center" vertical="top" wrapText="1"/>
    </xf>
    <xf numFmtId="0" fontId="0" fillId="10" borderId="0" xfId="0" applyFill="1" applyBorder="1" applyAlignment="1">
      <alignment vertical="center"/>
    </xf>
    <xf numFmtId="0" fontId="3" fillId="10" borderId="0" xfId="0" applyFont="1" applyFill="1" applyBorder="1" applyAlignment="1">
      <alignment horizontal="center" vertical="top" wrapText="1"/>
    </xf>
    <xf numFmtId="1" fontId="0" fillId="15" borderId="0" xfId="0" applyNumberFormat="1" applyFill="1" applyBorder="1" applyAlignment="1">
      <alignment horizontal="center" vertical="top" wrapText="1"/>
    </xf>
    <xf numFmtId="0" fontId="0" fillId="15" borderId="0" xfId="0" applyFill="1" applyBorder="1" applyAlignment="1">
      <alignment vertical="top" wrapText="1"/>
    </xf>
    <xf numFmtId="0" fontId="16" fillId="10" borderId="0" xfId="0" applyFont="1" applyFill="1" applyAlignment="1">
      <alignment horizontal="center" vertical="center"/>
    </xf>
    <xf numFmtId="0" fontId="0" fillId="10" borderId="0" xfId="0" applyFill="1" applyBorder="1" applyAlignment="1">
      <alignment horizontal="center" vertical="center" wrapText="1"/>
    </xf>
    <xf numFmtId="0" fontId="0" fillId="15" borderId="0" xfId="0" applyFill="1" applyBorder="1" applyAlignment="1">
      <alignment horizontal="left" vertical="top" wrapText="1"/>
    </xf>
    <xf numFmtId="3" fontId="0" fillId="15" borderId="0" xfId="0" applyNumberFormat="1" applyFill="1" applyBorder="1" applyAlignment="1">
      <alignment horizontal="center" vertical="top" wrapText="1"/>
    </xf>
    <xf numFmtId="3" fontId="0" fillId="10" borderId="0" xfId="0" applyNumberFormat="1" applyFill="1" applyBorder="1" applyAlignment="1">
      <alignment horizontal="center" vertical="top" wrapText="1"/>
    </xf>
    <xf numFmtId="0" fontId="0" fillId="15" borderId="0" xfId="0" applyFill="1" applyBorder="1" applyAlignment="1">
      <alignment horizontal="center" vertical="top" wrapText="1"/>
    </xf>
    <xf numFmtId="9" fontId="0" fillId="10" borderId="0" xfId="0" applyNumberFormat="1" applyFill="1" applyBorder="1" applyAlignment="1">
      <alignment horizontal="center" vertical="center"/>
    </xf>
    <xf numFmtId="9" fontId="4" fillId="10" borderId="0" xfId="2" applyFont="1" applyFill="1" applyBorder="1" applyAlignment="1">
      <alignment horizontal="center" vertical="center"/>
    </xf>
    <xf numFmtId="0" fontId="0" fillId="15" borderId="0" xfId="0" applyFill="1" applyBorder="1" applyAlignment="1">
      <alignment horizontal="center" vertical="center" wrapText="1"/>
    </xf>
    <xf numFmtId="9" fontId="0" fillId="15" borderId="0" xfId="0" applyNumberFormat="1" applyFill="1" applyBorder="1" applyAlignment="1">
      <alignment horizontal="center" vertical="center" wrapText="1"/>
    </xf>
    <xf numFmtId="9" fontId="4" fillId="10" borderId="0" xfId="2" applyFont="1" applyFill="1" applyBorder="1" applyAlignment="1">
      <alignment vertical="center"/>
    </xf>
    <xf numFmtId="0" fontId="17" fillId="10" borderId="0" xfId="0" applyFont="1" applyFill="1" applyAlignment="1">
      <alignment horizontal="left" vertical="top"/>
    </xf>
    <xf numFmtId="0" fontId="0" fillId="0" borderId="0" xfId="0" applyBorder="1"/>
    <xf numFmtId="0" fontId="0" fillId="0" borderId="0" xfId="0" applyFill="1" applyBorder="1"/>
    <xf numFmtId="0" fontId="0" fillId="0" borderId="0" xfId="0" applyFill="1" applyBorder="1" applyAlignment="1">
      <alignment vertical="top"/>
    </xf>
    <xf numFmtId="0" fontId="2" fillId="0" borderId="0" xfId="0" applyFont="1" applyFill="1" applyBorder="1" applyAlignment="1">
      <alignment horizontal="left" vertical="top" wrapText="1"/>
    </xf>
    <xf numFmtId="0" fontId="0" fillId="0" borderId="0" xfId="0" applyBorder="1" applyAlignment="1">
      <alignment vertical="top"/>
    </xf>
    <xf numFmtId="0" fontId="3" fillId="0" borderId="3" xfId="0" applyNumberFormat="1" applyFont="1" applyBorder="1" applyAlignment="1">
      <alignment horizontal="left" vertical="top" wrapText="1"/>
    </xf>
    <xf numFmtId="0" fontId="3" fillId="5"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3" fontId="3" fillId="0" borderId="3" xfId="0" applyNumberFormat="1" applyFont="1" applyBorder="1" applyAlignment="1">
      <alignment horizontal="left" vertical="top" wrapText="1"/>
    </xf>
    <xf numFmtId="0" fontId="3" fillId="5" borderId="6" xfId="0" applyNumberFormat="1" applyFont="1" applyFill="1" applyBorder="1" applyAlignment="1">
      <alignment horizontal="left" vertical="top" wrapText="1"/>
    </xf>
    <xf numFmtId="1" fontId="3" fillId="0" borderId="3"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3" fillId="0" borderId="15" xfId="0" applyFont="1" applyBorder="1" applyAlignment="1">
      <alignment vertical="top" wrapText="1"/>
    </xf>
    <xf numFmtId="0" fontId="2" fillId="0" borderId="0" xfId="0" applyFont="1" applyFill="1" applyAlignment="1">
      <alignment vertical="top" wrapText="1"/>
    </xf>
    <xf numFmtId="0" fontId="18" fillId="18" borderId="0" xfId="0" applyFont="1" applyFill="1" applyBorder="1" applyAlignment="1">
      <alignment vertical="top" wrapText="1"/>
    </xf>
    <xf numFmtId="0" fontId="3" fillId="0" borderId="4" xfId="0" applyFont="1" applyBorder="1" applyAlignment="1">
      <alignment vertical="top" wrapText="1"/>
    </xf>
    <xf numFmtId="0" fontId="0" fillId="0" borderId="0" xfId="0" applyNumberFormat="1" applyAlignment="1">
      <alignment horizontal="left"/>
    </xf>
    <xf numFmtId="0" fontId="2" fillId="4" borderId="3" xfId="0" applyNumberFormat="1" applyFont="1" applyFill="1" applyBorder="1" applyAlignment="1">
      <alignment horizontal="left" vertical="top" wrapText="1"/>
    </xf>
    <xf numFmtId="0" fontId="3" fillId="0" borderId="3" xfId="2" applyNumberFormat="1" applyFont="1" applyBorder="1" applyAlignment="1">
      <alignment horizontal="left" vertical="top" wrapText="1"/>
    </xf>
    <xf numFmtId="0" fontId="2" fillId="4" borderId="1" xfId="0" applyNumberFormat="1" applyFont="1" applyFill="1" applyBorder="1" applyAlignment="1">
      <alignment horizontal="left" vertical="top" wrapText="1"/>
    </xf>
    <xf numFmtId="0" fontId="2" fillId="4" borderId="5" xfId="0" applyNumberFormat="1" applyFont="1" applyFill="1" applyBorder="1" applyAlignment="1">
      <alignment horizontal="left" vertical="top" wrapText="1"/>
    </xf>
    <xf numFmtId="0" fontId="3" fillId="0" borderId="2" xfId="2" applyNumberFormat="1" applyFont="1" applyBorder="1" applyAlignment="1">
      <alignment horizontal="left" vertical="top" wrapText="1"/>
    </xf>
    <xf numFmtId="0" fontId="3" fillId="5" borderId="1" xfId="2" applyNumberFormat="1" applyFont="1" applyFill="1" applyBorder="1" applyAlignment="1">
      <alignment horizontal="left" vertical="top" wrapText="1"/>
    </xf>
    <xf numFmtId="0" fontId="3" fillId="0" borderId="1" xfId="2" applyNumberFormat="1" applyFont="1" applyFill="1" applyBorder="1" applyAlignment="1">
      <alignment horizontal="left" vertical="top" wrapText="1"/>
    </xf>
    <xf numFmtId="0" fontId="2" fillId="5" borderId="3" xfId="0" applyNumberFormat="1" applyFont="1" applyFill="1" applyBorder="1" applyAlignment="1">
      <alignment horizontal="left" vertical="top" wrapText="1"/>
    </xf>
    <xf numFmtId="0" fontId="2" fillId="0" borderId="3"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0" fontId="2" fillId="4" borderId="10" xfId="0" applyNumberFormat="1" applyFont="1" applyFill="1" applyBorder="1" applyAlignment="1">
      <alignment horizontal="left" vertical="top" wrapText="1"/>
    </xf>
    <xf numFmtId="0" fontId="3" fillId="0" borderId="11"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3" fillId="9" borderId="3" xfId="2" applyNumberFormat="1" applyFont="1" applyFill="1" applyBorder="1" applyAlignment="1">
      <alignment horizontal="left" vertical="top" wrapText="1"/>
    </xf>
    <xf numFmtId="0" fontId="3" fillId="10" borderId="3" xfId="2" applyNumberFormat="1" applyFont="1" applyFill="1" applyBorder="1" applyAlignment="1">
      <alignment horizontal="left" vertical="top" wrapText="1"/>
    </xf>
    <xf numFmtId="0" fontId="18" fillId="18" borderId="0" xfId="0" applyNumberFormat="1" applyFont="1" applyFill="1" applyBorder="1" applyAlignment="1">
      <alignment horizontal="left" vertical="top" wrapText="1"/>
    </xf>
    <xf numFmtId="0" fontId="2" fillId="5" borderId="6" xfId="0" applyNumberFormat="1" applyFont="1" applyFill="1" applyBorder="1" applyAlignment="1">
      <alignment horizontal="left" vertical="top" wrapText="1"/>
    </xf>
    <xf numFmtId="0" fontId="2" fillId="0" borderId="6"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20" fontId="3" fillId="0" borderId="3" xfId="0" applyNumberFormat="1" applyFont="1" applyBorder="1" applyAlignment="1">
      <alignment horizontal="left" vertical="top" wrapText="1"/>
    </xf>
    <xf numFmtId="3" fontId="3" fillId="0" borderId="3" xfId="0" applyNumberFormat="1" applyFont="1" applyFill="1" applyBorder="1" applyAlignment="1">
      <alignment horizontal="left" vertical="top" wrapText="1"/>
    </xf>
    <xf numFmtId="0" fontId="2" fillId="4" borderId="7" xfId="0" applyNumberFormat="1" applyFont="1" applyFill="1" applyBorder="1" applyAlignment="1">
      <alignment horizontal="left" vertical="top" wrapText="1"/>
    </xf>
    <xf numFmtId="0" fontId="2" fillId="0" borderId="0" xfId="0" applyFont="1" applyBorder="1" applyAlignment="1">
      <alignment horizontal="center" vertical="top" wrapText="1"/>
    </xf>
    <xf numFmtId="0" fontId="3" fillId="5" borderId="16" xfId="0" applyNumberFormat="1" applyFont="1" applyFill="1" applyBorder="1" applyAlignment="1">
      <alignment horizontal="left" vertical="top" wrapText="1"/>
    </xf>
    <xf numFmtId="0" fontId="2" fillId="0" borderId="4" xfId="0" applyFont="1" applyBorder="1" applyAlignment="1">
      <alignment horizontal="center" vertical="top" wrapText="1"/>
    </xf>
    <xf numFmtId="1" fontId="3" fillId="0" borderId="3" xfId="0" applyNumberFormat="1" applyFont="1" applyFill="1" applyBorder="1" applyAlignment="1">
      <alignment horizontal="left" vertical="top" wrapText="1"/>
    </xf>
    <xf numFmtId="0" fontId="3" fillId="7" borderId="8"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0" borderId="15" xfId="0" applyFont="1" applyBorder="1" applyAlignment="1">
      <alignment vertical="top" wrapText="1"/>
    </xf>
    <xf numFmtId="0" fontId="0" fillId="0" borderId="0" xfId="0" applyBorder="1" applyAlignment="1"/>
    <xf numFmtId="0" fontId="0" fillId="0" borderId="0" xfId="0" applyAlignment="1">
      <alignment wrapText="1"/>
    </xf>
    <xf numFmtId="0" fontId="0" fillId="0" borderId="0" xfId="0" applyBorder="1" applyAlignment="1">
      <alignment wrapText="1"/>
    </xf>
    <xf numFmtId="0" fontId="2" fillId="2"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7" borderId="2" xfId="0" applyFont="1" applyFill="1" applyBorder="1" applyAlignment="1">
      <alignment horizontal="left" vertical="center" wrapText="1"/>
    </xf>
    <xf numFmtId="9" fontId="3" fillId="7" borderId="9" xfId="0" applyNumberFormat="1" applyFont="1" applyFill="1" applyBorder="1" applyAlignment="1">
      <alignment horizontal="left" vertical="center" wrapText="1"/>
    </xf>
    <xf numFmtId="0" fontId="3" fillId="7" borderId="8" xfId="0" applyFont="1" applyFill="1" applyBorder="1" applyAlignment="1">
      <alignment horizontal="left" vertical="center" wrapText="1"/>
    </xf>
    <xf numFmtId="0" fontId="0" fillId="0" borderId="0" xfId="0" applyAlignment="1">
      <alignment horizontal="left"/>
    </xf>
    <xf numFmtId="0" fontId="2" fillId="3" borderId="9" xfId="0" applyFont="1" applyFill="1" applyBorder="1" applyAlignment="1">
      <alignment horizontal="left" vertical="top" wrapText="1"/>
    </xf>
    <xf numFmtId="0" fontId="18" fillId="18" borderId="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0" borderId="3" xfId="0" applyFont="1" applyBorder="1" applyAlignment="1">
      <alignment horizontal="left" vertical="top" wrapText="1"/>
    </xf>
    <xf numFmtId="0" fontId="2" fillId="5" borderId="5" xfId="0" applyFont="1" applyFill="1" applyBorder="1" applyAlignment="1">
      <alignment horizontal="left" vertical="top" wrapText="1"/>
    </xf>
    <xf numFmtId="164" fontId="2" fillId="0" borderId="3" xfId="1" applyNumberFormat="1" applyFont="1" applyBorder="1" applyAlignment="1">
      <alignment horizontal="left" vertical="top" wrapText="1"/>
    </xf>
    <xf numFmtId="0" fontId="2" fillId="2" borderId="2" xfId="0" applyFont="1" applyFill="1" applyBorder="1" applyAlignment="1">
      <alignment horizontal="left" vertical="top" wrapText="1"/>
    </xf>
    <xf numFmtId="0" fontId="20" fillId="0" borderId="0" xfId="0" applyFont="1" applyAlignment="1">
      <alignment horizontal="left"/>
    </xf>
    <xf numFmtId="0" fontId="2" fillId="4" borderId="2" xfId="0" applyNumberFormat="1" applyFont="1" applyFill="1" applyBorder="1" applyAlignment="1">
      <alignment horizontal="left" vertical="top" wrapText="1"/>
    </xf>
    <xf numFmtId="0" fontId="2" fillId="0" borderId="4" xfId="0" applyFont="1" applyFill="1" applyBorder="1" applyAlignment="1">
      <alignment vertical="top" wrapText="1"/>
    </xf>
    <xf numFmtId="0" fontId="3" fillId="0" borderId="1" xfId="0" applyFont="1" applyBorder="1" applyAlignment="1">
      <alignment vertical="top" wrapText="1"/>
    </xf>
    <xf numFmtId="0" fontId="24" fillId="0" borderId="0" xfId="0" applyFont="1" applyFill="1" applyAlignment="1">
      <alignment vertical="top" wrapText="1"/>
    </xf>
    <xf numFmtId="0" fontId="2" fillId="4" borderId="11" xfId="0" applyNumberFormat="1" applyFont="1" applyFill="1" applyBorder="1" applyAlignment="1">
      <alignment horizontal="left" vertical="top" wrapText="1"/>
    </xf>
    <xf numFmtId="0" fontId="2" fillId="4" borderId="5" xfId="0" applyNumberFormat="1" applyFont="1" applyFill="1" applyBorder="1" applyAlignment="1">
      <alignment horizontal="left" vertical="top" wrapText="1"/>
    </xf>
    <xf numFmtId="0" fontId="3" fillId="0" borderId="3" xfId="0" applyFont="1" applyBorder="1" applyAlignment="1">
      <alignment horizontal="left" vertical="top" wrapText="1"/>
    </xf>
    <xf numFmtId="0" fontId="5" fillId="0" borderId="16" xfId="0" applyFont="1" applyBorder="1"/>
    <xf numFmtId="0" fontId="5" fillId="19" borderId="16" xfId="0" applyFont="1" applyFill="1" applyBorder="1"/>
    <xf numFmtId="0" fontId="4" fillId="19" borderId="16" xfId="0" applyFont="1" applyFill="1" applyBorder="1"/>
    <xf numFmtId="0" fontId="0" fillId="0" borderId="16" xfId="0" applyBorder="1"/>
    <xf numFmtId="0" fontId="0" fillId="19" borderId="16" xfId="0" applyFill="1" applyBorder="1"/>
    <xf numFmtId="3" fontId="0" fillId="19" borderId="16" xfId="0" applyNumberFormat="1" applyFill="1" applyBorder="1"/>
    <xf numFmtId="0" fontId="25" fillId="20" borderId="18" xfId="0" applyFont="1" applyFill="1" applyBorder="1" applyAlignment="1">
      <alignment horizontal="left" vertical="center" wrapText="1" readingOrder="1"/>
    </xf>
    <xf numFmtId="0" fontId="26" fillId="20" borderId="18" xfId="0" applyFont="1" applyFill="1" applyBorder="1" applyAlignment="1">
      <alignment horizontal="left" vertical="center" wrapText="1" readingOrder="1"/>
    </xf>
    <xf numFmtId="0" fontId="25" fillId="20" borderId="19" xfId="0" applyFont="1" applyFill="1" applyBorder="1" applyAlignment="1">
      <alignment horizontal="left" vertical="center" wrapText="1" readingOrder="1"/>
    </xf>
    <xf numFmtId="0" fontId="27" fillId="21" borderId="19" xfId="0" applyFont="1" applyFill="1" applyBorder="1" applyAlignment="1">
      <alignment horizontal="left" vertical="center" wrapText="1" readingOrder="1"/>
    </xf>
    <xf numFmtId="0" fontId="25" fillId="20" borderId="20" xfId="0" applyFont="1" applyFill="1" applyBorder="1" applyAlignment="1">
      <alignment horizontal="left" vertical="center" wrapText="1" readingOrder="1"/>
    </xf>
    <xf numFmtId="0" fontId="27" fillId="22" borderId="20" xfId="0" applyFont="1" applyFill="1" applyBorder="1" applyAlignment="1">
      <alignment horizontal="left" vertical="center" wrapText="1" readingOrder="1"/>
    </xf>
    <xf numFmtId="0" fontId="27" fillId="21" borderId="20" xfId="0" applyFont="1" applyFill="1" applyBorder="1" applyAlignment="1">
      <alignment horizontal="left" vertical="center" wrapText="1" readingOrder="1"/>
    </xf>
    <xf numFmtId="0" fontId="29" fillId="0" borderId="1" xfId="0" applyFont="1" applyBorder="1" applyAlignment="1">
      <alignment vertical="center" wrapText="1"/>
    </xf>
    <xf numFmtId="0" fontId="29" fillId="0" borderId="5" xfId="0" applyFont="1" applyBorder="1" applyAlignment="1">
      <alignment vertical="center"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1" fillId="0" borderId="0" xfId="0" applyFont="1" applyFill="1"/>
    <xf numFmtId="0" fontId="2" fillId="4" borderId="6"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4" xfId="0" applyNumberFormat="1" applyFont="1" applyBorder="1" applyAlignment="1">
      <alignment horizontal="left" vertical="top" wrapText="1"/>
    </xf>
    <xf numFmtId="3" fontId="3" fillId="0" borderId="6" xfId="0" applyNumberFormat="1" applyFont="1" applyBorder="1" applyAlignment="1">
      <alignment horizontal="left" vertical="top" wrapText="1"/>
    </xf>
    <xf numFmtId="3" fontId="3" fillId="0" borderId="2" xfId="0" applyNumberFormat="1" applyFont="1" applyBorder="1" applyAlignment="1">
      <alignment horizontal="left" vertical="top" wrapText="1"/>
    </xf>
    <xf numFmtId="0" fontId="3" fillId="5" borderId="14" xfId="0" applyNumberFormat="1" applyFont="1" applyFill="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4" borderId="5" xfId="0" applyNumberFormat="1" applyFont="1" applyFill="1" applyBorder="1" applyAlignment="1">
      <alignment horizontal="left" vertical="top" wrapText="1"/>
    </xf>
    <xf numFmtId="0" fontId="2" fillId="3" borderId="9" xfId="0" applyFont="1" applyFill="1" applyBorder="1" applyAlignment="1">
      <alignment horizontal="left" vertical="top" wrapText="1"/>
    </xf>
    <xf numFmtId="0" fontId="2" fillId="5" borderId="5"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0" xfId="0" applyFont="1" applyFill="1" applyBorder="1" applyAlignment="1">
      <alignment vertical="top" wrapText="1"/>
    </xf>
    <xf numFmtId="0" fontId="2" fillId="8" borderId="14" xfId="0" applyFont="1" applyFill="1" applyBorder="1" applyAlignment="1">
      <alignment vertical="top" wrapText="1"/>
    </xf>
    <xf numFmtId="0" fontId="2" fillId="8" borderId="6" xfId="0" applyFont="1" applyFill="1" applyBorder="1" applyAlignment="1">
      <alignment vertical="top" wrapText="1"/>
    </xf>
    <xf numFmtId="0" fontId="2" fillId="8" borderId="3" xfId="0" applyFont="1" applyFill="1" applyBorder="1" applyAlignment="1">
      <alignment vertical="top" wrapText="1"/>
    </xf>
    <xf numFmtId="0" fontId="2" fillId="5" borderId="4" xfId="0" applyFont="1" applyFill="1" applyBorder="1" applyAlignment="1">
      <alignment vertical="top" wrapText="1"/>
    </xf>
    <xf numFmtId="9" fontId="2" fillId="0" borderId="4" xfId="2" applyFont="1" applyBorder="1" applyAlignment="1">
      <alignment vertical="top" wrapText="1"/>
    </xf>
    <xf numFmtId="0" fontId="18" fillId="18" borderId="0" xfId="0" applyFont="1" applyFill="1" applyBorder="1" applyAlignment="1">
      <alignment vertical="top" wrapText="1"/>
    </xf>
    <xf numFmtId="0" fontId="0" fillId="0" borderId="0" xfId="0" applyAlignment="1">
      <alignment vertical="top" wrapText="1"/>
    </xf>
    <xf numFmtId="0" fontId="0" fillId="0" borderId="0" xfId="0" applyFill="1" applyAlignment="1">
      <alignment horizontal="left"/>
    </xf>
    <xf numFmtId="0" fontId="3" fillId="0" borderId="6"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NumberFormat="1" applyFont="1" applyFill="1" applyBorder="1" applyAlignment="1">
      <alignment horizontal="left"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horizontal="center" vertical="top" wrapText="1"/>
    </xf>
    <xf numFmtId="0" fontId="2" fillId="3" borderId="9" xfId="0" applyFont="1" applyFill="1" applyBorder="1" applyAlignment="1">
      <alignment horizontal="left" vertical="top" wrapText="1"/>
    </xf>
    <xf numFmtId="0" fontId="2" fillId="3" borderId="2" xfId="0" applyFont="1" applyFill="1" applyBorder="1" applyAlignment="1">
      <alignment horizontal="left" vertical="top" wrapText="1"/>
    </xf>
    <xf numFmtId="0" fontId="21" fillId="18" borderId="4" xfId="0" applyFont="1" applyFill="1" applyBorder="1" applyAlignment="1">
      <alignment horizontal="left" vertical="top" wrapText="1"/>
    </xf>
    <xf numFmtId="0" fontId="19" fillId="18" borderId="11" xfId="0" applyFont="1" applyFill="1" applyBorder="1" applyAlignment="1">
      <alignment vertical="top" wrapText="1"/>
    </xf>
    <xf numFmtId="0" fontId="3" fillId="7" borderId="9" xfId="0" applyFont="1" applyFill="1" applyBorder="1" applyAlignment="1">
      <alignment horizontal="left" vertical="top" wrapText="1"/>
    </xf>
    <xf numFmtId="0" fontId="3" fillId="7" borderId="8"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4" borderId="4" xfId="0" applyFont="1" applyFill="1" applyBorder="1" applyAlignment="1">
      <alignment horizontal="center" vertical="top" wrapText="1"/>
    </xf>
    <xf numFmtId="0" fontId="2" fillId="4" borderId="11" xfId="0" applyFont="1" applyFill="1" applyBorder="1" applyAlignment="1">
      <alignment horizontal="center" vertical="top" wrapText="1"/>
    </xf>
    <xf numFmtId="0" fontId="3" fillId="0" borderId="4" xfId="0" applyFont="1" applyBorder="1" applyAlignment="1">
      <alignment horizontal="center" vertical="top" wrapText="1"/>
    </xf>
    <xf numFmtId="0" fontId="3" fillId="0" borderId="11" xfId="0" applyFont="1" applyBorder="1" applyAlignment="1">
      <alignment horizontal="center" vertical="top" wrapText="1"/>
    </xf>
    <xf numFmtId="0" fontId="2" fillId="4" borderId="5" xfId="0" applyFont="1" applyFill="1" applyBorder="1" applyAlignment="1">
      <alignment horizontal="center" vertical="top" wrapText="1"/>
    </xf>
    <xf numFmtId="0" fontId="3" fillId="0" borderId="5" xfId="0" applyFont="1" applyBorder="1" applyAlignment="1">
      <alignment horizontal="center" vertical="top" wrapText="1"/>
    </xf>
    <xf numFmtId="0" fontId="18" fillId="0" borderId="7" xfId="0" applyFont="1" applyFill="1" applyBorder="1" applyAlignment="1">
      <alignment horizontal="left" vertical="top" wrapText="1"/>
    </xf>
    <xf numFmtId="0" fontId="0" fillId="0" borderId="7" xfId="0" applyFill="1" applyBorder="1" applyAlignment="1">
      <alignment horizontal="left"/>
    </xf>
    <xf numFmtId="0" fontId="0" fillId="0" borderId="3" xfId="0" applyFill="1" applyBorder="1" applyAlignment="1">
      <alignment horizontal="left"/>
    </xf>
    <xf numFmtId="0" fontId="7" fillId="7" borderId="9"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2" xfId="0" applyFont="1" applyFill="1" applyBorder="1" applyAlignment="1">
      <alignment horizontal="left" vertical="top" wrapText="1"/>
    </xf>
    <xf numFmtId="0" fontId="2" fillId="4" borderId="6" xfId="0" applyFont="1" applyFill="1" applyBorder="1" applyAlignment="1">
      <alignment horizontal="center" vertical="top" wrapText="1"/>
    </xf>
    <xf numFmtId="0" fontId="6"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top" wrapText="1"/>
    </xf>
    <xf numFmtId="0" fontId="24" fillId="0" borderId="15" xfId="0" applyFont="1" applyFill="1" applyBorder="1" applyAlignment="1">
      <alignment vertical="top" wrapText="1"/>
    </xf>
    <xf numFmtId="0" fontId="24" fillId="0" borderId="15" xfId="0" applyFont="1" applyBorder="1" applyAlignment="1">
      <alignment vertical="top" wrapText="1"/>
    </xf>
    <xf numFmtId="0" fontId="3" fillId="0" borderId="0" xfId="0" applyFont="1" applyFill="1" applyBorder="1" applyAlignment="1">
      <alignment vertical="top" wrapText="1"/>
    </xf>
    <xf numFmtId="0" fontId="0" fillId="0" borderId="0" xfId="0" applyBorder="1" applyAlignment="1">
      <alignment vertical="top" wrapText="1"/>
    </xf>
    <xf numFmtId="0" fontId="2" fillId="4" borderId="12" xfId="0" applyFont="1" applyFill="1" applyBorder="1" applyAlignment="1">
      <alignment horizontal="center" vertical="top" wrapText="1"/>
    </xf>
    <xf numFmtId="0" fontId="2" fillId="4" borderId="13" xfId="0" applyFont="1" applyFill="1" applyBorder="1" applyAlignment="1">
      <alignment horizontal="center" vertical="top" wrapText="1"/>
    </xf>
    <xf numFmtId="0" fontId="2" fillId="4" borderId="10" xfId="0" applyFont="1" applyFill="1" applyBorder="1" applyAlignment="1">
      <alignment horizontal="center" vertical="top" wrapText="1"/>
    </xf>
    <xf numFmtId="0" fontId="8" fillId="7" borderId="8" xfId="0" applyFont="1" applyFill="1" applyBorder="1" applyAlignment="1">
      <alignment horizontal="left" vertical="top" wrapText="1"/>
    </xf>
    <xf numFmtId="0" fontId="8" fillId="7" borderId="2" xfId="0" applyFont="1" applyFill="1" applyBorder="1" applyAlignment="1">
      <alignment horizontal="left" vertical="top" wrapText="1"/>
    </xf>
    <xf numFmtId="9" fontId="0" fillId="0" borderId="10" xfId="0" applyNumberFormat="1"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3" fillId="7" borderId="0"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0" borderId="0" xfId="0" applyFont="1" applyBorder="1" applyAlignment="1">
      <alignment vertical="top" wrapText="1"/>
    </xf>
    <xf numFmtId="0" fontId="2" fillId="5" borderId="4" xfId="0" applyFont="1" applyFill="1" applyBorder="1" applyAlignment="1">
      <alignment vertical="top" wrapText="1"/>
    </xf>
    <xf numFmtId="0" fontId="2" fillId="5" borderId="5" xfId="0" applyFont="1" applyFill="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0" xfId="0" applyFont="1" applyFill="1" applyBorder="1" applyAlignment="1">
      <alignment vertical="top" wrapText="1"/>
    </xf>
    <xf numFmtId="0" fontId="2" fillId="8" borderId="14" xfId="0" applyFont="1" applyFill="1" applyBorder="1" applyAlignment="1">
      <alignment vertical="top" wrapText="1"/>
    </xf>
    <xf numFmtId="0" fontId="2" fillId="8" borderId="6" xfId="0" applyFont="1" applyFill="1" applyBorder="1" applyAlignment="1">
      <alignment vertical="top" wrapText="1"/>
    </xf>
    <xf numFmtId="0" fontId="2" fillId="8" borderId="3" xfId="0" applyFont="1" applyFill="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7" borderId="13"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15" xfId="0" applyFont="1" applyBorder="1" applyAlignment="1">
      <alignment vertical="top" wrapText="1"/>
    </xf>
    <xf numFmtId="0" fontId="2" fillId="4" borderId="4" xfId="0" applyNumberFormat="1" applyFont="1" applyFill="1" applyBorder="1" applyAlignment="1">
      <alignment horizontal="left" vertical="top" wrapText="1"/>
    </xf>
    <xf numFmtId="0" fontId="2" fillId="4" borderId="11" xfId="0" applyNumberFormat="1" applyFont="1" applyFill="1" applyBorder="1" applyAlignment="1">
      <alignment horizontal="left" vertical="top" wrapText="1"/>
    </xf>
    <xf numFmtId="0" fontId="2" fillId="4" borderId="5" xfId="0" applyNumberFormat="1" applyFont="1" applyFill="1" applyBorder="1" applyAlignment="1">
      <alignment horizontal="left" vertical="top" wrapText="1"/>
    </xf>
    <xf numFmtId="0" fontId="3" fillId="0" borderId="4"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2" fillId="9" borderId="12" xfId="0" applyNumberFormat="1" applyFont="1" applyFill="1" applyBorder="1" applyAlignment="1">
      <alignment horizontal="left" vertical="top" wrapText="1"/>
    </xf>
    <xf numFmtId="0" fontId="2" fillId="9" borderId="13" xfId="0" applyNumberFormat="1" applyFont="1" applyFill="1" applyBorder="1" applyAlignment="1">
      <alignment horizontal="left" vertical="top" wrapText="1"/>
    </xf>
    <xf numFmtId="0" fontId="2" fillId="9" borderId="10" xfId="0" applyNumberFormat="1" applyFont="1" applyFill="1" applyBorder="1" applyAlignment="1">
      <alignment horizontal="left" vertical="top" wrapText="1"/>
    </xf>
    <xf numFmtId="0" fontId="2" fillId="9" borderId="14" xfId="0" applyNumberFormat="1" applyFont="1" applyFill="1" applyBorder="1" applyAlignment="1">
      <alignment horizontal="left" vertical="top" wrapText="1"/>
    </xf>
    <xf numFmtId="0" fontId="2" fillId="9" borderId="6" xfId="0" applyNumberFormat="1" applyFont="1" applyFill="1" applyBorder="1" applyAlignment="1">
      <alignment horizontal="left" vertical="top" wrapText="1"/>
    </xf>
    <xf numFmtId="0" fontId="2" fillId="9" borderId="3" xfId="0" applyNumberFormat="1" applyFont="1" applyFill="1" applyBorder="1" applyAlignment="1">
      <alignment horizontal="left" vertical="top" wrapText="1"/>
    </xf>
    <xf numFmtId="0" fontId="18" fillId="18" borderId="6" xfId="0" applyFont="1" applyFill="1" applyBorder="1" applyAlignment="1">
      <alignment vertical="top" wrapText="1"/>
    </xf>
    <xf numFmtId="0" fontId="0" fillId="0" borderId="6" xfId="0" applyBorder="1" applyAlignment="1">
      <alignment vertical="top" wrapText="1"/>
    </xf>
    <xf numFmtId="0" fontId="2" fillId="5" borderId="14" xfId="0" applyFont="1" applyFill="1" applyBorder="1" applyAlignment="1">
      <alignment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0" borderId="11" xfId="0" applyFont="1" applyBorder="1" applyAlignment="1">
      <alignmen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3" fillId="7" borderId="14" xfId="0" applyFont="1" applyFill="1" applyBorder="1" applyAlignment="1">
      <alignment horizontal="left" vertical="top" wrapText="1"/>
    </xf>
    <xf numFmtId="0" fontId="2" fillId="4" borderId="13" xfId="0" applyNumberFormat="1" applyFont="1" applyFill="1" applyBorder="1" applyAlignment="1">
      <alignment horizontal="left" vertical="top" wrapText="1"/>
    </xf>
    <xf numFmtId="0" fontId="2" fillId="4" borderId="10"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0" fontId="1" fillId="0" borderId="11" xfId="0" applyFont="1" applyBorder="1" applyAlignment="1">
      <alignment horizontal="center" vertical="top" wrapText="1"/>
    </xf>
    <xf numFmtId="0" fontId="1" fillId="0" borderId="5" xfId="0" applyFont="1" applyBorder="1" applyAlignment="1">
      <alignment horizontal="center" vertical="top" wrapText="1"/>
    </xf>
    <xf numFmtId="0" fontId="0" fillId="0" borderId="8" xfId="0" applyBorder="1" applyAlignment="1">
      <alignment horizontal="left" vertical="top" wrapText="1"/>
    </xf>
    <xf numFmtId="0" fontId="0" fillId="0" borderId="8" xfId="0" applyBorder="1" applyAlignment="1">
      <alignment vertical="top" wrapText="1"/>
    </xf>
    <xf numFmtId="0" fontId="0" fillId="0" borderId="2" xfId="0" applyBorder="1" applyAlignment="1">
      <alignment vertical="top" wrapText="1"/>
    </xf>
    <xf numFmtId="0" fontId="5" fillId="0" borderId="0" xfId="0" applyFont="1" applyFill="1" applyBorder="1" applyAlignment="1">
      <alignment horizontal="center" vertical="center" textRotation="90"/>
    </xf>
    <xf numFmtId="0" fontId="4" fillId="12" borderId="7"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0" fillId="0" borderId="0" xfId="0" applyAlignment="1">
      <alignment wrapText="1"/>
    </xf>
    <xf numFmtId="0" fontId="9" fillId="10" borderId="0" xfId="0" applyFont="1" applyFill="1" applyAlignment="1">
      <alignment horizontal="center" vertical="center"/>
    </xf>
    <xf numFmtId="0" fontId="11" fillId="10" borderId="0" xfId="0" applyFont="1" applyFill="1" applyAlignment="1">
      <alignment horizontal="center" vertical="center"/>
    </xf>
    <xf numFmtId="0" fontId="11" fillId="10" borderId="0" xfId="0" applyFont="1" applyFill="1" applyAlignment="1">
      <alignment horizontal="center" vertical="center" wrapText="1"/>
    </xf>
    <xf numFmtId="0" fontId="14" fillId="16" borderId="0" xfId="0" applyFont="1" applyFill="1" applyAlignment="1">
      <alignment horizontal="center" vertical="center"/>
    </xf>
    <xf numFmtId="0" fontId="0" fillId="15" borderId="0" xfId="0" applyFill="1" applyBorder="1" applyAlignment="1">
      <alignment horizontal="center" vertical="center" wrapText="1"/>
    </xf>
    <xf numFmtId="0" fontId="0" fillId="15" borderId="0" xfId="0" applyFill="1" applyBorder="1" applyAlignment="1">
      <alignment horizontal="left" vertical="top" wrapText="1"/>
    </xf>
    <xf numFmtId="0" fontId="4" fillId="10" borderId="0" xfId="0" applyFont="1" applyFill="1" applyBorder="1" applyAlignment="1">
      <alignment horizontal="center" vertical="center"/>
    </xf>
    <xf numFmtId="9" fontId="0" fillId="10" borderId="0" xfId="2" applyFont="1" applyFill="1" applyBorder="1" applyAlignment="1">
      <alignment horizontal="center" vertical="center"/>
    </xf>
    <xf numFmtId="0" fontId="15" fillId="17" borderId="0" xfId="0" applyFont="1" applyFill="1" applyAlignment="1">
      <alignment horizontal="center" vertical="center"/>
    </xf>
    <xf numFmtId="9" fontId="0" fillId="15" borderId="0" xfId="0" applyNumberFormat="1" applyFill="1" applyBorder="1" applyAlignment="1">
      <alignment horizontal="center" vertical="center" wrapText="1"/>
    </xf>
    <xf numFmtId="0" fontId="0" fillId="10" borderId="0" xfId="0" applyFill="1" applyBorder="1" applyAlignment="1">
      <alignment horizontal="center" vertical="center"/>
    </xf>
    <xf numFmtId="9" fontId="4" fillId="10" borderId="0" xfId="2" applyFont="1" applyFill="1" applyBorder="1" applyAlignment="1">
      <alignment horizontal="center" vertical="center"/>
    </xf>
    <xf numFmtId="166" fontId="4" fillId="10" borderId="0" xfId="0" applyNumberFormat="1" applyFont="1" applyFill="1" applyBorder="1" applyAlignment="1">
      <alignment horizontal="center" vertical="center" wrapText="1"/>
    </xf>
    <xf numFmtId="9" fontId="0" fillId="10" borderId="0" xfId="2" applyFont="1" applyFill="1" applyAlignment="1">
      <alignment horizontal="center" vertical="center"/>
    </xf>
    <xf numFmtId="0" fontId="1" fillId="0" borderId="0" xfId="0" applyFont="1" applyAlignment="1">
      <alignment wrapText="1"/>
    </xf>
  </cellXfs>
  <cellStyles count="4">
    <cellStyle name="Comma 2" xfId="3" xr:uid="{00000000-0005-0000-0000-000000000000}"/>
    <cellStyle name="Currency" xfId="1" builtinId="4"/>
    <cellStyle name="Normal" xfId="0" builtinId="0"/>
    <cellStyle name="Percent" xfId="2" builtinId="5"/>
  </cellStyles>
  <dxfs count="78">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theme="6" tint="0.79998168889431442"/>
        </patternFill>
      </fill>
    </dxf>
    <dxf>
      <fill>
        <patternFill>
          <bgColor rgb="FFFFC000"/>
        </patternFill>
      </fill>
    </dxf>
    <dxf>
      <fill>
        <patternFill>
          <bgColor rgb="FFFF0000"/>
        </patternFill>
      </fill>
    </dxf>
    <dxf>
      <fill>
        <patternFill>
          <bgColor theme="6" tint="0.39994506668294322"/>
        </patternFill>
      </fill>
    </dxf>
    <dxf>
      <fill>
        <patternFill>
          <bgColor theme="0" tint="-0.14996795556505021"/>
        </patternFill>
      </fill>
    </dxf>
    <dxf>
      <fill>
        <patternFill>
          <bgColor indexed="22"/>
        </patternFill>
      </fill>
    </dxf>
    <dxf>
      <fill>
        <patternFill>
          <bgColor indexed="42"/>
        </patternFill>
      </fill>
    </dxf>
    <dxf>
      <fill>
        <patternFill>
          <bgColor indexed="11"/>
        </patternFill>
      </fill>
    </dxf>
    <dxf>
      <font>
        <color theme="0"/>
      </font>
      <fill>
        <patternFill>
          <bgColor theme="6" tint="-0.499984740745262"/>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ropbox\2%20Projects\1.%20GPI%20ONS\PORTFOLIO\Stored%2018%2019%20logframe%20exactly%20as%20from%20DevTracker\48156789%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ATA12\poskee$\Users\PC\Dropbox\2%20Projects\1.%20GPI%20ONS\PORTFOLIO\Stored%2018%2019%20logframe%20exactly%20as%20from%20DevTracker\48156789%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frame"/>
      <sheetName val="Simple Diagram"/>
      <sheetName val="Diagram"/>
      <sheetName val="Annual Review 2018"/>
      <sheetName val="Annual Review 2019"/>
      <sheetName val="Outcome 1.1 Methodology"/>
      <sheetName val="Partnership indicators"/>
      <sheetName val="Lists"/>
    </sheetNames>
    <sheetDataSet>
      <sheetData sheetId="0">
        <row r="1">
          <cell r="B1" t="str">
            <v xml:space="preserve">Strategic collaboration with UK statistics system </v>
          </cell>
        </row>
        <row r="3">
          <cell r="A3" t="str">
            <v>Quality, timely, reliable and disaggregated data is available and used worldwide to support delivery of the Global Goals and ensure no one is left behind.</v>
          </cell>
          <cell r="B3" t="str">
            <v>World Bank Statistics Capacity Building Score for primary partner countries:
- Kenya
- Ghana
- Rwanda</v>
          </cell>
          <cell r="F3">
            <v>0</v>
          </cell>
        </row>
        <row r="4">
          <cell r="F4">
            <v>0</v>
          </cell>
        </row>
        <row r="6">
          <cell r="D6">
            <v>0</v>
          </cell>
        </row>
        <row r="8">
          <cell r="B8" t="str">
            <v>Number of SDG indicators with at least one data point in the last five years (for primary partner countries):
- Kenya
- Ghana
- Rwanda</v>
          </cell>
          <cell r="F8">
            <v>0</v>
          </cell>
        </row>
        <row r="9">
          <cell r="F9">
            <v>0</v>
          </cell>
        </row>
        <row r="11">
          <cell r="D11">
            <v>0</v>
          </cell>
        </row>
        <row r="21">
          <cell r="A21" t="str">
            <v>Increased availability and frequency of high quality disaggregated data</v>
          </cell>
          <cell r="B21" t="str">
            <v>Cumulative number of case studies of changes in quality, frequency or coverage of national data sets in partner countries which demonstrate some contribution from ONS and moderate or major  impact (see methodology)</v>
          </cell>
          <cell r="F21">
            <v>5</v>
          </cell>
        </row>
        <row r="22">
          <cell r="F22">
            <v>0</v>
          </cell>
        </row>
        <row r="24">
          <cell r="D24" t="str">
            <v>ONS reporting</v>
          </cell>
        </row>
        <row r="26">
          <cell r="B26">
            <v>0</v>
          </cell>
        </row>
        <row r="29">
          <cell r="D29">
            <v>0</v>
          </cell>
        </row>
        <row r="43">
          <cell r="A43" t="str">
            <v>Kenya National Bureau of Statistics increases the availability and quality of SDG data, with ONS support</v>
          </cell>
          <cell r="B43" t="str">
            <v>Progress towards establishing an effective project workplan (see partnership indicators tab)</v>
          </cell>
          <cell r="F43">
            <v>4</v>
          </cell>
        </row>
        <row r="44">
          <cell r="F44">
            <v>0</v>
          </cell>
        </row>
        <row r="46">
          <cell r="C46" t="str">
            <v>DFID and ONS joint assessment</v>
          </cell>
        </row>
        <row r="48">
          <cell r="B48" t="str">
            <v>Measure of partner commitment towards establishing effective partnership with ONS  (see partnership indicators tab)</v>
          </cell>
          <cell r="F48">
            <v>3</v>
          </cell>
        </row>
        <row r="49">
          <cell r="F49">
            <v>0</v>
          </cell>
        </row>
        <row r="51">
          <cell r="C51" t="str">
            <v>DFID and ONS joint assessment</v>
          </cell>
        </row>
        <row r="53">
          <cell r="B53" t="str">
            <v>Number of national statistical strategies / sectoral modernisation plans or equivalent developed informed by ONS support and advice</v>
          </cell>
          <cell r="F53" t="str">
            <v>2: (communications strategy and stratgic plan)</v>
          </cell>
        </row>
        <row r="54">
          <cell r="F54">
            <v>0</v>
          </cell>
        </row>
        <row r="56">
          <cell r="C56" t="str">
            <v>KNBS/ONS reporting; Indicator added in 18/19</v>
          </cell>
        </row>
        <row r="58">
          <cell r="B58" t="str">
            <v>Number of stories of change of where ONS support and delivery of the workplan has helped deliver changes to how KNBS operates</v>
          </cell>
          <cell r="F58">
            <v>3</v>
          </cell>
        </row>
        <row r="59">
          <cell r="F59">
            <v>0</v>
          </cell>
        </row>
        <row r="61">
          <cell r="C61" t="str">
            <v>KNBS/ONS reporting; Indicator added in 18/19</v>
          </cell>
        </row>
        <row r="63">
          <cell r="A63">
            <v>0.15</v>
          </cell>
          <cell r="B63" t="str">
            <v>Number of people trained with ONS support and rating training as effective</v>
          </cell>
          <cell r="F63">
            <v>5</v>
          </cell>
        </row>
        <row r="64">
          <cell r="F64">
            <v>0</v>
          </cell>
        </row>
        <row r="66">
          <cell r="C66" t="str">
            <v>KNBS/ONS reporting; Indicator added in 18/19</v>
          </cell>
        </row>
        <row r="74">
          <cell r="A74" t="str">
            <v>Ghana Statistical Service increases the availability and quality of SDG data, with ONS support</v>
          </cell>
          <cell r="B74" t="str">
            <v>Progress towards establishing an effective project workplan (see partnership indicators tab)</v>
          </cell>
          <cell r="F74">
            <v>4</v>
          </cell>
        </row>
        <row r="75">
          <cell r="F75">
            <v>0</v>
          </cell>
        </row>
        <row r="77">
          <cell r="C77" t="str">
            <v>DFID and ONS joint assessment</v>
          </cell>
        </row>
        <row r="79">
          <cell r="B79" t="str">
            <v>Measure of partner commitment towards establishing effective partnership with ONS  (see partnership indicators tab)</v>
          </cell>
          <cell r="F79">
            <v>3</v>
          </cell>
        </row>
        <row r="80">
          <cell r="F80">
            <v>0</v>
          </cell>
        </row>
        <row r="82">
          <cell r="C82" t="str">
            <v>DFID and ONS joint assessment</v>
          </cell>
        </row>
        <row r="84">
          <cell r="B84" t="str">
            <v>Number of cases of where ONS have provided advice on strategic policy documents: (e.g. Statistical Bill, communications strategy, other policy documents) and there is evidence that this advice has had an influence on the final product (cumulative)</v>
          </cell>
          <cell r="F84">
            <v>0</v>
          </cell>
        </row>
        <row r="85">
          <cell r="F85">
            <v>0</v>
          </cell>
        </row>
        <row r="87">
          <cell r="C87" t="str">
            <v>ONS reporting:
Indicator added in 2018 AR</v>
          </cell>
        </row>
        <row r="89">
          <cell r="F89">
            <v>20</v>
          </cell>
        </row>
        <row r="90">
          <cell r="F90">
            <v>0</v>
          </cell>
        </row>
        <row r="92">
          <cell r="C92" t="str">
            <v>ONS reporting
Indicator added in 2018 AR</v>
          </cell>
        </row>
        <row r="94">
          <cell r="B94" t="str">
            <v>Number of stories of where ONS support has enabled GSS to fill SDG data gaps, using admin data or other sources (cumulative).</v>
          </cell>
          <cell r="F94">
            <v>3</v>
          </cell>
        </row>
        <row r="95">
          <cell r="F95">
            <v>0</v>
          </cell>
        </row>
        <row r="97">
          <cell r="C97" t="str">
            <v>ONS reporting
Indicator added in 2018 AR</v>
          </cell>
        </row>
        <row r="99">
          <cell r="A99">
            <v>0.15</v>
          </cell>
          <cell r="B99" t="str">
            <v xml:space="preserve">Examples of where ONS support has led to more rigorous statistical infrastructure and systems; that are sustainable and promote good practice (e.g. statistical standards and concepts, adoption of national or international standards, programmes to upskill staff etc) </v>
          </cell>
          <cell r="F99">
            <v>0</v>
          </cell>
        </row>
        <row r="100">
          <cell r="F100">
            <v>0</v>
          </cell>
        </row>
        <row r="102">
          <cell r="C102" t="str">
            <v>ONS reporting
Indicator added in 2018 AR</v>
          </cell>
        </row>
        <row r="109">
          <cell r="A109" t="str">
            <v>Rwanda Statistics Office increases the availability and quality of SDG data, with ONS support</v>
          </cell>
          <cell r="B109" t="str">
            <v>Progress towards establishing an effective project workplan (see partnership indicators tab)</v>
          </cell>
          <cell r="F109">
            <v>4</v>
          </cell>
        </row>
        <row r="110">
          <cell r="F110">
            <v>0</v>
          </cell>
        </row>
        <row r="112">
          <cell r="C112" t="str">
            <v>DFID and ONS joint assessment</v>
          </cell>
        </row>
        <row r="114">
          <cell r="B114" t="str">
            <v>Measure of partner commitment towards establishing effective partnership with ONS  (see partnership indicators tab)</v>
          </cell>
          <cell r="F114">
            <v>3</v>
          </cell>
        </row>
        <row r="115">
          <cell r="F115">
            <v>0</v>
          </cell>
        </row>
        <row r="119">
          <cell r="B119" t="str">
            <v>Number of national statistical strategies / sectoral modernisation plans or equivalent informed by ONS advice</v>
          </cell>
          <cell r="F119" t="str">
            <v>1: Final NSDS pubished with clear evidence of ONS inputs. Progress towards NSDS3 objectives being made</v>
          </cell>
        </row>
        <row r="120">
          <cell r="F120">
            <v>0</v>
          </cell>
        </row>
        <row r="124">
          <cell r="B124" t="str">
            <v>Number of joint data science projects, with published results</v>
          </cell>
          <cell r="F124" t="str">
            <v>One published and one more underway</v>
          </cell>
        </row>
        <row r="125">
          <cell r="F125">
            <v>0</v>
          </cell>
        </row>
        <row r="127">
          <cell r="C127" t="str">
            <v>NISR / ONS reporting
Target was added just prior to 2018 annual review and didn’t count for scoring</v>
          </cell>
        </row>
        <row r="129">
          <cell r="B129" t="str">
            <v>Number of  Stories of change  of where ONS has helped NSOs to develop training materials / capacity development approaches</v>
          </cell>
          <cell r="F129" t="str">
            <v>1: milestones towards establishing NISR Training Centre and Data Hub on track</v>
          </cell>
        </row>
        <row r="130">
          <cell r="F130">
            <v>0</v>
          </cell>
        </row>
        <row r="132">
          <cell r="C132" t="str">
            <v>NISR / ONS reporting
Target was added just prior to 2018 annual review and didn’t count for scoring</v>
          </cell>
        </row>
        <row r="134">
          <cell r="A134">
            <v>0.15</v>
          </cell>
          <cell r="B134" t="str">
            <v>Number of people trained with ONS support, and rating training as effective (cumulative)</v>
          </cell>
          <cell r="F134">
            <v>270</v>
          </cell>
        </row>
        <row r="135">
          <cell r="F135">
            <v>0</v>
          </cell>
        </row>
        <row r="137">
          <cell r="C137" t="str">
            <v>NISR / ONS reporting
Target was added just prior to 2018 annual review and didn’t count for scoring</v>
          </cell>
        </row>
        <row r="144">
          <cell r="A144" t="str">
            <v>UNECA provide an enabling environment for African National Statistics Offices, with ONS support</v>
          </cell>
          <cell r="B144" t="str">
            <v>Progress towards establishing an effective project workplan (see partnership indicators tab)</v>
          </cell>
          <cell r="F144">
            <v>3</v>
          </cell>
        </row>
        <row r="145">
          <cell r="F145">
            <v>0</v>
          </cell>
        </row>
        <row r="147">
          <cell r="C147" t="str">
            <v>DFID and ONS joint assessment</v>
          </cell>
        </row>
        <row r="149">
          <cell r="B149" t="str">
            <v>Measure of partner commitment towards establishing effective partnership with ONS  (see partnership indicators tab)</v>
          </cell>
          <cell r="F149">
            <v>3</v>
          </cell>
        </row>
        <row r="150">
          <cell r="F150">
            <v>0</v>
          </cell>
        </row>
        <row r="152">
          <cell r="C152" t="str">
            <v>DFID and ONS joint assessment</v>
          </cell>
        </row>
        <row r="154">
          <cell r="F154">
            <v>3</v>
          </cell>
        </row>
        <row r="155">
          <cell r="F155">
            <v>0</v>
          </cell>
        </row>
        <row r="159">
          <cell r="B159" t="str">
            <v>Number of Africa Statistical Leaders mentored or trained through UNECA led, ONS supported training, and rated training as effective</v>
          </cell>
          <cell r="F159">
            <v>30</v>
          </cell>
        </row>
        <row r="160">
          <cell r="F160">
            <v>0</v>
          </cell>
        </row>
        <row r="162">
          <cell r="C162" t="str">
            <v>ONS reporting:
Indicator added in 2018/19</v>
          </cell>
        </row>
        <row r="164">
          <cell r="B164" t="str">
            <v>Number of stories of change of where ONS support and delivery of the workplan has helped deliver changes to how UNECA operates</v>
          </cell>
          <cell r="F164">
            <v>2</v>
          </cell>
        </row>
        <row r="165">
          <cell r="F165">
            <v>0</v>
          </cell>
        </row>
        <row r="167">
          <cell r="C167" t="str">
            <v>ONS reporting:
Indicator added in 2018/19</v>
          </cell>
        </row>
        <row r="169">
          <cell r="B169" t="str">
            <v>Number of examples where ECA have supported African countries in the use/application of data science techniques or jointly worked with African countries on data science projects.</v>
          </cell>
          <cell r="F169">
            <v>1</v>
          </cell>
        </row>
        <row r="170">
          <cell r="F170">
            <v>0</v>
          </cell>
        </row>
        <row r="172">
          <cell r="C172" t="str">
            <v>ONS reporting:
Indicator added in 2018/19</v>
          </cell>
        </row>
        <row r="174">
          <cell r="A174">
            <v>0.15</v>
          </cell>
          <cell r="B174" t="str">
            <v>Number of examples of where ONS and UNECA have supported improvements to national statistics through support to the census office on specific topics (e.g. economic statistics, CRVS or gender data)</v>
          </cell>
          <cell r="F174">
            <v>3</v>
          </cell>
        </row>
        <row r="175">
          <cell r="F175">
            <v>0</v>
          </cell>
        </row>
        <row r="177">
          <cell r="C177" t="str">
            <v>ONS reporting:
Indicator added in 2018/19</v>
          </cell>
        </row>
        <row r="184">
          <cell r="A184" t="str">
            <v>Flexible short term technical assistance delivers effective results</v>
          </cell>
          <cell r="B184" t="str">
            <v>Weighted average (by spend) of scores for flexible facility activities related to ONS engagement in key data for development international events</v>
          </cell>
          <cell r="F184" t="str">
            <v>A</v>
          </cell>
        </row>
        <row r="185">
          <cell r="F185">
            <v>0</v>
          </cell>
        </row>
        <row r="187">
          <cell r="C187" t="str">
            <v xml:space="preserve">Each relevant flexible facility project will set out clear targets and indicators in the terms of reference, which must be agreed by the DFID/ONS steering committee. These will be monitored after the event and reported back to the steering committee. A weighted average of the scores (on the scale A++, A+, A, B, C) using DFID output scoring methodology will be calculated as part of the annual review. </v>
          </cell>
        </row>
        <row r="189">
          <cell r="B189" t="str">
            <v>Number of case studies of partner countries successfully cloning and using UK/US SDG platform as a direct result of ONS support (cumulative)</v>
          </cell>
          <cell r="F189">
            <v>3</v>
          </cell>
        </row>
        <row r="190">
          <cell r="F190">
            <v>0</v>
          </cell>
        </row>
        <row r="192">
          <cell r="C192" t="str">
            <v>Stories of change to be documented by ONS and verified by national NSO. Case studies count if ONS provided direct inputs and they have gone on to use / publish / further develop the tool.</v>
          </cell>
        </row>
        <row r="194">
          <cell r="B194" t="str">
            <v>Effective participation of ONS in ICP technical working groups</v>
          </cell>
          <cell r="F194" t="str">
            <v>A</v>
          </cell>
        </row>
        <row r="195">
          <cell r="F195">
            <v>0</v>
          </cell>
        </row>
        <row r="197">
          <cell r="C197" t="str">
            <v>Progress towards milestones as set in project TORs documented by ONS and verified by DFID technical lead on this project</v>
          </cell>
        </row>
        <row r="199">
          <cell r="B199" t="str">
            <v>Effective progress towards targets in workplan for project to improve the quality consistency and dissemination of statistics on employment and productivity</v>
          </cell>
          <cell r="F199" t="str">
            <v>A</v>
          </cell>
        </row>
        <row r="200">
          <cell r="F200">
            <v>0</v>
          </cell>
        </row>
        <row r="202">
          <cell r="C202" t="str">
            <v>Progress towards milestones as set in project TORs documented by ONS and verified by DFID technical lead on this project</v>
          </cell>
        </row>
        <row r="204">
          <cell r="A204">
            <v>0.4</v>
          </cell>
          <cell r="B204" t="str">
            <v>Effective progress towards targets in workplan for establishment of data science campus hub in DFID East Kilbride</v>
          </cell>
          <cell r="F204" t="str">
            <v>A</v>
          </cell>
        </row>
        <row r="205">
          <cell r="F205">
            <v>0</v>
          </cell>
        </row>
        <row r="207">
          <cell r="C207" t="str">
            <v>Progress towards milestones as set in project TORs documented by ONS and verified by DFID technical lead on this project</v>
          </cell>
        </row>
      </sheetData>
      <sheetData sheetId="1"/>
      <sheetData sheetId="2"/>
      <sheetData sheetId="3"/>
      <sheetData sheetId="4"/>
      <sheetData sheetId="5"/>
      <sheetData sheetId="6"/>
      <sheetData sheetId="7">
        <row r="2">
          <cell r="A2" t="str">
            <v>A++</v>
          </cell>
          <cell r="B2">
            <v>1.5</v>
          </cell>
        </row>
        <row r="3">
          <cell r="A3" t="str">
            <v>A+</v>
          </cell>
          <cell r="B3">
            <v>1.25</v>
          </cell>
        </row>
        <row r="4">
          <cell r="A4" t="str">
            <v>A</v>
          </cell>
          <cell r="B4">
            <v>1</v>
          </cell>
        </row>
        <row r="5">
          <cell r="A5" t="str">
            <v>B</v>
          </cell>
          <cell r="B5">
            <v>0.75</v>
          </cell>
        </row>
        <row r="6">
          <cell r="A6" t="str">
            <v>C</v>
          </cell>
          <cell r="B6">
            <v>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Review 201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topics.worldbank.org/statisticalcapac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L224"/>
  <sheetViews>
    <sheetView tabSelected="1" zoomScaleNormal="100" workbookViewId="0">
      <selection activeCell="F46" sqref="F46"/>
    </sheetView>
  </sheetViews>
  <sheetFormatPr defaultColWidth="8.85546875" defaultRowHeight="12.75" x14ac:dyDescent="0.2"/>
  <cols>
    <col min="1" max="1" width="18.140625" style="135" customWidth="1"/>
    <col min="2" max="2" width="30.85546875" style="135" customWidth="1"/>
    <col min="3" max="3" width="9.140625" customWidth="1"/>
    <col min="4" max="6" width="15.85546875" style="95" customWidth="1"/>
    <col min="7" max="7" width="18.140625" style="95" customWidth="1"/>
    <col min="8" max="8" width="21.7109375" style="95" customWidth="1"/>
    <col min="9" max="9" width="21.42578125" customWidth="1"/>
    <col min="10" max="10" width="16.5703125" style="88" customWidth="1"/>
    <col min="11" max="11" width="20" style="74" customWidth="1"/>
  </cols>
  <sheetData>
    <row r="1" spans="1:10" ht="21.6" customHeight="1" thickBot="1" x14ac:dyDescent="0.25">
      <c r="A1" s="129" t="s">
        <v>0</v>
      </c>
      <c r="B1" s="242" t="s">
        <v>37</v>
      </c>
      <c r="C1" s="274"/>
      <c r="D1" s="274"/>
      <c r="E1" s="274"/>
      <c r="F1" s="274"/>
      <c r="G1" s="274"/>
      <c r="H1" s="274"/>
      <c r="I1" s="243"/>
      <c r="J1" s="92"/>
    </row>
    <row r="2" spans="1:10" ht="24.75" thickBot="1" x14ac:dyDescent="0.25">
      <c r="A2" s="130" t="s">
        <v>1</v>
      </c>
      <c r="B2" s="138" t="s">
        <v>21</v>
      </c>
      <c r="C2" s="1"/>
      <c r="D2" s="96" t="s">
        <v>124</v>
      </c>
      <c r="E2" s="96" t="s">
        <v>125</v>
      </c>
      <c r="F2" s="96" t="s">
        <v>123</v>
      </c>
      <c r="G2" s="96" t="s">
        <v>127</v>
      </c>
      <c r="H2" s="96" t="s">
        <v>126</v>
      </c>
      <c r="I2" s="275"/>
      <c r="J2" s="89"/>
    </row>
    <row r="3" spans="1:10" ht="38.450000000000003" customHeight="1" thickBot="1" x14ac:dyDescent="0.25">
      <c r="A3" s="203" t="s">
        <v>38</v>
      </c>
      <c r="B3" s="203" t="s">
        <v>129</v>
      </c>
      <c r="C3" s="2" t="s">
        <v>2</v>
      </c>
      <c r="D3" s="97" t="s">
        <v>130</v>
      </c>
      <c r="E3" s="79" t="s">
        <v>143</v>
      </c>
      <c r="F3" s="97" t="s">
        <v>165</v>
      </c>
      <c r="G3" s="97" t="s">
        <v>166</v>
      </c>
      <c r="H3" s="97" t="s">
        <v>167</v>
      </c>
      <c r="I3" s="276"/>
    </row>
    <row r="4" spans="1:10" ht="38.1" customHeight="1" thickBot="1" x14ac:dyDescent="0.25">
      <c r="A4" s="204"/>
      <c r="B4" s="204"/>
      <c r="C4" s="4" t="s">
        <v>3</v>
      </c>
      <c r="D4" s="80"/>
      <c r="E4" s="97" t="s">
        <v>179</v>
      </c>
      <c r="F4" s="81" t="s">
        <v>178</v>
      </c>
      <c r="G4" s="81"/>
      <c r="H4" s="81"/>
      <c r="I4" s="276"/>
    </row>
    <row r="5" spans="1:10" ht="12.75" customHeight="1" thickBot="1" x14ac:dyDescent="0.25">
      <c r="A5" s="204"/>
      <c r="B5" s="204"/>
      <c r="C5" s="91"/>
      <c r="D5" s="256" t="s">
        <v>4</v>
      </c>
      <c r="E5" s="257"/>
      <c r="F5" s="257"/>
      <c r="G5" s="257"/>
      <c r="H5" s="258"/>
      <c r="I5" s="276"/>
    </row>
    <row r="6" spans="1:10" ht="19.5" customHeight="1" thickBot="1" x14ac:dyDescent="0.25">
      <c r="A6" s="204"/>
      <c r="B6" s="205"/>
      <c r="C6" s="17"/>
      <c r="D6" s="253" t="s">
        <v>87</v>
      </c>
      <c r="E6" s="277"/>
      <c r="F6" s="277"/>
      <c r="G6" s="277"/>
      <c r="H6" s="278"/>
      <c r="I6" s="276"/>
    </row>
    <row r="7" spans="1:10" ht="24.75" thickBot="1" x14ac:dyDescent="0.25">
      <c r="A7" s="204"/>
      <c r="B7" s="129" t="s">
        <v>22</v>
      </c>
      <c r="C7" s="1"/>
      <c r="D7" s="98" t="str">
        <f>D$2</f>
        <v>Baseline 2017 (June)</v>
      </c>
      <c r="E7" s="99" t="str">
        <f>E$2</f>
        <v>Milestone 2018 (June)</v>
      </c>
      <c r="F7" s="99" t="str">
        <f>F$2</f>
        <v>Milestone 2019 (June)</v>
      </c>
      <c r="G7" s="99" t="s">
        <v>127</v>
      </c>
      <c r="H7" s="99" t="s">
        <v>126</v>
      </c>
      <c r="I7" s="276"/>
    </row>
    <row r="8" spans="1:10" ht="15.6" customHeight="1" thickBot="1" x14ac:dyDescent="0.25">
      <c r="A8" s="204"/>
      <c r="B8" s="203" t="s">
        <v>136</v>
      </c>
      <c r="C8" s="2" t="s">
        <v>2</v>
      </c>
      <c r="D8" s="100" t="s">
        <v>39</v>
      </c>
      <c r="E8" s="81"/>
      <c r="F8" s="81"/>
      <c r="G8" s="81"/>
      <c r="H8" s="81"/>
      <c r="I8" s="276"/>
    </row>
    <row r="9" spans="1:10" ht="33.950000000000003" customHeight="1" thickBot="1" x14ac:dyDescent="0.25">
      <c r="A9" s="204"/>
      <c r="B9" s="204"/>
      <c r="C9" s="15" t="s">
        <v>3</v>
      </c>
      <c r="D9" s="80"/>
      <c r="E9" s="81"/>
      <c r="F9" s="81"/>
      <c r="G9" s="81"/>
      <c r="H9" s="81"/>
      <c r="I9" s="276"/>
    </row>
    <row r="10" spans="1:10" ht="45" customHeight="1" thickBot="1" x14ac:dyDescent="0.25">
      <c r="A10" s="205"/>
      <c r="B10" s="279"/>
      <c r="C10" s="148"/>
      <c r="D10" s="280" t="s">
        <v>4</v>
      </c>
      <c r="E10" s="280"/>
      <c r="F10" s="280"/>
      <c r="G10" s="280"/>
      <c r="H10" s="281"/>
      <c r="I10" s="276"/>
    </row>
    <row r="11" spans="1:10" ht="13.5" thickBot="1" x14ac:dyDescent="0.25">
      <c r="A11" s="77"/>
      <c r="B11" s="77"/>
      <c r="C11" s="147"/>
      <c r="D11" s="282" t="s">
        <v>176</v>
      </c>
      <c r="E11" s="283"/>
      <c r="F11" s="283"/>
      <c r="G11" s="283"/>
      <c r="H11" s="284"/>
      <c r="I11" s="5"/>
    </row>
    <row r="12" spans="1:10" ht="24.75" thickBot="1" x14ac:dyDescent="0.25">
      <c r="A12" s="131" t="s">
        <v>33</v>
      </c>
      <c r="B12" s="139" t="s">
        <v>35</v>
      </c>
      <c r="C12" s="1"/>
      <c r="D12" s="146" t="str">
        <f>D$2</f>
        <v>Baseline 2017 (June)</v>
      </c>
      <c r="E12" s="96" t="str">
        <f>E$2</f>
        <v>Milestone 2018 (June)</v>
      </c>
      <c r="F12" s="96" t="str">
        <f>F$2</f>
        <v>Milestone 2019 (June)</v>
      </c>
      <c r="G12" s="96" t="s">
        <v>127</v>
      </c>
      <c r="H12" s="96" t="s">
        <v>126</v>
      </c>
      <c r="I12" s="7" t="s">
        <v>6</v>
      </c>
    </row>
    <row r="13" spans="1:10" ht="14.45" customHeight="1" thickBot="1" x14ac:dyDescent="0.25">
      <c r="A13" s="203" t="s">
        <v>40</v>
      </c>
      <c r="B13" s="203" t="s">
        <v>149</v>
      </c>
      <c r="C13" s="2" t="s">
        <v>2</v>
      </c>
      <c r="D13" s="97">
        <v>0</v>
      </c>
      <c r="E13" s="97">
        <v>1</v>
      </c>
      <c r="F13" s="97">
        <v>5</v>
      </c>
      <c r="G13" s="97">
        <v>10</v>
      </c>
      <c r="H13" s="79">
        <v>12</v>
      </c>
      <c r="I13" s="250"/>
      <c r="J13" s="90"/>
    </row>
    <row r="14" spans="1:10" ht="13.5" thickBot="1" x14ac:dyDescent="0.25">
      <c r="A14" s="285"/>
      <c r="B14" s="204"/>
      <c r="C14" s="4" t="s">
        <v>3</v>
      </c>
      <c r="D14" s="101"/>
      <c r="E14" s="102"/>
      <c r="F14" s="102">
        <v>11</v>
      </c>
      <c r="G14" s="81">
        <v>8</v>
      </c>
      <c r="H14" s="81"/>
      <c r="I14" s="286"/>
      <c r="J14" s="90"/>
    </row>
    <row r="15" spans="1:10" ht="16.5" customHeight="1" thickBot="1" x14ac:dyDescent="0.25">
      <c r="A15" s="285"/>
      <c r="B15" s="204"/>
      <c r="C15" s="91"/>
      <c r="D15" s="256" t="s">
        <v>4</v>
      </c>
      <c r="E15" s="257"/>
      <c r="F15" s="257"/>
      <c r="G15" s="257"/>
      <c r="H15" s="258"/>
      <c r="I15" s="286"/>
      <c r="J15" s="90"/>
    </row>
    <row r="16" spans="1:10" ht="53.45" customHeight="1" thickBot="1" x14ac:dyDescent="0.25">
      <c r="A16" s="285"/>
      <c r="B16" s="205"/>
      <c r="C16" s="17"/>
      <c r="D16" s="259" t="s">
        <v>232</v>
      </c>
      <c r="E16" s="260"/>
      <c r="F16" s="260"/>
      <c r="G16" s="260"/>
      <c r="H16" s="261"/>
      <c r="I16" s="286"/>
      <c r="J16" s="90"/>
    </row>
    <row r="17" spans="1:10" ht="13.5" thickBot="1" x14ac:dyDescent="0.25">
      <c r="A17" s="199" t="s">
        <v>7</v>
      </c>
      <c r="B17" s="140" t="s">
        <v>193</v>
      </c>
      <c r="C17" s="8"/>
      <c r="D17" s="103" t="s">
        <v>8</v>
      </c>
      <c r="E17" s="103" t="s">
        <v>9</v>
      </c>
      <c r="F17" s="103" t="s">
        <v>10</v>
      </c>
      <c r="G17" s="103"/>
      <c r="H17" s="81"/>
      <c r="I17" s="286"/>
      <c r="J17" s="90"/>
    </row>
    <row r="18" spans="1:10" ht="13.5" thickBot="1" x14ac:dyDescent="0.25">
      <c r="A18" s="200"/>
      <c r="B18" s="141"/>
      <c r="C18" s="9"/>
      <c r="D18" s="104"/>
      <c r="E18" s="104"/>
      <c r="F18" s="104"/>
      <c r="G18" s="105"/>
      <c r="H18" s="106"/>
      <c r="I18" s="286"/>
      <c r="J18" s="90"/>
    </row>
    <row r="19" spans="1:10" ht="13.5" thickBot="1" x14ac:dyDescent="0.25">
      <c r="A19" s="199" t="s">
        <v>11</v>
      </c>
      <c r="B19" s="142" t="s">
        <v>194</v>
      </c>
      <c r="C19" s="10"/>
      <c r="D19" s="107"/>
      <c r="E19" s="107"/>
      <c r="F19" s="107"/>
      <c r="G19" s="107"/>
      <c r="H19" s="108"/>
      <c r="I19" s="286"/>
      <c r="J19" s="90"/>
    </row>
    <row r="20" spans="1:10" ht="13.5" thickBot="1" x14ac:dyDescent="0.25">
      <c r="A20" s="200"/>
      <c r="B20" s="141"/>
      <c r="C20" s="11"/>
      <c r="D20" s="262"/>
      <c r="E20" s="263"/>
      <c r="F20" s="263"/>
      <c r="G20" s="263"/>
      <c r="H20" s="264"/>
      <c r="I20" s="286"/>
      <c r="J20" s="90"/>
    </row>
    <row r="21" spans="1:10" ht="13.5" thickBot="1" x14ac:dyDescent="0.25">
      <c r="A21" s="132"/>
      <c r="B21" s="124"/>
      <c r="C21" s="94"/>
      <c r="D21" s="265"/>
      <c r="E21" s="266"/>
      <c r="F21" s="266"/>
      <c r="G21" s="266"/>
      <c r="H21" s="267"/>
      <c r="I21" s="287"/>
      <c r="J21" s="90"/>
    </row>
    <row r="22" spans="1:10" ht="13.5" thickBot="1" x14ac:dyDescent="0.25">
      <c r="A22" s="77"/>
      <c r="B22" s="77"/>
      <c r="C22" s="5"/>
      <c r="D22" s="109"/>
      <c r="E22" s="109"/>
      <c r="F22" s="109"/>
      <c r="G22" s="109"/>
      <c r="H22" s="109"/>
      <c r="I22" s="5"/>
    </row>
    <row r="23" spans="1:10" ht="24.75" thickBot="1" x14ac:dyDescent="0.25">
      <c r="A23" s="131" t="s">
        <v>34</v>
      </c>
      <c r="B23" s="139" t="s">
        <v>36</v>
      </c>
      <c r="C23" s="6"/>
      <c r="D23" s="98" t="str">
        <f>D$2</f>
        <v>Baseline 2017 (June)</v>
      </c>
      <c r="E23" s="99" t="str">
        <f>E$2</f>
        <v>Milestone 2018 (June)</v>
      </c>
      <c r="F23" s="99" t="str">
        <f>F$2</f>
        <v>Milestone 2019 (June)</v>
      </c>
      <c r="G23" s="98" t="s">
        <v>127</v>
      </c>
      <c r="H23" s="99" t="s">
        <v>126</v>
      </c>
      <c r="I23" s="7" t="s">
        <v>6</v>
      </c>
    </row>
    <row r="24" spans="1:10" ht="24.75" customHeight="1" thickBot="1" x14ac:dyDescent="0.25">
      <c r="A24" s="203" t="s">
        <v>177</v>
      </c>
      <c r="B24" s="203" t="s">
        <v>150</v>
      </c>
      <c r="C24" s="2" t="s">
        <v>2</v>
      </c>
      <c r="D24" s="110" t="s">
        <v>84</v>
      </c>
      <c r="E24" s="110" t="s">
        <v>84</v>
      </c>
      <c r="F24" s="110" t="s">
        <v>84</v>
      </c>
      <c r="G24" s="111">
        <v>10</v>
      </c>
      <c r="H24" s="79">
        <v>12</v>
      </c>
      <c r="I24" s="250"/>
      <c r="J24" s="255"/>
    </row>
    <row r="25" spans="1:10" ht="13.5" thickBot="1" x14ac:dyDescent="0.25">
      <c r="A25" s="285"/>
      <c r="B25" s="204"/>
      <c r="C25" s="4" t="s">
        <v>3</v>
      </c>
      <c r="D25" s="110" t="s">
        <v>84</v>
      </c>
      <c r="E25" s="110" t="s">
        <v>84</v>
      </c>
      <c r="F25" s="110" t="s">
        <v>84</v>
      </c>
      <c r="G25" s="81">
        <v>10</v>
      </c>
      <c r="H25" s="81"/>
      <c r="I25" s="286"/>
      <c r="J25" s="255"/>
    </row>
    <row r="26" spans="1:10" ht="16.5" customHeight="1" thickBot="1" x14ac:dyDescent="0.25">
      <c r="A26" s="285"/>
      <c r="B26" s="204"/>
      <c r="C26" s="91"/>
      <c r="D26" s="256" t="s">
        <v>4</v>
      </c>
      <c r="E26" s="257"/>
      <c r="F26" s="257"/>
      <c r="G26" s="257"/>
      <c r="H26" s="258"/>
      <c r="I26" s="286"/>
      <c r="J26" s="255"/>
    </row>
    <row r="27" spans="1:10" ht="21" customHeight="1" thickBot="1" x14ac:dyDescent="0.25">
      <c r="A27" s="285"/>
      <c r="B27" s="205"/>
      <c r="C27" s="17"/>
      <c r="D27" s="259" t="s">
        <v>232</v>
      </c>
      <c r="E27" s="260"/>
      <c r="F27" s="260"/>
      <c r="G27" s="260"/>
      <c r="H27" s="261"/>
      <c r="I27" s="286"/>
      <c r="J27" s="255"/>
    </row>
    <row r="28" spans="1:10" ht="13.5" thickBot="1" x14ac:dyDescent="0.25">
      <c r="A28" s="199" t="s">
        <v>7</v>
      </c>
      <c r="B28" s="140" t="s">
        <v>193</v>
      </c>
      <c r="C28" s="8"/>
      <c r="D28" s="103" t="s">
        <v>8</v>
      </c>
      <c r="E28" s="103" t="s">
        <v>9</v>
      </c>
      <c r="F28" s="103" t="s">
        <v>10</v>
      </c>
      <c r="G28" s="103"/>
      <c r="H28" s="81"/>
      <c r="I28" s="286"/>
      <c r="J28" s="90"/>
    </row>
    <row r="29" spans="1:10" ht="13.5" thickBot="1" x14ac:dyDescent="0.25">
      <c r="A29" s="200"/>
      <c r="B29" s="141"/>
      <c r="C29" s="9"/>
      <c r="D29" s="104"/>
      <c r="E29" s="104"/>
      <c r="F29" s="104"/>
      <c r="G29" s="105"/>
      <c r="H29" s="106"/>
      <c r="I29" s="286"/>
      <c r="J29" s="90"/>
    </row>
    <row r="30" spans="1:10" ht="13.5" thickBot="1" x14ac:dyDescent="0.25">
      <c r="A30" s="199" t="s">
        <v>11</v>
      </c>
      <c r="B30" s="142" t="s">
        <v>194</v>
      </c>
      <c r="C30" s="10"/>
      <c r="D30" s="107"/>
      <c r="E30" s="107"/>
      <c r="F30" s="107"/>
      <c r="G30" s="107"/>
      <c r="H30" s="108"/>
      <c r="I30" s="286"/>
      <c r="J30" s="90"/>
    </row>
    <row r="31" spans="1:10" ht="13.5" thickBot="1" x14ac:dyDescent="0.25">
      <c r="A31" s="200"/>
      <c r="B31" s="141"/>
      <c r="C31" s="11"/>
      <c r="D31" s="262"/>
      <c r="E31" s="263"/>
      <c r="F31" s="263"/>
      <c r="G31" s="263"/>
      <c r="H31" s="264"/>
      <c r="I31" s="286"/>
      <c r="J31" s="90"/>
    </row>
    <row r="32" spans="1:10" ht="13.5" thickBot="1" x14ac:dyDescent="0.25">
      <c r="A32" s="132"/>
      <c r="B32" s="124"/>
      <c r="C32" s="94"/>
      <c r="D32" s="265"/>
      <c r="E32" s="266"/>
      <c r="F32" s="266"/>
      <c r="G32" s="266"/>
      <c r="H32" s="267"/>
      <c r="I32" s="287"/>
      <c r="J32" s="90"/>
    </row>
    <row r="33" spans="1:9" x14ac:dyDescent="0.2">
      <c r="A33" s="77"/>
      <c r="B33" s="77"/>
      <c r="C33" s="5"/>
      <c r="D33" s="109"/>
      <c r="E33" s="109"/>
      <c r="F33" s="109"/>
      <c r="G33" s="109"/>
      <c r="H33" s="109"/>
      <c r="I33" s="5"/>
    </row>
    <row r="34" spans="1:9" ht="27.6" customHeight="1" thickBot="1" x14ac:dyDescent="0.25">
      <c r="A34" s="268" t="s">
        <v>121</v>
      </c>
      <c r="B34" s="269"/>
      <c r="C34" s="93"/>
      <c r="D34" s="112"/>
      <c r="E34" s="112"/>
      <c r="F34" s="112"/>
      <c r="G34" s="112"/>
      <c r="H34" s="112"/>
      <c r="I34" s="93"/>
    </row>
    <row r="35" spans="1:9" ht="32.1" customHeight="1" thickBot="1" x14ac:dyDescent="0.25">
      <c r="A35" s="131" t="s">
        <v>41</v>
      </c>
      <c r="B35" s="139" t="s">
        <v>16</v>
      </c>
      <c r="C35" s="12"/>
      <c r="D35" s="98" t="str">
        <f>D$2</f>
        <v>Baseline 2017 (June)</v>
      </c>
      <c r="E35" s="99" t="str">
        <f>E$2</f>
        <v>Milestone 2018 (June)</v>
      </c>
      <c r="F35" s="99" t="str">
        <f>F$2</f>
        <v>Milestone 2019 (June)</v>
      </c>
      <c r="G35" s="96" t="s">
        <v>127</v>
      </c>
      <c r="H35" s="96" t="s">
        <v>126</v>
      </c>
      <c r="I35" s="7" t="s">
        <v>12</v>
      </c>
    </row>
    <row r="36" spans="1:9" ht="24.75" customHeight="1" thickBot="1" x14ac:dyDescent="0.25">
      <c r="A36" s="253" t="s">
        <v>144</v>
      </c>
      <c r="B36" s="203" t="s">
        <v>163</v>
      </c>
      <c r="C36" s="13" t="s">
        <v>2</v>
      </c>
      <c r="D36" s="82">
        <v>0</v>
      </c>
      <c r="E36" s="79">
        <v>2</v>
      </c>
      <c r="F36" s="82">
        <v>3</v>
      </c>
      <c r="G36" s="82">
        <v>3</v>
      </c>
      <c r="H36" s="82">
        <v>3</v>
      </c>
      <c r="I36" s="222" t="s">
        <v>233</v>
      </c>
    </row>
    <row r="37" spans="1:9" ht="13.5" thickBot="1" x14ac:dyDescent="0.25">
      <c r="A37" s="254"/>
      <c r="B37" s="204"/>
      <c r="C37" s="2" t="s">
        <v>3</v>
      </c>
      <c r="D37" s="83"/>
      <c r="E37" s="81">
        <v>1</v>
      </c>
      <c r="F37" s="81">
        <v>3</v>
      </c>
      <c r="G37" s="81">
        <v>3</v>
      </c>
      <c r="H37" s="81"/>
      <c r="I37" s="223"/>
    </row>
    <row r="38" spans="1:9" ht="13.5" thickBot="1" x14ac:dyDescent="0.25">
      <c r="A38" s="254"/>
      <c r="B38" s="204"/>
      <c r="C38" s="229" t="s">
        <v>4</v>
      </c>
      <c r="D38" s="230"/>
      <c r="E38" s="230"/>
      <c r="F38" s="230"/>
      <c r="G38" s="230"/>
      <c r="H38" s="231"/>
      <c r="I38" s="223"/>
    </row>
    <row r="39" spans="1:9" ht="13.5" customHeight="1" thickBot="1" x14ac:dyDescent="0.25">
      <c r="A39" s="254"/>
      <c r="B39" s="205"/>
      <c r="C39" s="208" t="s">
        <v>195</v>
      </c>
      <c r="D39" s="209"/>
      <c r="E39" s="209"/>
      <c r="F39" s="209"/>
      <c r="G39" s="209"/>
      <c r="H39" s="211"/>
      <c r="I39" s="223"/>
    </row>
    <row r="40" spans="1:9" ht="24.75" thickBot="1" x14ac:dyDescent="0.25">
      <c r="A40" s="254"/>
      <c r="B40" s="129" t="s">
        <v>17</v>
      </c>
      <c r="C40" s="1"/>
      <c r="D40" s="98" t="str">
        <f>D$2</f>
        <v>Baseline 2017 (June)</v>
      </c>
      <c r="E40" s="99" t="str">
        <f>E$2</f>
        <v>Milestone 2018 (June)</v>
      </c>
      <c r="F40" s="99" t="str">
        <f>F$2</f>
        <v>Milestone 2019 (June)</v>
      </c>
      <c r="G40" s="96" t="s">
        <v>127</v>
      </c>
      <c r="H40" s="96" t="s">
        <v>126</v>
      </c>
      <c r="I40" s="223"/>
    </row>
    <row r="41" spans="1:9" ht="43.5" customHeight="1" thickBot="1" x14ac:dyDescent="0.25">
      <c r="A41" s="254"/>
      <c r="B41" s="203" t="s">
        <v>249</v>
      </c>
      <c r="C41" s="13" t="s">
        <v>2</v>
      </c>
      <c r="D41" s="79">
        <v>0</v>
      </c>
      <c r="E41" s="84">
        <v>0</v>
      </c>
      <c r="F41" s="79" t="s">
        <v>137</v>
      </c>
      <c r="G41" s="84" t="s">
        <v>42</v>
      </c>
      <c r="H41" s="79" t="s">
        <v>250</v>
      </c>
      <c r="I41" s="223"/>
    </row>
    <row r="42" spans="1:9" ht="24.75" thickBot="1" x14ac:dyDescent="0.25">
      <c r="A42" s="254"/>
      <c r="B42" s="204"/>
      <c r="C42" s="2" t="s">
        <v>3</v>
      </c>
      <c r="D42" s="83"/>
      <c r="E42" s="83"/>
      <c r="F42" s="81">
        <v>2</v>
      </c>
      <c r="G42" s="81" t="s">
        <v>181</v>
      </c>
      <c r="H42" s="81"/>
      <c r="I42" s="223"/>
    </row>
    <row r="43" spans="1:9" ht="13.5" thickBot="1" x14ac:dyDescent="0.25">
      <c r="A43" s="254"/>
      <c r="B43" s="204"/>
      <c r="C43" s="229" t="s">
        <v>4</v>
      </c>
      <c r="D43" s="230"/>
      <c r="E43" s="230"/>
      <c r="F43" s="230"/>
      <c r="G43" s="230"/>
      <c r="H43" s="231"/>
      <c r="I43" s="223"/>
    </row>
    <row r="44" spans="1:9" ht="12.95" customHeight="1" thickBot="1" x14ac:dyDescent="0.25">
      <c r="A44" s="254"/>
      <c r="B44" s="205"/>
      <c r="C44" s="208" t="s">
        <v>43</v>
      </c>
      <c r="D44" s="209"/>
      <c r="E44" s="209"/>
      <c r="F44" s="209"/>
      <c r="G44" s="209"/>
      <c r="H44" s="211"/>
      <c r="I44" s="223"/>
    </row>
    <row r="45" spans="1:9" ht="24.75" thickBot="1" x14ac:dyDescent="0.25">
      <c r="A45" s="254"/>
      <c r="B45" s="129" t="s">
        <v>18</v>
      </c>
      <c r="C45" s="1"/>
      <c r="D45" s="98" t="str">
        <f>D$2</f>
        <v>Baseline 2017 (June)</v>
      </c>
      <c r="E45" s="99" t="str">
        <f>E$2</f>
        <v>Milestone 2018 (June)</v>
      </c>
      <c r="F45" s="99" t="str">
        <f>F$2</f>
        <v>Milestone 2019 (June)</v>
      </c>
      <c r="G45" s="96" t="s">
        <v>127</v>
      </c>
      <c r="H45" s="96" t="s">
        <v>126</v>
      </c>
      <c r="I45" s="223"/>
    </row>
    <row r="46" spans="1:9" ht="35.1" customHeight="1" thickBot="1" x14ac:dyDescent="0.25">
      <c r="A46" s="254"/>
      <c r="B46" s="222" t="s">
        <v>251</v>
      </c>
      <c r="C46" s="13" t="s">
        <v>2</v>
      </c>
      <c r="D46" s="79">
        <v>0</v>
      </c>
      <c r="E46" s="79">
        <v>0</v>
      </c>
      <c r="F46" s="87">
        <v>2</v>
      </c>
      <c r="G46" s="79">
        <v>4</v>
      </c>
      <c r="H46" s="79">
        <v>6</v>
      </c>
      <c r="I46" s="223"/>
    </row>
    <row r="47" spans="1:9" ht="13.5" thickBot="1" x14ac:dyDescent="0.25">
      <c r="A47" s="254"/>
      <c r="B47" s="223"/>
      <c r="C47" s="18" t="s">
        <v>3</v>
      </c>
      <c r="D47" s="83"/>
      <c r="E47" s="83"/>
      <c r="F47" s="81">
        <v>2</v>
      </c>
      <c r="G47" s="81">
        <v>5</v>
      </c>
      <c r="H47" s="81"/>
      <c r="I47" s="223"/>
    </row>
    <row r="48" spans="1:9" ht="13.5" thickBot="1" x14ac:dyDescent="0.25">
      <c r="A48" s="254"/>
      <c r="B48" s="223"/>
      <c r="C48" s="230" t="s">
        <v>4</v>
      </c>
      <c r="D48" s="230"/>
      <c r="E48" s="230"/>
      <c r="F48" s="230"/>
      <c r="G48" s="230"/>
      <c r="H48" s="231"/>
      <c r="I48" s="223"/>
    </row>
    <row r="49" spans="1:9" ht="71.45" customHeight="1" thickBot="1" x14ac:dyDescent="0.25">
      <c r="A49" s="254"/>
      <c r="B49" s="224"/>
      <c r="C49" s="208" t="s">
        <v>43</v>
      </c>
      <c r="D49" s="209"/>
      <c r="E49" s="209"/>
      <c r="F49" s="209"/>
      <c r="G49" s="209"/>
      <c r="H49" s="211"/>
      <c r="I49" s="223"/>
    </row>
    <row r="50" spans="1:9" ht="24.75" thickBot="1" x14ac:dyDescent="0.25">
      <c r="A50" s="130" t="s">
        <v>13</v>
      </c>
      <c r="B50" s="138" t="s">
        <v>44</v>
      </c>
      <c r="C50" s="1"/>
      <c r="D50" s="98" t="str">
        <f>D$2</f>
        <v>Baseline 2017 (June)</v>
      </c>
      <c r="E50" s="99" t="str">
        <f>E$2</f>
        <v>Milestone 2018 (June)</v>
      </c>
      <c r="F50" s="99" t="str">
        <f>F$2</f>
        <v>Milestone 2019 (June)</v>
      </c>
      <c r="G50" s="96" t="s">
        <v>127</v>
      </c>
      <c r="H50" s="96" t="s">
        <v>126</v>
      </c>
      <c r="I50" s="223"/>
    </row>
    <row r="51" spans="1:9" ht="13.5" thickBot="1" x14ac:dyDescent="0.25">
      <c r="A51" s="133">
        <v>0.15</v>
      </c>
      <c r="B51" s="203" t="s">
        <v>182</v>
      </c>
      <c r="C51" s="13" t="s">
        <v>2</v>
      </c>
      <c r="D51" s="79">
        <v>0</v>
      </c>
      <c r="E51" s="79">
        <v>0</v>
      </c>
      <c r="F51" s="79">
        <v>5</v>
      </c>
      <c r="G51" s="79">
        <v>15</v>
      </c>
      <c r="H51" s="79">
        <v>30</v>
      </c>
      <c r="I51" s="223"/>
    </row>
    <row r="52" spans="1:9" ht="13.5" thickBot="1" x14ac:dyDescent="0.25">
      <c r="A52" s="134"/>
      <c r="B52" s="204"/>
      <c r="C52" s="2" t="s">
        <v>3</v>
      </c>
      <c r="D52" s="83"/>
      <c r="E52" s="83"/>
      <c r="F52" s="81">
        <v>0</v>
      </c>
      <c r="G52" s="81">
        <v>21</v>
      </c>
      <c r="H52" s="81"/>
      <c r="I52" s="224"/>
    </row>
    <row r="53" spans="1:9" ht="15" customHeight="1" thickBot="1" x14ac:dyDescent="0.25">
      <c r="A53" s="134"/>
      <c r="B53" s="204"/>
      <c r="C53" s="229" t="s">
        <v>4</v>
      </c>
      <c r="D53" s="230"/>
      <c r="E53" s="230"/>
      <c r="F53" s="230"/>
      <c r="G53" s="230"/>
      <c r="H53" s="231"/>
      <c r="I53" s="14" t="s">
        <v>14</v>
      </c>
    </row>
    <row r="54" spans="1:9" ht="13.5" thickBot="1" x14ac:dyDescent="0.25">
      <c r="A54" s="132"/>
      <c r="B54" s="205"/>
      <c r="C54" s="208" t="s">
        <v>43</v>
      </c>
      <c r="D54" s="209"/>
      <c r="E54" s="209"/>
      <c r="F54" s="209"/>
      <c r="G54" s="209"/>
      <c r="H54" s="211"/>
      <c r="I54" s="3" t="s">
        <v>45</v>
      </c>
    </row>
    <row r="55" spans="1:9" ht="13.5" thickBot="1" x14ac:dyDescent="0.25">
      <c r="A55" s="199" t="s">
        <v>7</v>
      </c>
      <c r="B55" s="140" t="s">
        <v>193</v>
      </c>
      <c r="C55" s="8"/>
      <c r="D55" s="103" t="s">
        <v>8</v>
      </c>
      <c r="E55" s="103" t="s">
        <v>9</v>
      </c>
      <c r="F55" s="103" t="s">
        <v>10</v>
      </c>
      <c r="G55" s="113"/>
      <c r="H55" s="270" t="s">
        <v>196</v>
      </c>
      <c r="I55" s="241"/>
    </row>
    <row r="56" spans="1:9" ht="13.5" thickBot="1" x14ac:dyDescent="0.25">
      <c r="A56" s="200"/>
      <c r="B56" s="143">
        <v>550000</v>
      </c>
      <c r="C56" s="9"/>
      <c r="D56" s="104"/>
      <c r="E56" s="104"/>
      <c r="F56" s="104"/>
      <c r="G56" s="114"/>
      <c r="H56" s="242"/>
      <c r="I56" s="243"/>
    </row>
    <row r="57" spans="1:9" ht="13.5" thickBot="1" x14ac:dyDescent="0.25">
      <c r="A57" s="199" t="s">
        <v>11</v>
      </c>
      <c r="B57" s="140" t="s">
        <v>194</v>
      </c>
      <c r="C57" s="10"/>
      <c r="D57" s="244"/>
      <c r="E57" s="245"/>
      <c r="F57" s="245"/>
      <c r="G57" s="245"/>
      <c r="H57" s="245"/>
      <c r="I57" s="246"/>
    </row>
    <row r="58" spans="1:9" ht="13.5" thickBot="1" x14ac:dyDescent="0.25">
      <c r="A58" s="200"/>
      <c r="B58" s="141"/>
      <c r="C58" s="11"/>
      <c r="D58" s="247"/>
      <c r="E58" s="248"/>
      <c r="F58" s="248"/>
      <c r="G58" s="248"/>
      <c r="H58" s="248"/>
      <c r="I58" s="249"/>
    </row>
    <row r="59" spans="1:9" ht="13.5" thickBot="1" x14ac:dyDescent="0.25">
      <c r="A59" s="77"/>
      <c r="B59" s="77"/>
      <c r="C59" s="5"/>
      <c r="D59" s="109"/>
      <c r="E59" s="109"/>
      <c r="F59" s="109"/>
      <c r="G59" s="109"/>
      <c r="H59" s="109"/>
      <c r="I59" s="5"/>
    </row>
    <row r="60" spans="1:9" ht="24.75" thickBot="1" x14ac:dyDescent="0.25">
      <c r="A60" s="131" t="s">
        <v>15</v>
      </c>
      <c r="B60" s="129" t="s">
        <v>46</v>
      </c>
      <c r="C60" s="6"/>
      <c r="D60" s="98" t="str">
        <f>D$2</f>
        <v>Baseline 2017 (June)</v>
      </c>
      <c r="E60" s="151" t="str">
        <f>E$2</f>
        <v>Milestone 2018 (June)</v>
      </c>
      <c r="F60" s="151" t="str">
        <f>F$2</f>
        <v>Milestone 2019 (June)</v>
      </c>
      <c r="G60" s="151" t="s">
        <v>127</v>
      </c>
      <c r="H60" s="151" t="s">
        <v>126</v>
      </c>
      <c r="I60" s="7" t="s">
        <v>6</v>
      </c>
    </row>
    <row r="61" spans="1:9" ht="23.25" customHeight="1" thickBot="1" x14ac:dyDescent="0.25">
      <c r="A61" s="203" t="s">
        <v>145</v>
      </c>
      <c r="B61" s="203" t="s">
        <v>151</v>
      </c>
      <c r="C61" s="13" t="s">
        <v>2</v>
      </c>
      <c r="D61" s="175">
        <v>0</v>
      </c>
      <c r="E61" s="79">
        <v>2</v>
      </c>
      <c r="F61" s="82">
        <v>3</v>
      </c>
      <c r="G61" s="82">
        <v>3</v>
      </c>
      <c r="H61" s="152">
        <v>3</v>
      </c>
      <c r="I61" s="250" t="s">
        <v>229</v>
      </c>
    </row>
    <row r="62" spans="1:9" ht="13.5" thickBot="1" x14ac:dyDescent="0.25">
      <c r="A62" s="204"/>
      <c r="B62" s="204"/>
      <c r="C62" s="2" t="s">
        <v>3</v>
      </c>
      <c r="D62" s="176"/>
      <c r="E62" s="81">
        <v>1</v>
      </c>
      <c r="F62" s="81">
        <v>3</v>
      </c>
      <c r="G62" s="81">
        <v>4</v>
      </c>
      <c r="H62" s="81"/>
      <c r="I62" s="251"/>
    </row>
    <row r="63" spans="1:9" ht="13.5" thickBot="1" x14ac:dyDescent="0.25">
      <c r="A63" s="204"/>
      <c r="B63" s="204"/>
      <c r="C63" s="229" t="s">
        <v>4</v>
      </c>
      <c r="D63" s="230"/>
      <c r="E63" s="230"/>
      <c r="F63" s="230"/>
      <c r="G63" s="230"/>
      <c r="H63" s="231"/>
      <c r="I63" s="251"/>
    </row>
    <row r="64" spans="1:9" ht="13.5" customHeight="1" thickBot="1" x14ac:dyDescent="0.25">
      <c r="A64" s="204"/>
      <c r="B64" s="205"/>
      <c r="C64" s="208" t="s">
        <v>195</v>
      </c>
      <c r="D64" s="209"/>
      <c r="E64" s="209"/>
      <c r="F64" s="209"/>
      <c r="G64" s="209"/>
      <c r="H64" s="211"/>
      <c r="I64" s="251"/>
    </row>
    <row r="65" spans="1:12" ht="24.75" thickBot="1" x14ac:dyDescent="0.25">
      <c r="A65" s="204"/>
      <c r="B65" s="129" t="s">
        <v>19</v>
      </c>
      <c r="C65" s="1"/>
      <c r="D65" s="98" t="str">
        <f>D$2</f>
        <v>Baseline 2017 (June)</v>
      </c>
      <c r="E65" s="99" t="str">
        <f>E$2</f>
        <v>Milestone 2018 (June)</v>
      </c>
      <c r="F65" s="99" t="str">
        <f>F$2</f>
        <v>Milestone 2019 (June)</v>
      </c>
      <c r="G65" s="96" t="s">
        <v>127</v>
      </c>
      <c r="H65" s="96" t="s">
        <v>126</v>
      </c>
      <c r="I65" s="251"/>
    </row>
    <row r="66" spans="1:12" ht="33.950000000000003" customHeight="1" thickBot="1" x14ac:dyDescent="0.25">
      <c r="A66" s="204"/>
      <c r="B66" s="203" t="s">
        <v>47</v>
      </c>
      <c r="C66" s="13" t="s">
        <v>2</v>
      </c>
      <c r="D66" s="79">
        <v>0</v>
      </c>
      <c r="E66" s="79">
        <v>0</v>
      </c>
      <c r="F66" s="87">
        <v>2</v>
      </c>
      <c r="G66" s="79">
        <v>3</v>
      </c>
      <c r="H66" s="152">
        <v>5</v>
      </c>
      <c r="I66" s="251"/>
    </row>
    <row r="67" spans="1:12" ht="13.5" thickBot="1" x14ac:dyDescent="0.25">
      <c r="A67" s="204"/>
      <c r="B67" s="204"/>
      <c r="C67" s="2" t="s">
        <v>3</v>
      </c>
      <c r="D67" s="83"/>
      <c r="E67" s="83"/>
      <c r="F67" s="85">
        <v>4</v>
      </c>
      <c r="G67" s="81">
        <v>7</v>
      </c>
      <c r="H67" s="81"/>
      <c r="I67" s="251"/>
    </row>
    <row r="68" spans="1:12" ht="13.5" thickBot="1" x14ac:dyDescent="0.25">
      <c r="A68" s="204"/>
      <c r="B68" s="204"/>
      <c r="C68" s="206" t="s">
        <v>4</v>
      </c>
      <c r="D68" s="207"/>
      <c r="E68" s="207"/>
      <c r="F68" s="207"/>
      <c r="G68" s="207"/>
      <c r="H68" s="210"/>
      <c r="I68" s="251"/>
    </row>
    <row r="69" spans="1:12" ht="51" customHeight="1" thickBot="1" x14ac:dyDescent="0.25">
      <c r="A69" s="204"/>
      <c r="B69" s="205"/>
      <c r="C69" s="208" t="s">
        <v>48</v>
      </c>
      <c r="D69" s="209"/>
      <c r="E69" s="209"/>
      <c r="F69" s="209"/>
      <c r="G69" s="209"/>
      <c r="H69" s="211"/>
      <c r="I69" s="251"/>
    </row>
    <row r="70" spans="1:12" ht="24.75" thickBot="1" x14ac:dyDescent="0.25">
      <c r="A70" s="204"/>
      <c r="B70" s="138" t="s">
        <v>20</v>
      </c>
      <c r="C70" s="19"/>
      <c r="D70" s="98" t="str">
        <f>D$2</f>
        <v>Baseline 2017 (June)</v>
      </c>
      <c r="E70" s="99" t="str">
        <f>E$2</f>
        <v>Milestone 2018 (June)</v>
      </c>
      <c r="F70" s="99" t="str">
        <f>F$2</f>
        <v>Milestone 2019 (June)</v>
      </c>
      <c r="G70" s="96" t="s">
        <v>127</v>
      </c>
      <c r="H70" s="96" t="s">
        <v>126</v>
      </c>
      <c r="I70" s="251"/>
    </row>
    <row r="71" spans="1:12" ht="68.099999999999994" customHeight="1" thickBot="1" x14ac:dyDescent="0.25">
      <c r="A71" s="204"/>
      <c r="B71" s="203" t="s">
        <v>50</v>
      </c>
      <c r="C71" s="13" t="s">
        <v>2</v>
      </c>
      <c r="D71" s="79">
        <v>0</v>
      </c>
      <c r="E71" s="79">
        <v>0</v>
      </c>
      <c r="F71" s="87">
        <v>20</v>
      </c>
      <c r="G71" s="79">
        <v>50</v>
      </c>
      <c r="H71" s="152">
        <v>60</v>
      </c>
      <c r="I71" s="251"/>
      <c r="L71" s="88"/>
    </row>
    <row r="72" spans="1:12" ht="53.1" customHeight="1" thickBot="1" x14ac:dyDescent="0.25">
      <c r="A72" s="204"/>
      <c r="B72" s="204"/>
      <c r="C72" s="18" t="s">
        <v>3</v>
      </c>
      <c r="D72" s="83"/>
      <c r="E72" s="83"/>
      <c r="F72" s="85">
        <v>41</v>
      </c>
      <c r="G72" s="81">
        <v>70</v>
      </c>
      <c r="H72" s="81"/>
      <c r="I72" s="251"/>
    </row>
    <row r="73" spans="1:12" ht="13.5" thickBot="1" x14ac:dyDescent="0.25">
      <c r="A73" s="204"/>
      <c r="B73" s="204"/>
      <c r="C73" s="207" t="s">
        <v>4</v>
      </c>
      <c r="D73" s="207"/>
      <c r="E73" s="207"/>
      <c r="F73" s="207"/>
      <c r="G73" s="207"/>
      <c r="H73" s="210"/>
      <c r="I73" s="251"/>
    </row>
    <row r="74" spans="1:12" ht="27.95" customHeight="1" thickBot="1" x14ac:dyDescent="0.25">
      <c r="A74" s="204"/>
      <c r="B74" s="205"/>
      <c r="C74" s="208" t="s">
        <v>51</v>
      </c>
      <c r="D74" s="209"/>
      <c r="E74" s="209"/>
      <c r="F74" s="209"/>
      <c r="G74" s="209"/>
      <c r="H74" s="211"/>
      <c r="I74" s="251"/>
    </row>
    <row r="75" spans="1:12" ht="24.75" thickBot="1" x14ac:dyDescent="0.25">
      <c r="A75" s="204"/>
      <c r="B75" s="138" t="s">
        <v>49</v>
      </c>
      <c r="C75" s="1"/>
      <c r="D75" s="98" t="str">
        <f>D$2</f>
        <v>Baseline 2017 (June)</v>
      </c>
      <c r="E75" s="99" t="str">
        <f>E$2</f>
        <v>Milestone 2018 (June)</v>
      </c>
      <c r="F75" s="99" t="str">
        <f>F$2</f>
        <v>Milestone 2019 (June)</v>
      </c>
      <c r="G75" s="96" t="s">
        <v>127</v>
      </c>
      <c r="H75" s="96" t="s">
        <v>126</v>
      </c>
      <c r="I75" s="251"/>
    </row>
    <row r="76" spans="1:12" ht="78" customHeight="1" thickBot="1" x14ac:dyDescent="0.25">
      <c r="A76" s="204"/>
      <c r="B76" s="203" t="s">
        <v>53</v>
      </c>
      <c r="C76" s="13" t="s">
        <v>2</v>
      </c>
      <c r="D76" s="79">
        <v>0</v>
      </c>
      <c r="E76" s="79">
        <v>0</v>
      </c>
      <c r="F76" s="87" t="s">
        <v>128</v>
      </c>
      <c r="G76" s="79">
        <v>5</v>
      </c>
      <c r="H76" s="152">
        <v>7</v>
      </c>
      <c r="I76" s="251"/>
    </row>
    <row r="77" spans="1:12" ht="15.6" customHeight="1" thickBot="1" x14ac:dyDescent="0.25">
      <c r="A77" s="204"/>
      <c r="B77" s="204"/>
      <c r="C77" s="2" t="s">
        <v>3</v>
      </c>
      <c r="D77" s="83"/>
      <c r="E77" s="83"/>
      <c r="F77" s="115">
        <v>2</v>
      </c>
      <c r="G77" s="81">
        <v>7</v>
      </c>
      <c r="H77" s="81"/>
      <c r="I77" s="251"/>
    </row>
    <row r="78" spans="1:12" ht="13.5" thickBot="1" x14ac:dyDescent="0.25">
      <c r="A78" s="204"/>
      <c r="B78" s="204"/>
      <c r="C78" s="206" t="s">
        <v>4</v>
      </c>
      <c r="D78" s="207"/>
      <c r="E78" s="207"/>
      <c r="F78" s="207"/>
      <c r="G78" s="207"/>
      <c r="H78" s="210"/>
      <c r="I78" s="251"/>
    </row>
    <row r="79" spans="1:12" ht="26.45" customHeight="1" thickBot="1" x14ac:dyDescent="0.25">
      <c r="A79" s="204"/>
      <c r="B79" s="205"/>
      <c r="C79" s="208" t="s">
        <v>51</v>
      </c>
      <c r="D79" s="209"/>
      <c r="E79" s="209"/>
      <c r="F79" s="209"/>
      <c r="G79" s="209"/>
      <c r="H79" s="211"/>
      <c r="I79" s="251"/>
    </row>
    <row r="80" spans="1:12" ht="24.75" thickBot="1" x14ac:dyDescent="0.25">
      <c r="A80" s="130" t="s">
        <v>13</v>
      </c>
      <c r="B80" s="138" t="s">
        <v>52</v>
      </c>
      <c r="C80" s="1"/>
      <c r="D80" s="98" t="str">
        <f>D$2</f>
        <v>Baseline 2017 (June)</v>
      </c>
      <c r="E80" s="99" t="str">
        <f>E$2</f>
        <v>Milestone 2018 (June)</v>
      </c>
      <c r="F80" s="99" t="str">
        <f>F$2</f>
        <v>Milestone 2019 (June)</v>
      </c>
      <c r="G80" s="96" t="s">
        <v>127</v>
      </c>
      <c r="H80" s="96" t="s">
        <v>126</v>
      </c>
      <c r="I80" s="251"/>
    </row>
    <row r="81" spans="1:10" ht="13.5" thickBot="1" x14ac:dyDescent="0.25">
      <c r="A81" s="133">
        <v>0.15</v>
      </c>
      <c r="B81" s="203" t="s">
        <v>54</v>
      </c>
      <c r="C81" s="16" t="s">
        <v>2</v>
      </c>
      <c r="D81" s="86">
        <v>0</v>
      </c>
      <c r="E81" s="79">
        <v>0</v>
      </c>
      <c r="F81" s="87">
        <v>2</v>
      </c>
      <c r="G81" s="79">
        <v>3</v>
      </c>
      <c r="H81" s="152">
        <v>5</v>
      </c>
      <c r="I81" s="252"/>
    </row>
    <row r="82" spans="1:10" ht="13.5" thickBot="1" x14ac:dyDescent="0.25">
      <c r="A82" s="134"/>
      <c r="B82" s="204"/>
      <c r="C82" s="2" t="s">
        <v>3</v>
      </c>
      <c r="D82" s="80"/>
      <c r="E82" s="83"/>
      <c r="F82" s="85">
        <v>3</v>
      </c>
      <c r="G82" s="81" t="s">
        <v>183</v>
      </c>
      <c r="H82" s="81"/>
      <c r="I82" s="3"/>
    </row>
    <row r="83" spans="1:10" ht="13.5" thickBot="1" x14ac:dyDescent="0.25">
      <c r="A83" s="134"/>
      <c r="B83" s="204"/>
      <c r="C83" s="206" t="s">
        <v>4</v>
      </c>
      <c r="D83" s="207"/>
      <c r="E83" s="207"/>
      <c r="F83" s="207"/>
      <c r="G83" s="207"/>
      <c r="H83" s="210"/>
      <c r="I83" s="14" t="s">
        <v>14</v>
      </c>
    </row>
    <row r="84" spans="1:10" ht="53.1" customHeight="1" thickBot="1" x14ac:dyDescent="0.25">
      <c r="A84" s="132"/>
      <c r="B84" s="205"/>
      <c r="C84" s="208" t="s">
        <v>51</v>
      </c>
      <c r="D84" s="209"/>
      <c r="E84" s="209"/>
      <c r="F84" s="209"/>
      <c r="G84" s="209"/>
      <c r="H84" s="211"/>
      <c r="I84" s="3" t="s">
        <v>45</v>
      </c>
    </row>
    <row r="85" spans="1:10" ht="13.5" thickBot="1" x14ac:dyDescent="0.25">
      <c r="A85" s="199" t="s">
        <v>7</v>
      </c>
      <c r="B85" s="140" t="s">
        <v>193</v>
      </c>
      <c r="C85" s="8"/>
      <c r="D85" s="103" t="s">
        <v>8</v>
      </c>
      <c r="E85" s="103" t="s">
        <v>9</v>
      </c>
      <c r="F85" s="103" t="s">
        <v>10</v>
      </c>
      <c r="G85" s="113"/>
      <c r="H85" s="240" t="s">
        <v>196</v>
      </c>
      <c r="I85" s="241"/>
    </row>
    <row r="86" spans="1:10" ht="13.5" thickBot="1" x14ac:dyDescent="0.25">
      <c r="A86" s="200"/>
      <c r="B86" s="143">
        <v>550000</v>
      </c>
      <c r="C86" s="9"/>
      <c r="D86" s="104"/>
      <c r="E86" s="104"/>
      <c r="F86" s="104"/>
      <c r="G86" s="114"/>
      <c r="H86" s="242"/>
      <c r="I86" s="243"/>
    </row>
    <row r="87" spans="1:10" ht="13.5" thickBot="1" x14ac:dyDescent="0.25">
      <c r="A87" s="199" t="s">
        <v>11</v>
      </c>
      <c r="B87" s="140" t="s">
        <v>194</v>
      </c>
      <c r="C87" s="10"/>
      <c r="D87" s="244"/>
      <c r="E87" s="245"/>
      <c r="F87" s="245"/>
      <c r="G87" s="245"/>
      <c r="H87" s="245"/>
      <c r="I87" s="246"/>
    </row>
    <row r="88" spans="1:10" ht="13.5" thickBot="1" x14ac:dyDescent="0.25">
      <c r="A88" s="200"/>
      <c r="B88" s="141"/>
      <c r="C88" s="11"/>
      <c r="D88" s="247"/>
      <c r="E88" s="248"/>
      <c r="F88" s="248"/>
      <c r="G88" s="248"/>
      <c r="H88" s="248"/>
      <c r="I88" s="249"/>
    </row>
    <row r="89" spans="1:10" ht="13.5" thickBot="1" x14ac:dyDescent="0.25"/>
    <row r="90" spans="1:10" ht="24.75" thickBot="1" x14ac:dyDescent="0.25">
      <c r="A90" s="131" t="s">
        <v>23</v>
      </c>
      <c r="B90" s="129" t="s">
        <v>55</v>
      </c>
      <c r="C90" s="6"/>
      <c r="D90" s="98" t="str">
        <f>D$2</f>
        <v>Baseline 2017 (June)</v>
      </c>
      <c r="E90" s="179" t="str">
        <f>E$2</f>
        <v>Milestone 2018 (June)</v>
      </c>
      <c r="F90" s="179" t="str">
        <f>F$2</f>
        <v>Milestone 2019 (June)</v>
      </c>
      <c r="G90" s="179" t="s">
        <v>127</v>
      </c>
      <c r="H90" s="179" t="s">
        <v>126</v>
      </c>
      <c r="I90" s="7" t="s">
        <v>6</v>
      </c>
    </row>
    <row r="91" spans="1:10" ht="36.75" customHeight="1" thickBot="1" x14ac:dyDescent="0.25">
      <c r="A91" s="203" t="s">
        <v>146</v>
      </c>
      <c r="B91" s="203" t="s">
        <v>151</v>
      </c>
      <c r="C91" s="13" t="s">
        <v>2</v>
      </c>
      <c r="D91" s="82">
        <v>0</v>
      </c>
      <c r="E91" s="79">
        <v>2</v>
      </c>
      <c r="F91" s="82">
        <v>3</v>
      </c>
      <c r="G91" s="82">
        <v>3</v>
      </c>
      <c r="H91" s="79">
        <v>3</v>
      </c>
      <c r="I91" s="196" t="s">
        <v>245</v>
      </c>
    </row>
    <row r="92" spans="1:10" ht="13.5" thickBot="1" x14ac:dyDescent="0.25">
      <c r="A92" s="204"/>
      <c r="B92" s="204"/>
      <c r="C92" s="2" t="s">
        <v>3</v>
      </c>
      <c r="D92" s="83"/>
      <c r="E92" s="81">
        <v>3</v>
      </c>
      <c r="F92" s="81">
        <v>3</v>
      </c>
      <c r="G92" s="81">
        <v>3</v>
      </c>
      <c r="H92" s="81"/>
      <c r="I92" s="197"/>
    </row>
    <row r="93" spans="1:10" ht="13.5" thickBot="1" x14ac:dyDescent="0.25">
      <c r="A93" s="204"/>
      <c r="B93" s="204"/>
      <c r="C93" s="229" t="s">
        <v>4</v>
      </c>
      <c r="D93" s="230"/>
      <c r="E93" s="230"/>
      <c r="F93" s="230"/>
      <c r="G93" s="230"/>
      <c r="H93" s="231"/>
      <c r="I93" s="197"/>
    </row>
    <row r="94" spans="1:10" ht="13.5" customHeight="1" thickBot="1" x14ac:dyDescent="0.25">
      <c r="A94" s="204"/>
      <c r="B94" s="205"/>
      <c r="C94" s="208" t="s">
        <v>195</v>
      </c>
      <c r="D94" s="209"/>
      <c r="E94" s="209"/>
      <c r="F94" s="209"/>
      <c r="G94" s="209"/>
      <c r="H94" s="211"/>
      <c r="I94" s="197"/>
    </row>
    <row r="95" spans="1:10" ht="24.6" customHeight="1" thickBot="1" x14ac:dyDescent="0.25">
      <c r="A95" s="123"/>
      <c r="B95" s="129" t="s">
        <v>27</v>
      </c>
      <c r="C95" s="1"/>
      <c r="D95" s="98" t="str">
        <f>D$2</f>
        <v>Baseline 2017 (June)</v>
      </c>
      <c r="E95" s="99" t="str">
        <f>E$2</f>
        <v>Milestone 2018 (June)</v>
      </c>
      <c r="F95" s="99" t="str">
        <f>F$2</f>
        <v>Milestone 2019 (June)</v>
      </c>
      <c r="G95" s="96" t="s">
        <v>127</v>
      </c>
      <c r="H95" s="96" t="s">
        <v>126</v>
      </c>
      <c r="I95" s="197"/>
    </row>
    <row r="96" spans="1:10" ht="204.75" customHeight="1" thickBot="1" x14ac:dyDescent="0.25">
      <c r="A96" s="123"/>
      <c r="B96" s="203" t="s">
        <v>236</v>
      </c>
      <c r="C96" s="2" t="s">
        <v>2</v>
      </c>
      <c r="D96" s="79" t="s">
        <v>56</v>
      </c>
      <c r="E96" s="79" t="s">
        <v>57</v>
      </c>
      <c r="F96" s="79" t="s">
        <v>138</v>
      </c>
      <c r="G96" s="79" t="s">
        <v>242</v>
      </c>
      <c r="H96" s="79" t="s">
        <v>243</v>
      </c>
      <c r="I96" s="197"/>
      <c r="J96" s="227"/>
    </row>
    <row r="97" spans="1:11" ht="182.45" customHeight="1" thickBot="1" x14ac:dyDescent="0.25">
      <c r="A97" s="123"/>
      <c r="B97" s="232"/>
      <c r="C97" s="15" t="s">
        <v>3</v>
      </c>
      <c r="D97" s="80"/>
      <c r="E97" s="79" t="s">
        <v>142</v>
      </c>
      <c r="F97" s="79">
        <v>2</v>
      </c>
      <c r="G97" s="81">
        <v>6</v>
      </c>
      <c r="H97" s="81"/>
      <c r="I97" s="197"/>
      <c r="J97" s="239"/>
    </row>
    <row r="98" spans="1:11" ht="13.5" customHeight="1" thickBot="1" x14ac:dyDescent="0.25">
      <c r="A98" s="123"/>
      <c r="B98" s="232"/>
      <c r="C98" s="206" t="s">
        <v>4</v>
      </c>
      <c r="D98" s="207"/>
      <c r="E98" s="207"/>
      <c r="F98" s="207"/>
      <c r="G98" s="207"/>
      <c r="H98" s="210"/>
      <c r="I98" s="197"/>
      <c r="J98" s="239"/>
    </row>
    <row r="99" spans="1:11" ht="36" customHeight="1" thickBot="1" x14ac:dyDescent="0.25">
      <c r="A99" s="123"/>
      <c r="B99" s="233"/>
      <c r="C99" s="208" t="s">
        <v>58</v>
      </c>
      <c r="D99" s="209"/>
      <c r="E99" s="209"/>
      <c r="F99" s="209"/>
      <c r="G99" s="209"/>
      <c r="H99" s="211"/>
      <c r="I99" s="197"/>
    </row>
    <row r="100" spans="1:11" ht="30.95" customHeight="1" thickBot="1" x14ac:dyDescent="0.25">
      <c r="A100" s="123"/>
      <c r="B100" s="139" t="s">
        <v>28</v>
      </c>
      <c r="C100" s="6"/>
      <c r="D100" s="98" t="str">
        <f>D$2</f>
        <v>Baseline 2017 (June)</v>
      </c>
      <c r="E100" s="99" t="str">
        <f>E$2</f>
        <v>Milestone 2018 (June)</v>
      </c>
      <c r="F100" s="99" t="str">
        <f>F$2</f>
        <v>Milestone 2019 (June)</v>
      </c>
      <c r="G100" s="96" t="s">
        <v>127</v>
      </c>
      <c r="H100" s="96" t="s">
        <v>126</v>
      </c>
      <c r="I100" s="197"/>
    </row>
    <row r="101" spans="1:11" ht="84.6" customHeight="1" thickBot="1" x14ac:dyDescent="0.25">
      <c r="A101" s="123"/>
      <c r="B101" s="203" t="s">
        <v>238</v>
      </c>
      <c r="C101" s="13" t="s">
        <v>2</v>
      </c>
      <c r="D101" s="79" t="s">
        <v>60</v>
      </c>
      <c r="E101" s="79" t="s">
        <v>61</v>
      </c>
      <c r="F101" s="79" t="s">
        <v>62</v>
      </c>
      <c r="G101" s="79" t="s">
        <v>162</v>
      </c>
      <c r="H101" s="79" t="s">
        <v>161</v>
      </c>
      <c r="I101" s="197"/>
    </row>
    <row r="102" spans="1:11" s="127" customFormat="1" ht="144.75" thickBot="1" x14ac:dyDescent="0.25">
      <c r="A102" s="123"/>
      <c r="B102" s="232"/>
      <c r="C102" s="2" t="s">
        <v>3</v>
      </c>
      <c r="D102" s="80"/>
      <c r="E102" s="79" t="s">
        <v>63</v>
      </c>
      <c r="F102" s="79">
        <v>1</v>
      </c>
      <c r="G102" s="81" t="s">
        <v>180</v>
      </c>
      <c r="H102" s="81"/>
      <c r="I102" s="197"/>
      <c r="J102" s="88"/>
      <c r="K102" s="128"/>
    </row>
    <row r="103" spans="1:11" ht="13.5" customHeight="1" thickBot="1" x14ac:dyDescent="0.25">
      <c r="A103" s="123"/>
      <c r="B103" s="232"/>
      <c r="C103" s="206" t="s">
        <v>4</v>
      </c>
      <c r="D103" s="207"/>
      <c r="E103" s="207"/>
      <c r="F103" s="207"/>
      <c r="G103" s="207"/>
      <c r="H103" s="210"/>
      <c r="I103" s="197"/>
    </row>
    <row r="104" spans="1:11" ht="13.5" customHeight="1" thickBot="1" x14ac:dyDescent="0.25">
      <c r="A104" s="123"/>
      <c r="B104" s="233"/>
      <c r="C104" s="208" t="s">
        <v>58</v>
      </c>
      <c r="D104" s="209"/>
      <c r="E104" s="209"/>
      <c r="F104" s="209"/>
      <c r="G104" s="209"/>
      <c r="H104" s="211"/>
      <c r="I104" s="197"/>
    </row>
    <row r="105" spans="1:11" ht="24.75" thickBot="1" x14ac:dyDescent="0.25">
      <c r="A105" s="123"/>
      <c r="B105" s="138" t="s">
        <v>59</v>
      </c>
      <c r="C105" s="1"/>
      <c r="D105" s="98" t="str">
        <f>D$2</f>
        <v>Baseline 2017 (June)</v>
      </c>
      <c r="E105" s="99" t="str">
        <f>E$2</f>
        <v>Milestone 2018 (June)</v>
      </c>
      <c r="F105" s="99" t="str">
        <f>F$2</f>
        <v>Milestone 2019 (June)</v>
      </c>
      <c r="G105" s="96" t="s">
        <v>127</v>
      </c>
      <c r="H105" s="96" t="s">
        <v>126</v>
      </c>
      <c r="I105" s="197"/>
    </row>
    <row r="106" spans="1:11" ht="96.75" customHeight="1" thickBot="1" x14ac:dyDescent="0.25">
      <c r="A106" s="123"/>
      <c r="B106" s="215" t="s">
        <v>237</v>
      </c>
      <c r="C106" s="16" t="s">
        <v>2</v>
      </c>
      <c r="D106" s="79">
        <v>0</v>
      </c>
      <c r="E106" s="79" t="s">
        <v>65</v>
      </c>
      <c r="F106" s="79" t="s">
        <v>65</v>
      </c>
      <c r="G106" s="79" t="s">
        <v>239</v>
      </c>
      <c r="H106" s="79" t="s">
        <v>241</v>
      </c>
      <c r="I106" s="197"/>
    </row>
    <row r="107" spans="1:11" ht="234" customHeight="1" thickBot="1" x14ac:dyDescent="0.25">
      <c r="A107" s="123"/>
      <c r="B107" s="216"/>
      <c r="C107" s="2" t="s">
        <v>3</v>
      </c>
      <c r="D107" s="80"/>
      <c r="E107" s="116" t="s">
        <v>66</v>
      </c>
      <c r="F107" s="79">
        <v>1</v>
      </c>
      <c r="G107" s="81" t="s">
        <v>240</v>
      </c>
      <c r="H107" s="81"/>
      <c r="I107" s="197"/>
    </row>
    <row r="108" spans="1:11" ht="13.5" thickBot="1" x14ac:dyDescent="0.25">
      <c r="A108" s="237"/>
      <c r="B108" s="216"/>
      <c r="C108" s="206" t="s">
        <v>4</v>
      </c>
      <c r="D108" s="207"/>
      <c r="E108" s="207"/>
      <c r="F108" s="207"/>
      <c r="G108" s="207"/>
      <c r="H108" s="210"/>
      <c r="I108" s="197"/>
    </row>
    <row r="109" spans="1:11" ht="12.95" customHeight="1" thickBot="1" x14ac:dyDescent="0.25">
      <c r="A109" s="237"/>
      <c r="B109" s="217"/>
      <c r="C109" s="208" t="s">
        <v>58</v>
      </c>
      <c r="D109" s="209"/>
      <c r="E109" s="209"/>
      <c r="F109" s="209"/>
      <c r="G109" s="209"/>
      <c r="H109" s="211"/>
      <c r="I109" s="197"/>
    </row>
    <row r="110" spans="1:11" ht="24.75" thickBot="1" x14ac:dyDescent="0.25">
      <c r="A110" s="237"/>
      <c r="B110" s="138" t="s">
        <v>64</v>
      </c>
      <c r="C110" s="1"/>
      <c r="D110" s="98" t="str">
        <f>D$2</f>
        <v>Baseline 2017 (June)</v>
      </c>
      <c r="E110" s="99" t="str">
        <f>E$2</f>
        <v>Milestone 2018 (June)</v>
      </c>
      <c r="F110" s="99" t="str">
        <f>F$2</f>
        <v>Milestone 2019 (June)</v>
      </c>
      <c r="G110" s="96" t="s">
        <v>127</v>
      </c>
      <c r="H110" s="96" t="s">
        <v>126</v>
      </c>
      <c r="I110" s="197"/>
    </row>
    <row r="111" spans="1:11" ht="20.45" customHeight="1" thickBot="1" x14ac:dyDescent="0.25">
      <c r="A111" s="237"/>
      <c r="B111" s="203" t="s">
        <v>244</v>
      </c>
      <c r="C111" s="16" t="s">
        <v>2</v>
      </c>
      <c r="D111" s="79">
        <v>0</v>
      </c>
      <c r="E111" s="79">
        <v>180</v>
      </c>
      <c r="F111" s="87">
        <v>270</v>
      </c>
      <c r="G111" s="79">
        <v>100</v>
      </c>
      <c r="H111" s="79">
        <v>150</v>
      </c>
      <c r="I111" s="197"/>
    </row>
    <row r="112" spans="1:11" ht="44.25" customHeight="1" thickBot="1" x14ac:dyDescent="0.25">
      <c r="A112" s="237"/>
      <c r="B112" s="204"/>
      <c r="C112" s="2" t="s">
        <v>3</v>
      </c>
      <c r="D112" s="80"/>
      <c r="E112" s="79">
        <v>1</v>
      </c>
      <c r="F112" s="87">
        <v>50</v>
      </c>
      <c r="G112" s="81" t="s">
        <v>184</v>
      </c>
      <c r="H112" s="81"/>
      <c r="I112" s="197"/>
    </row>
    <row r="113" spans="1:9" ht="13.5" thickBot="1" x14ac:dyDescent="0.25">
      <c r="A113" s="237"/>
      <c r="B113" s="204"/>
      <c r="C113" s="206" t="s">
        <v>4</v>
      </c>
      <c r="D113" s="207"/>
      <c r="E113" s="207"/>
      <c r="F113" s="207"/>
      <c r="G113" s="207"/>
      <c r="H113" s="210"/>
      <c r="I113" s="197"/>
    </row>
    <row r="114" spans="1:9" ht="30.6" customHeight="1" thickBot="1" x14ac:dyDescent="0.25">
      <c r="A114" s="237"/>
      <c r="B114" s="205"/>
      <c r="C114" s="208" t="s">
        <v>58</v>
      </c>
      <c r="D114" s="209"/>
      <c r="E114" s="209"/>
      <c r="F114" s="209"/>
      <c r="G114" s="209"/>
      <c r="H114" s="211"/>
      <c r="I114" s="197"/>
    </row>
    <row r="115" spans="1:9" ht="24.75" thickBot="1" x14ac:dyDescent="0.25">
      <c r="A115" s="237"/>
      <c r="B115" s="138" t="s">
        <v>67</v>
      </c>
      <c r="C115" s="1"/>
      <c r="D115" s="98" t="str">
        <f>D$2</f>
        <v>Baseline 2017 (June)</v>
      </c>
      <c r="E115" s="179" t="str">
        <f>E$2</f>
        <v>Milestone 2018 (June)</v>
      </c>
      <c r="F115" s="179" t="str">
        <f>F$2</f>
        <v>Milestone 2019 (June)</v>
      </c>
      <c r="G115" s="96" t="s">
        <v>127</v>
      </c>
      <c r="H115" s="96" t="s">
        <v>126</v>
      </c>
      <c r="I115" s="197"/>
    </row>
    <row r="116" spans="1:9" ht="33.6" customHeight="1" thickBot="1" x14ac:dyDescent="0.25">
      <c r="A116" s="237"/>
      <c r="B116" s="203" t="s">
        <v>170</v>
      </c>
      <c r="C116" s="16" t="s">
        <v>2</v>
      </c>
      <c r="D116" s="80" t="s">
        <v>84</v>
      </c>
      <c r="E116" s="80" t="s">
        <v>84</v>
      </c>
      <c r="F116" s="80" t="s">
        <v>84</v>
      </c>
      <c r="G116" s="79">
        <v>1</v>
      </c>
      <c r="H116" s="79">
        <v>3</v>
      </c>
      <c r="I116" s="197"/>
    </row>
    <row r="117" spans="1:9" ht="42" customHeight="1" thickBot="1" x14ac:dyDescent="0.25">
      <c r="A117" s="237"/>
      <c r="B117" s="204"/>
      <c r="C117" s="2" t="s">
        <v>3</v>
      </c>
      <c r="D117" s="80" t="s">
        <v>84</v>
      </c>
      <c r="E117" s="80" t="s">
        <v>84</v>
      </c>
      <c r="F117" s="80" t="s">
        <v>84</v>
      </c>
      <c r="G117" s="81" t="s">
        <v>185</v>
      </c>
      <c r="H117" s="81"/>
      <c r="I117" s="197"/>
    </row>
    <row r="118" spans="1:9" ht="13.5" thickBot="1" x14ac:dyDescent="0.25">
      <c r="A118" s="237"/>
      <c r="B118" s="204"/>
      <c r="C118" s="206" t="s">
        <v>4</v>
      </c>
      <c r="D118" s="207"/>
      <c r="E118" s="207"/>
      <c r="F118" s="207"/>
      <c r="G118" s="207"/>
      <c r="H118" s="210"/>
      <c r="I118" s="197"/>
    </row>
    <row r="119" spans="1:9" ht="18.600000000000001" customHeight="1" thickBot="1" x14ac:dyDescent="0.25">
      <c r="A119" s="238"/>
      <c r="B119" s="205"/>
      <c r="C119" s="208" t="s">
        <v>164</v>
      </c>
      <c r="D119" s="209"/>
      <c r="E119" s="209"/>
      <c r="F119" s="209"/>
      <c r="G119" s="209"/>
      <c r="H119" s="211"/>
      <c r="I119" s="197"/>
    </row>
    <row r="120" spans="1:9" ht="24.75" thickBot="1" x14ac:dyDescent="0.25">
      <c r="A120" s="131" t="s">
        <v>13</v>
      </c>
      <c r="B120" s="138" t="s">
        <v>246</v>
      </c>
      <c r="C120" s="1"/>
      <c r="D120" s="98" t="str">
        <f>D$2</f>
        <v>Baseline 2017 (June)</v>
      </c>
      <c r="E120" s="99" t="str">
        <f>E$2</f>
        <v>Milestone 2018 (June)</v>
      </c>
      <c r="F120" s="99" t="str">
        <f>F$2</f>
        <v>Milestone 2019 (June)</v>
      </c>
      <c r="G120" s="96" t="s">
        <v>127</v>
      </c>
      <c r="H120" s="96" t="s">
        <v>126</v>
      </c>
      <c r="I120" s="197"/>
    </row>
    <row r="121" spans="1:9" ht="13.5" thickBot="1" x14ac:dyDescent="0.25">
      <c r="A121" s="234">
        <v>0.15</v>
      </c>
      <c r="B121" s="203" t="s">
        <v>247</v>
      </c>
      <c r="C121" s="16" t="s">
        <v>2</v>
      </c>
      <c r="D121" s="80"/>
      <c r="E121" s="80"/>
      <c r="F121" s="80"/>
      <c r="G121" s="79">
        <v>0</v>
      </c>
      <c r="H121" s="79">
        <v>2</v>
      </c>
      <c r="I121" s="197"/>
    </row>
    <row r="122" spans="1:9" ht="13.5" thickBot="1" x14ac:dyDescent="0.25">
      <c r="A122" s="235"/>
      <c r="B122" s="204"/>
      <c r="C122" s="2" t="s">
        <v>3</v>
      </c>
      <c r="D122" s="80"/>
      <c r="E122" s="80"/>
      <c r="F122" s="80"/>
      <c r="G122" s="81">
        <v>0</v>
      </c>
      <c r="H122" s="81"/>
      <c r="I122" s="197"/>
    </row>
    <row r="123" spans="1:9" ht="13.5" thickBot="1" x14ac:dyDescent="0.25">
      <c r="A123" s="235"/>
      <c r="B123" s="204"/>
      <c r="C123" s="206" t="s">
        <v>4</v>
      </c>
      <c r="D123" s="207"/>
      <c r="E123" s="207"/>
      <c r="F123" s="207"/>
      <c r="G123" s="207"/>
      <c r="H123" s="210"/>
      <c r="I123" s="197"/>
    </row>
    <row r="124" spans="1:9" ht="69.75" customHeight="1" thickBot="1" x14ac:dyDescent="0.25">
      <c r="A124" s="236"/>
      <c r="B124" s="205"/>
      <c r="C124" s="208" t="s">
        <v>248</v>
      </c>
      <c r="D124" s="209"/>
      <c r="E124" s="209"/>
      <c r="F124" s="209"/>
      <c r="G124" s="209"/>
      <c r="H124" s="211"/>
      <c r="I124" s="198"/>
    </row>
    <row r="125" spans="1:9" ht="13.5" thickBot="1" x14ac:dyDescent="0.25">
      <c r="A125" s="199" t="s">
        <v>7</v>
      </c>
      <c r="B125" s="140" t="s">
        <v>193</v>
      </c>
      <c r="C125" s="8"/>
      <c r="D125" s="103" t="s">
        <v>8</v>
      </c>
      <c r="E125" s="103" t="s">
        <v>9</v>
      </c>
      <c r="F125" s="103" t="s">
        <v>10</v>
      </c>
      <c r="G125" s="113"/>
      <c r="H125" s="188" t="s">
        <v>196</v>
      </c>
      <c r="I125" s="14" t="s">
        <v>14</v>
      </c>
    </row>
    <row r="126" spans="1:9" ht="13.5" thickBot="1" x14ac:dyDescent="0.25">
      <c r="A126" s="200"/>
      <c r="B126" s="143">
        <v>576355</v>
      </c>
      <c r="C126" s="9"/>
      <c r="D126" s="104"/>
      <c r="E126" s="104"/>
      <c r="F126" s="104"/>
      <c r="G126" s="114"/>
      <c r="H126" s="189">
        <v>1</v>
      </c>
      <c r="I126" s="196" t="s">
        <v>45</v>
      </c>
    </row>
    <row r="127" spans="1:9" ht="13.5" thickBot="1" x14ac:dyDescent="0.25">
      <c r="A127" s="199" t="s">
        <v>11</v>
      </c>
      <c r="B127" s="140" t="s">
        <v>194</v>
      </c>
      <c r="C127" s="10"/>
      <c r="D127" s="182"/>
      <c r="E127" s="183"/>
      <c r="F127" s="183"/>
      <c r="G127" s="183"/>
      <c r="H127" s="183"/>
      <c r="I127" s="197"/>
    </row>
    <row r="128" spans="1:9" ht="13.5" thickBot="1" x14ac:dyDescent="0.25">
      <c r="A128" s="200"/>
      <c r="B128" s="141"/>
      <c r="C128" s="11"/>
      <c r="D128" s="185"/>
      <c r="E128" s="186"/>
      <c r="F128" s="186"/>
      <c r="G128" s="186"/>
      <c r="H128" s="186"/>
      <c r="I128" s="198"/>
    </row>
    <row r="129" spans="1:11" s="20" customFormat="1" ht="13.5" thickBot="1" x14ac:dyDescent="0.25">
      <c r="A129" s="192"/>
      <c r="B129" s="135"/>
      <c r="C129"/>
      <c r="D129" s="95"/>
      <c r="E129" s="95"/>
      <c r="F129" s="95"/>
      <c r="G129" s="95"/>
      <c r="H129" s="95"/>
      <c r="I129" s="193"/>
      <c r="J129" s="88"/>
      <c r="K129" s="75"/>
    </row>
    <row r="130" spans="1:11" ht="24.75" thickBot="1" x14ac:dyDescent="0.25">
      <c r="A130" s="131" t="s">
        <v>26</v>
      </c>
      <c r="B130" s="129" t="s">
        <v>68</v>
      </c>
      <c r="C130" s="6"/>
      <c r="D130" s="98" t="str">
        <f>D$2</f>
        <v>Baseline 2017 (June)</v>
      </c>
      <c r="E130" s="99" t="str">
        <f>E$2</f>
        <v>Milestone 2018 (June)</v>
      </c>
      <c r="F130" s="99" t="str">
        <f>F$2</f>
        <v>Milestone 2019 (June)</v>
      </c>
      <c r="G130" s="98" t="s">
        <v>127</v>
      </c>
      <c r="H130" s="99" t="s">
        <v>126</v>
      </c>
      <c r="I130" s="7" t="s">
        <v>6</v>
      </c>
      <c r="K130" s="89"/>
    </row>
    <row r="131" spans="1:11" ht="27" customHeight="1" thickBot="1" x14ac:dyDescent="0.25">
      <c r="A131" s="203" t="s">
        <v>69</v>
      </c>
      <c r="B131" s="203" t="s">
        <v>151</v>
      </c>
      <c r="C131" s="13" t="s">
        <v>2</v>
      </c>
      <c r="D131" s="82">
        <v>0</v>
      </c>
      <c r="E131" s="79">
        <v>2</v>
      </c>
      <c r="F131" s="82">
        <v>3</v>
      </c>
      <c r="G131" s="117">
        <v>3</v>
      </c>
      <c r="H131" s="79">
        <v>3</v>
      </c>
      <c r="I131" s="196" t="s">
        <v>230</v>
      </c>
      <c r="J131" s="149"/>
      <c r="K131" s="227"/>
    </row>
    <row r="132" spans="1:11" ht="13.5" thickBot="1" x14ac:dyDescent="0.25">
      <c r="A132" s="204"/>
      <c r="B132" s="204"/>
      <c r="C132" s="2" t="s">
        <v>3</v>
      </c>
      <c r="D132" s="83"/>
      <c r="E132" s="81">
        <v>2</v>
      </c>
      <c r="F132" s="81">
        <v>2</v>
      </c>
      <c r="G132" s="81">
        <v>3</v>
      </c>
      <c r="H132" s="81"/>
      <c r="I132" s="197"/>
      <c r="K132" s="228"/>
    </row>
    <row r="133" spans="1:11" ht="13.5" thickBot="1" x14ac:dyDescent="0.25">
      <c r="A133" s="204"/>
      <c r="B133" s="204"/>
      <c r="C133" s="229" t="s">
        <v>4</v>
      </c>
      <c r="D133" s="230"/>
      <c r="E133" s="230"/>
      <c r="F133" s="230"/>
      <c r="G133" s="230"/>
      <c r="H133" s="231"/>
      <c r="I133" s="197"/>
      <c r="K133" s="228"/>
    </row>
    <row r="134" spans="1:11" ht="21.6" customHeight="1" thickBot="1" x14ac:dyDescent="0.25">
      <c r="A134" s="204"/>
      <c r="B134" s="205"/>
      <c r="C134" s="208" t="s">
        <v>195</v>
      </c>
      <c r="D134" s="209"/>
      <c r="E134" s="209"/>
      <c r="F134" s="209"/>
      <c r="G134" s="209"/>
      <c r="H134" s="211"/>
      <c r="I134" s="197"/>
      <c r="K134" s="228"/>
    </row>
    <row r="135" spans="1:11" ht="24.75" thickBot="1" x14ac:dyDescent="0.25">
      <c r="A135" s="204"/>
      <c r="B135" s="129" t="s">
        <v>29</v>
      </c>
      <c r="C135" s="1"/>
      <c r="D135" s="98" t="str">
        <f>D$2</f>
        <v>Baseline 2017 (June)</v>
      </c>
      <c r="E135" s="99" t="str">
        <f>E$2</f>
        <v>Milestone 2018 (June)</v>
      </c>
      <c r="F135" s="99" t="str">
        <f>F$2</f>
        <v>Milestone 2019 (June)</v>
      </c>
      <c r="G135" s="96" t="s">
        <v>127</v>
      </c>
      <c r="H135" s="96" t="s">
        <v>126</v>
      </c>
      <c r="I135" s="197"/>
    </row>
    <row r="136" spans="1:11" ht="27.75" customHeight="1" thickBot="1" x14ac:dyDescent="0.25">
      <c r="A136" s="204"/>
      <c r="B136" s="203" t="s">
        <v>160</v>
      </c>
      <c r="C136" s="13" t="s">
        <v>2</v>
      </c>
      <c r="D136" s="79">
        <v>0</v>
      </c>
      <c r="E136" s="79">
        <v>0</v>
      </c>
      <c r="F136" s="79">
        <v>3</v>
      </c>
      <c r="G136" s="117">
        <v>8</v>
      </c>
      <c r="H136" s="79">
        <v>11</v>
      </c>
      <c r="I136" s="197"/>
      <c r="J136" s="225"/>
      <c r="K136" s="227"/>
    </row>
    <row r="137" spans="1:11" ht="13.5" thickBot="1" x14ac:dyDescent="0.25">
      <c r="A137" s="204"/>
      <c r="B137" s="204"/>
      <c r="C137" s="2" t="s">
        <v>3</v>
      </c>
      <c r="D137" s="83"/>
      <c r="E137" s="83"/>
      <c r="F137" s="85">
        <v>2</v>
      </c>
      <c r="G137" s="117">
        <v>8</v>
      </c>
      <c r="H137" s="81"/>
      <c r="I137" s="197"/>
      <c r="J137" s="226"/>
      <c r="K137" s="228"/>
    </row>
    <row r="138" spans="1:11" ht="13.5" thickBot="1" x14ac:dyDescent="0.25">
      <c r="A138" s="204"/>
      <c r="B138" s="204"/>
      <c r="C138" s="206" t="s">
        <v>4</v>
      </c>
      <c r="D138" s="207"/>
      <c r="E138" s="207"/>
      <c r="F138" s="207"/>
      <c r="G138" s="207"/>
      <c r="H138" s="210"/>
      <c r="I138" s="197"/>
      <c r="J138" s="226"/>
      <c r="K138" s="228"/>
    </row>
    <row r="139" spans="1:11" ht="36.6" customHeight="1" thickBot="1" x14ac:dyDescent="0.25">
      <c r="A139" s="204"/>
      <c r="B139" s="205"/>
      <c r="C139" s="208" t="s">
        <v>70</v>
      </c>
      <c r="D139" s="209"/>
      <c r="E139" s="209"/>
      <c r="F139" s="209"/>
      <c r="G139" s="209"/>
      <c r="H139" s="211"/>
      <c r="I139" s="197"/>
      <c r="J139" s="226"/>
      <c r="K139" s="228"/>
    </row>
    <row r="140" spans="1:11" ht="24.75" thickBot="1" x14ac:dyDescent="0.25">
      <c r="A140" s="204"/>
      <c r="B140" s="138" t="s">
        <v>30</v>
      </c>
      <c r="C140" s="19"/>
      <c r="D140" s="98" t="str">
        <f>D$2</f>
        <v>Baseline 2017 (June)</v>
      </c>
      <c r="E140" s="99" t="str">
        <f>E$2</f>
        <v>Milestone 2018 (June)</v>
      </c>
      <c r="F140" s="99" t="str">
        <f>F$2</f>
        <v>Milestone 2019 (June)</v>
      </c>
      <c r="G140" s="96" t="s">
        <v>127</v>
      </c>
      <c r="H140" s="96" t="s">
        <v>126</v>
      </c>
      <c r="I140" s="197"/>
    </row>
    <row r="141" spans="1:11" ht="29.1" customHeight="1" thickBot="1" x14ac:dyDescent="0.25">
      <c r="A141" s="204"/>
      <c r="B141" s="203" t="s">
        <v>72</v>
      </c>
      <c r="C141" s="13" t="s">
        <v>2</v>
      </c>
      <c r="D141" s="79">
        <v>0</v>
      </c>
      <c r="E141" s="79">
        <v>0</v>
      </c>
      <c r="F141" s="79">
        <v>30</v>
      </c>
      <c r="G141" s="79">
        <v>60</v>
      </c>
      <c r="H141" s="79">
        <v>89</v>
      </c>
      <c r="I141" s="197"/>
      <c r="J141" s="225"/>
      <c r="K141" s="227"/>
    </row>
    <row r="142" spans="1:11" ht="13.5" thickBot="1" x14ac:dyDescent="0.25">
      <c r="A142" s="204"/>
      <c r="B142" s="204"/>
      <c r="C142" s="18" t="s">
        <v>3</v>
      </c>
      <c r="D142" s="83"/>
      <c r="E142" s="83"/>
      <c r="F142" s="85">
        <v>0</v>
      </c>
      <c r="G142" s="81">
        <v>64</v>
      </c>
      <c r="H142" s="81"/>
      <c r="I142" s="197"/>
      <c r="J142" s="226"/>
      <c r="K142" s="228"/>
    </row>
    <row r="143" spans="1:11" ht="13.5" thickBot="1" x14ac:dyDescent="0.25">
      <c r="A143" s="204"/>
      <c r="B143" s="204"/>
      <c r="C143" s="207" t="s">
        <v>4</v>
      </c>
      <c r="D143" s="207"/>
      <c r="E143" s="207"/>
      <c r="F143" s="207"/>
      <c r="G143" s="207"/>
      <c r="H143" s="210"/>
      <c r="I143" s="197"/>
      <c r="J143" s="226"/>
      <c r="K143" s="228"/>
    </row>
    <row r="144" spans="1:11" ht="30.6" customHeight="1" thickBot="1" x14ac:dyDescent="0.25">
      <c r="A144" s="204"/>
      <c r="B144" s="205"/>
      <c r="C144" s="208" t="s">
        <v>70</v>
      </c>
      <c r="D144" s="209"/>
      <c r="E144" s="209"/>
      <c r="F144" s="209"/>
      <c r="G144" s="209"/>
      <c r="H144" s="211"/>
      <c r="I144" s="197"/>
      <c r="J144" s="226"/>
      <c r="K144" s="228"/>
    </row>
    <row r="145" spans="1:11" ht="24.75" thickBot="1" x14ac:dyDescent="0.25">
      <c r="A145" s="204"/>
      <c r="B145" s="138" t="s">
        <v>71</v>
      </c>
      <c r="C145" s="1"/>
      <c r="D145" s="98" t="str">
        <f>D$2</f>
        <v>Baseline 2017 (June)</v>
      </c>
      <c r="E145" s="99" t="str">
        <f>E$2</f>
        <v>Milestone 2018 (June)</v>
      </c>
      <c r="F145" s="99" t="str">
        <f>F$2</f>
        <v>Milestone 2019 (June)</v>
      </c>
      <c r="G145" s="96" t="s">
        <v>127</v>
      </c>
      <c r="H145" s="96" t="s">
        <v>126</v>
      </c>
      <c r="I145" s="197"/>
    </row>
    <row r="146" spans="1:11" ht="13.5" thickBot="1" x14ac:dyDescent="0.25">
      <c r="A146" s="204"/>
      <c r="B146" s="219" t="s">
        <v>168</v>
      </c>
      <c r="C146" s="13" t="s">
        <v>2</v>
      </c>
      <c r="D146" s="79">
        <v>0</v>
      </c>
      <c r="E146" s="79">
        <v>0</v>
      </c>
      <c r="F146" s="79">
        <v>2</v>
      </c>
      <c r="G146" s="87">
        <v>5</v>
      </c>
      <c r="H146" s="79">
        <v>8</v>
      </c>
      <c r="I146" s="197"/>
      <c r="J146" s="225"/>
      <c r="K146" s="227"/>
    </row>
    <row r="147" spans="1:11" ht="12.95" customHeight="1" thickBot="1" x14ac:dyDescent="0.25">
      <c r="A147" s="204"/>
      <c r="B147" s="220"/>
      <c r="C147" s="2" t="s">
        <v>3</v>
      </c>
      <c r="D147" s="83"/>
      <c r="E147" s="83"/>
      <c r="F147" s="85">
        <v>2</v>
      </c>
      <c r="G147" s="87">
        <v>5</v>
      </c>
      <c r="H147" s="81"/>
      <c r="I147" s="197"/>
      <c r="J147" s="226"/>
      <c r="K147" s="228"/>
    </row>
    <row r="148" spans="1:11" ht="13.5" thickBot="1" x14ac:dyDescent="0.25">
      <c r="A148" s="204"/>
      <c r="B148" s="220"/>
      <c r="C148" s="206" t="s">
        <v>4</v>
      </c>
      <c r="D148" s="207"/>
      <c r="E148" s="207"/>
      <c r="F148" s="207"/>
      <c r="G148" s="207"/>
      <c r="H148" s="210"/>
      <c r="I148" s="197"/>
      <c r="J148" s="226"/>
      <c r="K148" s="228"/>
    </row>
    <row r="149" spans="1:11" ht="45" customHeight="1" thickBot="1" x14ac:dyDescent="0.25">
      <c r="A149" s="204"/>
      <c r="B149" s="221"/>
      <c r="C149" s="208" t="s">
        <v>70</v>
      </c>
      <c r="D149" s="209"/>
      <c r="E149" s="209"/>
      <c r="F149" s="209"/>
      <c r="G149" s="209"/>
      <c r="H149" s="211"/>
      <c r="I149" s="197"/>
      <c r="J149" s="226"/>
      <c r="K149" s="228"/>
    </row>
    <row r="150" spans="1:11" ht="24.75" thickBot="1" x14ac:dyDescent="0.25">
      <c r="A150" s="130" t="s">
        <v>13</v>
      </c>
      <c r="B150" s="138" t="s">
        <v>73</v>
      </c>
      <c r="C150" s="1"/>
      <c r="D150" s="98" t="str">
        <f>D$2</f>
        <v>Baseline 2017 (June)</v>
      </c>
      <c r="E150" s="99" t="str">
        <f>E$2</f>
        <v>Milestone 2018 (June)</v>
      </c>
      <c r="F150" s="99" t="str">
        <f>F$2</f>
        <v>Milestone 2019 (June)</v>
      </c>
      <c r="G150" s="96" t="s">
        <v>127</v>
      </c>
      <c r="H150" s="96" t="s">
        <v>126</v>
      </c>
      <c r="I150" s="197"/>
      <c r="J150" s="125"/>
      <c r="K150" s="126"/>
    </row>
    <row r="151" spans="1:11" ht="24.75" thickBot="1" x14ac:dyDescent="0.25">
      <c r="A151" s="133">
        <v>0.15</v>
      </c>
      <c r="B151" s="222" t="s">
        <v>235</v>
      </c>
      <c r="C151" s="13" t="s">
        <v>2</v>
      </c>
      <c r="D151" s="79">
        <v>0</v>
      </c>
      <c r="E151" s="79">
        <v>0</v>
      </c>
      <c r="F151" s="79">
        <v>1</v>
      </c>
      <c r="G151" s="87">
        <v>2</v>
      </c>
      <c r="H151" s="79" t="s">
        <v>234</v>
      </c>
      <c r="I151" s="197"/>
      <c r="J151" s="225"/>
      <c r="K151" s="227"/>
    </row>
    <row r="152" spans="1:11" ht="13.5" thickBot="1" x14ac:dyDescent="0.25">
      <c r="A152" s="134"/>
      <c r="B152" s="223"/>
      <c r="C152" s="2" t="s">
        <v>3</v>
      </c>
      <c r="D152" s="83"/>
      <c r="E152" s="83"/>
      <c r="F152" s="85">
        <v>0</v>
      </c>
      <c r="G152" s="81" t="s">
        <v>186</v>
      </c>
      <c r="H152" s="81"/>
      <c r="I152" s="198"/>
      <c r="J152" s="226"/>
      <c r="K152" s="228"/>
    </row>
    <row r="153" spans="1:11" ht="12.95" customHeight="1" thickBot="1" x14ac:dyDescent="0.25">
      <c r="A153" s="134"/>
      <c r="B153" s="223"/>
      <c r="C153" s="206" t="s">
        <v>4</v>
      </c>
      <c r="D153" s="207"/>
      <c r="E153" s="207"/>
      <c r="F153" s="207"/>
      <c r="G153" s="207"/>
      <c r="H153" s="210"/>
      <c r="I153" s="14" t="s">
        <v>14</v>
      </c>
      <c r="J153" s="226"/>
      <c r="K153" s="228"/>
    </row>
    <row r="154" spans="1:11" ht="68.45" customHeight="1" thickBot="1" x14ac:dyDescent="0.25">
      <c r="A154" s="132"/>
      <c r="B154" s="224"/>
      <c r="C154" s="208" t="s">
        <v>70</v>
      </c>
      <c r="D154" s="209"/>
      <c r="E154" s="209"/>
      <c r="F154" s="209"/>
      <c r="G154" s="209"/>
      <c r="H154" s="211"/>
      <c r="I154" s="3" t="s">
        <v>45</v>
      </c>
      <c r="J154" s="226"/>
      <c r="K154" s="228"/>
    </row>
    <row r="155" spans="1:11" ht="13.5" thickBot="1" x14ac:dyDescent="0.25">
      <c r="A155" s="199" t="s">
        <v>7</v>
      </c>
      <c r="B155" s="140" t="s">
        <v>193</v>
      </c>
      <c r="C155" s="8"/>
      <c r="D155" s="103" t="s">
        <v>8</v>
      </c>
      <c r="E155" s="103" t="s">
        <v>9</v>
      </c>
      <c r="F155" s="103" t="s">
        <v>10</v>
      </c>
      <c r="G155" s="113"/>
      <c r="H155" s="188" t="s">
        <v>196</v>
      </c>
      <c r="I155" s="181"/>
    </row>
    <row r="156" spans="1:11" ht="13.5" thickBot="1" x14ac:dyDescent="0.25">
      <c r="A156" s="200"/>
      <c r="B156" s="143">
        <v>550000</v>
      </c>
      <c r="C156" s="9"/>
      <c r="D156" s="104"/>
      <c r="E156" s="104"/>
      <c r="F156" s="104"/>
      <c r="G156" s="114"/>
      <c r="H156" s="177"/>
      <c r="I156" s="178"/>
    </row>
    <row r="157" spans="1:11" ht="13.5" thickBot="1" x14ac:dyDescent="0.25">
      <c r="A157" s="199" t="s">
        <v>11</v>
      </c>
      <c r="B157" s="140" t="s">
        <v>194</v>
      </c>
      <c r="C157" s="10"/>
      <c r="D157" s="182"/>
      <c r="E157" s="183"/>
      <c r="F157" s="183"/>
      <c r="G157" s="183"/>
      <c r="H157" s="183"/>
      <c r="I157" s="184"/>
    </row>
    <row r="158" spans="1:11" ht="13.5" thickBot="1" x14ac:dyDescent="0.25">
      <c r="A158" s="200"/>
      <c r="B158" s="141"/>
      <c r="C158" s="11"/>
      <c r="D158" s="185"/>
      <c r="E158" s="186"/>
      <c r="F158" s="186"/>
      <c r="G158" s="186"/>
      <c r="H158" s="186"/>
      <c r="I158" s="187"/>
    </row>
    <row r="159" spans="1:11" ht="13.5" thickBot="1" x14ac:dyDescent="0.25"/>
    <row r="160" spans="1:11" s="75" customFormat="1" ht="13.5" customHeight="1" thickBot="1" x14ac:dyDescent="0.25">
      <c r="A160" s="190" t="s">
        <v>152</v>
      </c>
      <c r="B160" s="201" t="s">
        <v>135</v>
      </c>
      <c r="C160" s="202"/>
      <c r="D160" s="202"/>
      <c r="E160" s="202"/>
      <c r="F160" s="202"/>
      <c r="G160" s="202"/>
      <c r="H160" s="202"/>
      <c r="I160" s="7" t="s">
        <v>6</v>
      </c>
      <c r="J160" s="89"/>
    </row>
    <row r="161" spans="1:11" s="75" customFormat="1" ht="23.45" customHeight="1" thickBot="1" x14ac:dyDescent="0.25">
      <c r="A161" s="136" t="s">
        <v>25</v>
      </c>
      <c r="B161" s="129" t="s">
        <v>159</v>
      </c>
      <c r="C161" s="6"/>
      <c r="D161" s="96" t="str">
        <f>D$2</f>
        <v>Baseline 2017 (June)</v>
      </c>
      <c r="E161" s="96" t="str">
        <f>E$2</f>
        <v>Milestone 2018 (June)</v>
      </c>
      <c r="F161" s="96" t="str">
        <f>F$2</f>
        <v>Milestone 2019 (June)</v>
      </c>
      <c r="G161" s="96" t="s">
        <v>127</v>
      </c>
      <c r="H161" s="171" t="s">
        <v>126</v>
      </c>
      <c r="I161" s="271" t="s">
        <v>231</v>
      </c>
      <c r="J161" s="89"/>
    </row>
    <row r="162" spans="1:11" s="75" customFormat="1" ht="24.75" thickBot="1" x14ac:dyDescent="0.25">
      <c r="A162" s="137"/>
      <c r="B162" s="203" t="s">
        <v>74</v>
      </c>
      <c r="C162" s="2" t="s">
        <v>2</v>
      </c>
      <c r="D162" s="79" t="s">
        <v>75</v>
      </c>
      <c r="E162" s="82" t="s">
        <v>76</v>
      </c>
      <c r="F162" s="79" t="s">
        <v>76</v>
      </c>
      <c r="G162" s="79" t="s">
        <v>76</v>
      </c>
      <c r="H162" s="172" t="s">
        <v>171</v>
      </c>
      <c r="I162" s="272"/>
      <c r="J162" s="89"/>
    </row>
    <row r="163" spans="1:11" s="75" customFormat="1" ht="13.5" thickBot="1" x14ac:dyDescent="0.25">
      <c r="A163" s="212"/>
      <c r="B163" s="204"/>
      <c r="C163" s="15" t="s">
        <v>3</v>
      </c>
      <c r="D163" s="80"/>
      <c r="E163" s="85" t="s">
        <v>77</v>
      </c>
      <c r="F163" s="85" t="s">
        <v>115</v>
      </c>
      <c r="G163" s="85" t="s">
        <v>76</v>
      </c>
      <c r="H163" s="173"/>
      <c r="I163" s="272"/>
      <c r="J163" s="89"/>
    </row>
    <row r="164" spans="1:11" s="75" customFormat="1" ht="13.5" thickBot="1" x14ac:dyDescent="0.25">
      <c r="A164" s="213"/>
      <c r="B164" s="204"/>
      <c r="C164" s="206" t="s">
        <v>4</v>
      </c>
      <c r="D164" s="207"/>
      <c r="E164" s="207"/>
      <c r="F164" s="207"/>
      <c r="G164" s="207"/>
      <c r="H164" s="207"/>
      <c r="I164" s="272"/>
      <c r="J164" s="89"/>
    </row>
    <row r="165" spans="1:11" s="75" customFormat="1" ht="13.5" thickBot="1" x14ac:dyDescent="0.25">
      <c r="A165" s="213"/>
      <c r="B165" s="205"/>
      <c r="C165" s="208" t="s">
        <v>197</v>
      </c>
      <c r="D165" s="209"/>
      <c r="E165" s="209"/>
      <c r="F165" s="209"/>
      <c r="G165" s="209"/>
      <c r="H165" s="209"/>
      <c r="I165" s="272"/>
      <c r="J165" s="89"/>
    </row>
    <row r="166" spans="1:11" s="75" customFormat="1" ht="18.600000000000001" customHeight="1" thickBot="1" x14ac:dyDescent="0.25">
      <c r="A166" s="213"/>
      <c r="B166" s="201" t="s">
        <v>140</v>
      </c>
      <c r="C166" s="202"/>
      <c r="D166" s="202"/>
      <c r="E166" s="202"/>
      <c r="F166" s="202"/>
      <c r="G166" s="202"/>
      <c r="H166" s="202"/>
      <c r="I166" s="272"/>
      <c r="J166" s="89"/>
    </row>
    <row r="167" spans="1:11" s="75" customFormat="1" ht="24.75" thickBot="1" x14ac:dyDescent="0.25">
      <c r="A167" s="213"/>
      <c r="B167" s="129" t="s">
        <v>158</v>
      </c>
      <c r="C167" s="6"/>
      <c r="D167" s="99" t="str">
        <f>D$2</f>
        <v>Baseline 2017 (June)</v>
      </c>
      <c r="E167" s="99" t="str">
        <f>E$2</f>
        <v>Milestone 2018 (June)</v>
      </c>
      <c r="F167" s="99" t="str">
        <f>F$2</f>
        <v>Milestone 2019 (June)</v>
      </c>
      <c r="G167" s="99" t="s">
        <v>127</v>
      </c>
      <c r="H167" s="150" t="s">
        <v>126</v>
      </c>
      <c r="I167" s="272"/>
      <c r="J167" s="89"/>
      <c r="K167" s="76"/>
    </row>
    <row r="168" spans="1:11" ht="24.75" thickBot="1" x14ac:dyDescent="0.25">
      <c r="A168" s="213"/>
      <c r="B168" s="203" t="s">
        <v>78</v>
      </c>
      <c r="C168" s="13" t="s">
        <v>2</v>
      </c>
      <c r="D168" s="82">
        <v>0</v>
      </c>
      <c r="E168" s="82">
        <v>1</v>
      </c>
      <c r="F168" s="82">
        <v>3</v>
      </c>
      <c r="G168" s="82">
        <v>5</v>
      </c>
      <c r="H168" s="172" t="s">
        <v>172</v>
      </c>
      <c r="I168" s="272"/>
      <c r="K168" s="78"/>
    </row>
    <row r="169" spans="1:11" ht="31.5" customHeight="1" thickBot="1" x14ac:dyDescent="0.25">
      <c r="A169" s="213"/>
      <c r="B169" s="204"/>
      <c r="C169" s="2" t="s">
        <v>3</v>
      </c>
      <c r="D169" s="83"/>
      <c r="E169" s="85">
        <v>2</v>
      </c>
      <c r="F169" s="85">
        <v>3</v>
      </c>
      <c r="G169" s="85">
        <v>5</v>
      </c>
      <c r="H169" s="173"/>
      <c r="I169" s="272"/>
      <c r="K169" s="78"/>
    </row>
    <row r="170" spans="1:11" ht="13.5" thickBot="1" x14ac:dyDescent="0.25">
      <c r="A170" s="213"/>
      <c r="B170" s="204"/>
      <c r="C170" s="206" t="s">
        <v>4</v>
      </c>
      <c r="D170" s="207"/>
      <c r="E170" s="207"/>
      <c r="F170" s="207"/>
      <c r="G170" s="207"/>
      <c r="H170" s="207"/>
      <c r="I170" s="272"/>
      <c r="K170" s="78"/>
    </row>
    <row r="171" spans="1:11" ht="13.5" thickBot="1" x14ac:dyDescent="0.25">
      <c r="A171" s="213"/>
      <c r="B171" s="205"/>
      <c r="C171" s="208" t="s">
        <v>169</v>
      </c>
      <c r="D171" s="209"/>
      <c r="E171" s="209"/>
      <c r="F171" s="209"/>
      <c r="G171" s="209"/>
      <c r="H171" s="209"/>
      <c r="I171" s="272"/>
      <c r="K171" s="78"/>
    </row>
    <row r="172" spans="1:11" ht="12.95" customHeight="1" thickBot="1" x14ac:dyDescent="0.25">
      <c r="A172" s="213"/>
      <c r="B172" s="144" t="s">
        <v>157</v>
      </c>
      <c r="C172" s="1"/>
      <c r="D172" s="118" t="str">
        <f>D$2</f>
        <v>Baseline 2017 (June)</v>
      </c>
      <c r="E172" s="118" t="str">
        <f>E$2</f>
        <v>Milestone 2018 (June)</v>
      </c>
      <c r="F172" s="118" t="str">
        <f>F$2</f>
        <v>Milestone 2019 (June)</v>
      </c>
      <c r="G172" s="96" t="s">
        <v>127</v>
      </c>
      <c r="H172" s="171" t="s">
        <v>126</v>
      </c>
      <c r="I172" s="272"/>
      <c r="K172" s="78"/>
    </row>
    <row r="173" spans="1:11" ht="24" customHeight="1" thickBot="1" x14ac:dyDescent="0.25">
      <c r="A173" s="213"/>
      <c r="B173" s="203" t="s">
        <v>147</v>
      </c>
      <c r="C173" s="119" t="s">
        <v>2</v>
      </c>
      <c r="D173" s="120" t="s">
        <v>84</v>
      </c>
      <c r="E173" s="120" t="s">
        <v>84</v>
      </c>
      <c r="F173" s="120" t="s">
        <v>84</v>
      </c>
      <c r="G173" s="82" t="s">
        <v>173</v>
      </c>
      <c r="H173" s="174" t="s">
        <v>174</v>
      </c>
      <c r="I173" s="272"/>
      <c r="K173" s="78"/>
    </row>
    <row r="174" spans="1:11" ht="24.95" customHeight="1" thickBot="1" x14ac:dyDescent="0.25">
      <c r="A174" s="213"/>
      <c r="B174" s="204"/>
      <c r="C174" s="121" t="s">
        <v>3</v>
      </c>
      <c r="D174" s="120" t="s">
        <v>84</v>
      </c>
      <c r="E174" s="120" t="s">
        <v>84</v>
      </c>
      <c r="F174" s="120" t="s">
        <v>84</v>
      </c>
      <c r="G174" s="108">
        <v>2</v>
      </c>
      <c r="H174" s="173"/>
      <c r="I174" s="272"/>
      <c r="K174" s="78"/>
    </row>
    <row r="175" spans="1:11" ht="12.95" customHeight="1" thickBot="1" x14ac:dyDescent="0.25">
      <c r="A175" s="213"/>
      <c r="B175" s="204"/>
      <c r="C175" s="206" t="s">
        <v>4</v>
      </c>
      <c r="D175" s="218"/>
      <c r="E175" s="218"/>
      <c r="F175" s="218"/>
      <c r="G175" s="207"/>
      <c r="H175" s="207"/>
      <c r="I175" s="272"/>
      <c r="K175" s="78"/>
    </row>
    <row r="176" spans="1:11" ht="12.95" customHeight="1" thickBot="1" x14ac:dyDescent="0.25">
      <c r="A176" s="213"/>
      <c r="B176" s="205"/>
      <c r="C176" s="208" t="s">
        <v>169</v>
      </c>
      <c r="D176" s="209"/>
      <c r="E176" s="209"/>
      <c r="F176" s="209"/>
      <c r="G176" s="209"/>
      <c r="H176" s="209"/>
      <c r="I176" s="272"/>
      <c r="K176" s="78"/>
    </row>
    <row r="177" spans="1:11" ht="16.5" customHeight="1" thickBot="1" x14ac:dyDescent="0.25">
      <c r="A177" s="213"/>
      <c r="B177" s="201" t="s">
        <v>139</v>
      </c>
      <c r="C177" s="202"/>
      <c r="D177" s="202"/>
      <c r="E177" s="202"/>
      <c r="F177" s="202"/>
      <c r="G177" s="202"/>
      <c r="H177" s="202"/>
      <c r="I177" s="272"/>
      <c r="K177" s="78"/>
    </row>
    <row r="178" spans="1:11" ht="13.5" customHeight="1" thickBot="1" x14ac:dyDescent="0.25">
      <c r="A178" s="213"/>
      <c r="B178" s="144" t="s">
        <v>156</v>
      </c>
      <c r="C178" s="1"/>
      <c r="D178" s="96" t="str">
        <f>D$2</f>
        <v>Baseline 2017 (June)</v>
      </c>
      <c r="E178" s="96" t="str">
        <f>E$2</f>
        <v>Milestone 2018 (June)</v>
      </c>
      <c r="F178" s="96" t="str">
        <f>F$2</f>
        <v>Milestone 2019 (June)</v>
      </c>
      <c r="G178" s="96" t="s">
        <v>127</v>
      </c>
      <c r="H178" s="171" t="s">
        <v>126</v>
      </c>
      <c r="I178" s="272"/>
      <c r="K178" s="78"/>
    </row>
    <row r="179" spans="1:11" ht="30" customHeight="1" thickBot="1" x14ac:dyDescent="0.25">
      <c r="A179" s="213"/>
      <c r="B179" s="203" t="s">
        <v>83</v>
      </c>
      <c r="C179" s="16" t="s">
        <v>2</v>
      </c>
      <c r="D179" s="86" t="s">
        <v>84</v>
      </c>
      <c r="E179" s="82" t="s">
        <v>76</v>
      </c>
      <c r="F179" s="82" t="s">
        <v>76</v>
      </c>
      <c r="G179" s="79" t="s">
        <v>76</v>
      </c>
      <c r="H179" s="172" t="s">
        <v>175</v>
      </c>
      <c r="I179" s="272"/>
      <c r="K179" s="78"/>
    </row>
    <row r="180" spans="1:11" ht="24" customHeight="1" thickBot="1" x14ac:dyDescent="0.25">
      <c r="A180" s="213"/>
      <c r="B180" s="204"/>
      <c r="C180" s="2" t="s">
        <v>3</v>
      </c>
      <c r="D180" s="80"/>
      <c r="E180" s="82" t="s">
        <v>85</v>
      </c>
      <c r="F180" s="82" t="s">
        <v>85</v>
      </c>
      <c r="G180" s="85" t="s">
        <v>76</v>
      </c>
      <c r="H180" s="173"/>
      <c r="I180" s="272"/>
      <c r="K180" s="78"/>
    </row>
    <row r="181" spans="1:11" ht="13.5" customHeight="1" thickBot="1" x14ac:dyDescent="0.25">
      <c r="A181" s="213"/>
      <c r="B181" s="204"/>
      <c r="C181" s="206" t="s">
        <v>4</v>
      </c>
      <c r="D181" s="207"/>
      <c r="E181" s="207"/>
      <c r="F181" s="207"/>
      <c r="G181" s="207"/>
      <c r="H181" s="207"/>
      <c r="I181" s="272"/>
      <c r="K181" s="78"/>
    </row>
    <row r="182" spans="1:11" ht="13.5" customHeight="1" thickBot="1" x14ac:dyDescent="0.25">
      <c r="A182" s="213"/>
      <c r="B182" s="205"/>
      <c r="C182" s="208" t="s">
        <v>198</v>
      </c>
      <c r="D182" s="209"/>
      <c r="E182" s="209"/>
      <c r="F182" s="209"/>
      <c r="G182" s="209"/>
      <c r="H182" s="209"/>
      <c r="I182" s="272"/>
      <c r="K182" s="78"/>
    </row>
    <row r="183" spans="1:11" ht="20.100000000000001" customHeight="1" thickBot="1" x14ac:dyDescent="0.25">
      <c r="A183" s="213"/>
      <c r="B183" s="144" t="s">
        <v>155</v>
      </c>
      <c r="C183" s="1"/>
      <c r="D183" s="96" t="str">
        <f>D$2</f>
        <v>Baseline 2017 (June)</v>
      </c>
      <c r="E183" s="96" t="str">
        <f>E$2</f>
        <v>Milestone 2018 (June)</v>
      </c>
      <c r="F183" s="96" t="str">
        <f>F$2</f>
        <v>Milestone 2019 (June)</v>
      </c>
      <c r="G183" s="96" t="s">
        <v>127</v>
      </c>
      <c r="H183" s="171" t="s">
        <v>126</v>
      </c>
      <c r="I183" s="272"/>
      <c r="K183" s="78"/>
    </row>
    <row r="184" spans="1:11" ht="31.5" customHeight="1" thickBot="1" x14ac:dyDescent="0.25">
      <c r="A184" s="213"/>
      <c r="B184" s="215" t="s">
        <v>79</v>
      </c>
      <c r="C184" s="16" t="s">
        <v>2</v>
      </c>
      <c r="D184" s="86" t="s">
        <v>80</v>
      </c>
      <c r="E184" s="79" t="s">
        <v>81</v>
      </c>
      <c r="F184" s="79" t="s">
        <v>76</v>
      </c>
      <c r="G184" s="79" t="s">
        <v>76</v>
      </c>
      <c r="H184" s="172" t="s">
        <v>192</v>
      </c>
      <c r="I184" s="272"/>
      <c r="K184" s="78"/>
    </row>
    <row r="185" spans="1:11" ht="62.45" customHeight="1" thickBot="1" x14ac:dyDescent="0.25">
      <c r="A185" s="213"/>
      <c r="B185" s="216"/>
      <c r="C185" s="2" t="s">
        <v>3</v>
      </c>
      <c r="D185" s="80"/>
      <c r="E185" s="85" t="s">
        <v>82</v>
      </c>
      <c r="F185" s="85" t="s">
        <v>76</v>
      </c>
      <c r="G185" s="85" t="s">
        <v>187</v>
      </c>
      <c r="H185" s="173"/>
      <c r="I185" s="272"/>
      <c r="K185" s="78"/>
    </row>
    <row r="186" spans="1:11" ht="15" customHeight="1" thickBot="1" x14ac:dyDescent="0.25">
      <c r="A186" s="213"/>
      <c r="B186" s="216"/>
      <c r="C186" s="206" t="s">
        <v>4</v>
      </c>
      <c r="D186" s="207"/>
      <c r="E186" s="207"/>
      <c r="F186" s="207"/>
      <c r="G186" s="207"/>
      <c r="H186" s="207"/>
      <c r="I186" s="272"/>
      <c r="K186" s="78"/>
    </row>
    <row r="187" spans="1:11" ht="31.5" customHeight="1" thickBot="1" x14ac:dyDescent="0.25">
      <c r="A187" s="213"/>
      <c r="B187" s="217"/>
      <c r="C187" s="208" t="s">
        <v>198</v>
      </c>
      <c r="D187" s="209"/>
      <c r="E187" s="209"/>
      <c r="F187" s="209"/>
      <c r="G187" s="209"/>
      <c r="H187" s="209"/>
      <c r="I187" s="272"/>
      <c r="K187" s="78"/>
    </row>
    <row r="188" spans="1:11" ht="22.5" customHeight="1" thickBot="1" x14ac:dyDescent="0.25">
      <c r="A188" s="213"/>
      <c r="B188" s="201" t="s">
        <v>131</v>
      </c>
      <c r="C188" s="202"/>
      <c r="D188" s="202"/>
      <c r="E188" s="202"/>
      <c r="F188" s="202"/>
      <c r="G188" s="202"/>
      <c r="H188" s="202"/>
      <c r="I188" s="272"/>
      <c r="K188" s="78"/>
    </row>
    <row r="189" spans="1:11" ht="14.45" customHeight="1" thickBot="1" x14ac:dyDescent="0.25">
      <c r="A189" s="213"/>
      <c r="B189" s="144" t="s">
        <v>154</v>
      </c>
      <c r="C189" s="1"/>
      <c r="D189" s="96" t="str">
        <f>D$2</f>
        <v>Baseline 2017 (June)</v>
      </c>
      <c r="E189" s="96" t="str">
        <f>E$2</f>
        <v>Milestone 2018 (June)</v>
      </c>
      <c r="F189" s="96" t="str">
        <f>F$2</f>
        <v>Milestone 2019 (June)</v>
      </c>
      <c r="G189" s="96" t="s">
        <v>127</v>
      </c>
      <c r="H189" s="171" t="s">
        <v>126</v>
      </c>
      <c r="I189" s="272"/>
      <c r="K189" s="78"/>
    </row>
    <row r="190" spans="1:11" ht="31.5" customHeight="1" thickBot="1" x14ac:dyDescent="0.25">
      <c r="A190" s="213"/>
      <c r="B190" s="203" t="s">
        <v>188</v>
      </c>
      <c r="C190" s="16" t="s">
        <v>2</v>
      </c>
      <c r="D190" s="86" t="s">
        <v>84</v>
      </c>
      <c r="E190" s="82" t="s">
        <v>84</v>
      </c>
      <c r="F190" s="82" t="s">
        <v>76</v>
      </c>
      <c r="G190" s="79" t="s">
        <v>76</v>
      </c>
      <c r="H190" s="172" t="s">
        <v>175</v>
      </c>
      <c r="I190" s="272"/>
      <c r="K190" s="78"/>
    </row>
    <row r="191" spans="1:11" ht="31.5" customHeight="1" thickBot="1" x14ac:dyDescent="0.25">
      <c r="A191" s="213"/>
      <c r="B191" s="204"/>
      <c r="C191" s="2" t="s">
        <v>3</v>
      </c>
      <c r="D191" s="80"/>
      <c r="E191" s="82" t="s">
        <v>84</v>
      </c>
      <c r="F191" s="82" t="s">
        <v>115</v>
      </c>
      <c r="G191" s="85" t="s">
        <v>115</v>
      </c>
      <c r="H191" s="173"/>
      <c r="I191" s="272"/>
      <c r="K191" s="78"/>
    </row>
    <row r="192" spans="1:11" ht="18.95" customHeight="1" thickBot="1" x14ac:dyDescent="0.25">
      <c r="A192" s="213"/>
      <c r="B192" s="204"/>
      <c r="C192" s="206" t="s">
        <v>4</v>
      </c>
      <c r="D192" s="207"/>
      <c r="E192" s="207"/>
      <c r="F192" s="207"/>
      <c r="G192" s="207"/>
      <c r="H192" s="207"/>
      <c r="I192" s="272"/>
      <c r="K192" s="78"/>
    </row>
    <row r="193" spans="1:11" ht="16.5" customHeight="1" thickBot="1" x14ac:dyDescent="0.25">
      <c r="A193" s="213"/>
      <c r="B193" s="205"/>
      <c r="C193" s="208" t="s">
        <v>198</v>
      </c>
      <c r="D193" s="209"/>
      <c r="E193" s="209"/>
      <c r="F193" s="209"/>
      <c r="G193" s="209"/>
      <c r="H193" s="209"/>
      <c r="I193" s="272"/>
      <c r="K193" s="78"/>
    </row>
    <row r="194" spans="1:11" ht="24.6" customHeight="1" thickBot="1" x14ac:dyDescent="0.25">
      <c r="A194" s="214"/>
      <c r="B194" s="144" t="s">
        <v>153</v>
      </c>
      <c r="C194" s="1"/>
      <c r="D194" s="96" t="str">
        <f>D$2</f>
        <v>Baseline 2017 (June)</v>
      </c>
      <c r="E194" s="96" t="str">
        <f>E$2</f>
        <v>Milestone 2018 (June)</v>
      </c>
      <c r="F194" s="96" t="str">
        <f>F$2</f>
        <v>Milestone 2019 (June)</v>
      </c>
      <c r="G194" s="96" t="s">
        <v>127</v>
      </c>
      <c r="H194" s="171" t="s">
        <v>126</v>
      </c>
      <c r="I194" s="272"/>
      <c r="K194" s="78"/>
    </row>
    <row r="195" spans="1:11" ht="24.75" thickBot="1" x14ac:dyDescent="0.25">
      <c r="A195" s="131" t="s">
        <v>13</v>
      </c>
      <c r="B195" s="203" t="s">
        <v>189</v>
      </c>
      <c r="C195" s="16" t="s">
        <v>2</v>
      </c>
      <c r="D195" s="86" t="s">
        <v>84</v>
      </c>
      <c r="E195" s="82" t="s">
        <v>84</v>
      </c>
      <c r="F195" s="82" t="s">
        <v>76</v>
      </c>
      <c r="G195" s="79" t="s">
        <v>76</v>
      </c>
      <c r="H195" s="172" t="s">
        <v>175</v>
      </c>
      <c r="I195" s="272"/>
      <c r="K195" s="78"/>
    </row>
    <row r="196" spans="1:11" ht="24.95" customHeight="1" thickBot="1" x14ac:dyDescent="0.25">
      <c r="A196" s="133">
        <v>0.3</v>
      </c>
      <c r="B196" s="204"/>
      <c r="C196" s="2" t="s">
        <v>3</v>
      </c>
      <c r="D196" s="80"/>
      <c r="E196" s="82" t="s">
        <v>84</v>
      </c>
      <c r="F196" s="82" t="s">
        <v>76</v>
      </c>
      <c r="G196" s="85" t="s">
        <v>76</v>
      </c>
      <c r="H196" s="173"/>
      <c r="I196" s="273"/>
      <c r="K196" s="78"/>
    </row>
    <row r="197" spans="1:11" ht="13.5" thickBot="1" x14ac:dyDescent="0.25">
      <c r="A197" s="134"/>
      <c r="B197" s="204"/>
      <c r="C197" s="206" t="s">
        <v>4</v>
      </c>
      <c r="D197" s="207"/>
      <c r="E197" s="207"/>
      <c r="F197" s="207"/>
      <c r="G197" s="207"/>
      <c r="H197" s="210"/>
      <c r="I197" s="14" t="s">
        <v>14</v>
      </c>
      <c r="K197" s="78"/>
    </row>
    <row r="198" spans="1:11" ht="13.5" thickBot="1" x14ac:dyDescent="0.25">
      <c r="A198" s="134"/>
      <c r="B198" s="205"/>
      <c r="C198" s="208" t="s">
        <v>198</v>
      </c>
      <c r="D198" s="209"/>
      <c r="E198" s="209"/>
      <c r="F198" s="209"/>
      <c r="G198" s="209"/>
      <c r="H198" s="211"/>
      <c r="I198" s="3" t="s">
        <v>45</v>
      </c>
      <c r="K198" s="78"/>
    </row>
    <row r="199" spans="1:11" ht="12.95" customHeight="1" thickBot="1" x14ac:dyDescent="0.25">
      <c r="A199" s="132"/>
      <c r="B199" s="140" t="s">
        <v>193</v>
      </c>
      <c r="C199" s="8"/>
      <c r="D199" s="103" t="s">
        <v>8</v>
      </c>
      <c r="E199" s="103" t="s">
        <v>9</v>
      </c>
      <c r="F199" s="103" t="s">
        <v>10</v>
      </c>
      <c r="G199" s="113"/>
      <c r="H199" s="188" t="s">
        <v>196</v>
      </c>
      <c r="I199" s="181"/>
    </row>
    <row r="200" spans="1:11" ht="13.5" thickBot="1" x14ac:dyDescent="0.25">
      <c r="A200" s="199" t="s">
        <v>7</v>
      </c>
      <c r="B200" s="141" t="s">
        <v>86</v>
      </c>
      <c r="C200" s="9"/>
      <c r="D200" s="104"/>
      <c r="E200" s="104"/>
      <c r="F200" s="104"/>
      <c r="G200" s="114"/>
      <c r="H200" s="177"/>
      <c r="I200" s="178"/>
    </row>
    <row r="201" spans="1:11" ht="13.5" thickBot="1" x14ac:dyDescent="0.25">
      <c r="A201" s="200"/>
      <c r="B201" s="140" t="s">
        <v>194</v>
      </c>
      <c r="C201" s="10"/>
      <c r="D201" s="182"/>
      <c r="E201" s="183"/>
      <c r="F201" s="183"/>
      <c r="G201" s="183"/>
      <c r="H201" s="183"/>
      <c r="I201" s="184"/>
    </row>
    <row r="202" spans="1:11" ht="13.5" thickBot="1" x14ac:dyDescent="0.25">
      <c r="A202" s="180" t="s">
        <v>11</v>
      </c>
      <c r="B202" s="141"/>
      <c r="C202" s="11"/>
      <c r="D202" s="185"/>
      <c r="E202" s="186"/>
      <c r="F202" s="186"/>
      <c r="G202" s="186"/>
      <c r="H202" s="186"/>
      <c r="I202" s="187"/>
    </row>
    <row r="203" spans="1:11" x14ac:dyDescent="0.2">
      <c r="B203" s="191"/>
      <c r="C203" s="194"/>
      <c r="D203" s="195"/>
      <c r="E203" s="195"/>
      <c r="F203" s="195"/>
      <c r="G203" s="195"/>
      <c r="H203" s="195"/>
    </row>
    <row r="204" spans="1:11" ht="12.95" customHeight="1" thickBot="1" x14ac:dyDescent="0.25">
      <c r="A204" s="190" t="s">
        <v>122</v>
      </c>
      <c r="B204" s="190"/>
      <c r="C204" s="190"/>
      <c r="D204" s="112"/>
      <c r="E204" s="112"/>
      <c r="F204" s="112"/>
      <c r="G204" s="112"/>
      <c r="H204" s="112"/>
      <c r="I204" s="93"/>
    </row>
    <row r="205" spans="1:11" ht="24.75" thickBot="1" x14ac:dyDescent="0.25">
      <c r="A205" s="131" t="s">
        <v>24</v>
      </c>
      <c r="B205" s="129" t="s">
        <v>31</v>
      </c>
      <c r="C205" s="6"/>
      <c r="D205" s="98" t="str">
        <f>D$2</f>
        <v>Baseline 2017 (June)</v>
      </c>
      <c r="E205" s="99" t="str">
        <f>E$2</f>
        <v>Milestone 2018 (June)</v>
      </c>
      <c r="F205" s="99" t="str">
        <f>F$2</f>
        <v>Milestone 2019 (June)</v>
      </c>
      <c r="G205" s="98" t="s">
        <v>127</v>
      </c>
      <c r="H205" s="99" t="s">
        <v>126</v>
      </c>
      <c r="I205" s="7" t="s">
        <v>6</v>
      </c>
    </row>
    <row r="206" spans="1:11" ht="27.95" customHeight="1" thickBot="1" x14ac:dyDescent="0.25">
      <c r="A206" s="203" t="s">
        <v>141</v>
      </c>
      <c r="B206" s="203" t="s">
        <v>227</v>
      </c>
      <c r="C206" s="2" t="s">
        <v>2</v>
      </c>
      <c r="D206" s="86" t="s">
        <v>84</v>
      </c>
      <c r="E206" s="86" t="s">
        <v>84</v>
      </c>
      <c r="F206" s="86" t="s">
        <v>84</v>
      </c>
      <c r="G206" s="86" t="s">
        <v>84</v>
      </c>
      <c r="H206" s="87">
        <v>3</v>
      </c>
      <c r="I206" s="196" t="s">
        <v>228</v>
      </c>
    </row>
    <row r="207" spans="1:11" ht="13.5" thickBot="1" x14ac:dyDescent="0.25">
      <c r="A207" s="204"/>
      <c r="B207" s="204"/>
      <c r="C207" s="4" t="s">
        <v>3</v>
      </c>
      <c r="D207" s="81"/>
      <c r="E207" s="81"/>
      <c r="F207" s="81"/>
      <c r="G207" s="81"/>
      <c r="H207" s="81"/>
      <c r="I207" s="197"/>
    </row>
    <row r="208" spans="1:11" ht="13.5" thickBot="1" x14ac:dyDescent="0.25">
      <c r="A208" s="204"/>
      <c r="B208" s="204"/>
      <c r="C208" s="206" t="s">
        <v>4</v>
      </c>
      <c r="D208" s="207"/>
      <c r="E208" s="207"/>
      <c r="F208" s="207"/>
      <c r="G208" s="207"/>
      <c r="H208" s="210"/>
      <c r="I208" s="197"/>
    </row>
    <row r="209" spans="1:10" ht="12.95" customHeight="1" thickBot="1" x14ac:dyDescent="0.25">
      <c r="A209" s="204"/>
      <c r="B209" s="205"/>
      <c r="C209" s="208" t="s">
        <v>70</v>
      </c>
      <c r="D209" s="209"/>
      <c r="E209" s="209"/>
      <c r="F209" s="209"/>
      <c r="G209" s="209"/>
      <c r="H209" s="211"/>
      <c r="I209" s="197"/>
    </row>
    <row r="210" spans="1:10" ht="24.75" thickBot="1" x14ac:dyDescent="0.25">
      <c r="A210" s="130" t="s">
        <v>13</v>
      </c>
      <c r="B210" s="138" t="s">
        <v>32</v>
      </c>
      <c r="C210" s="1"/>
      <c r="D210" s="98"/>
      <c r="E210" s="99"/>
      <c r="F210" s="99"/>
      <c r="G210" s="96"/>
      <c r="H210" s="96"/>
      <c r="I210" s="197"/>
    </row>
    <row r="211" spans="1:10" ht="13.5" thickBot="1" x14ac:dyDescent="0.25">
      <c r="A211" s="133">
        <v>0.1</v>
      </c>
      <c r="B211" s="203"/>
      <c r="C211" s="13"/>
      <c r="D211" s="87"/>
      <c r="E211" s="87"/>
      <c r="F211" s="87"/>
      <c r="G211" s="87"/>
      <c r="H211" s="122"/>
      <c r="I211" s="197"/>
    </row>
    <row r="212" spans="1:10" ht="13.5" thickBot="1" x14ac:dyDescent="0.25">
      <c r="A212" s="134"/>
      <c r="B212" s="204"/>
      <c r="C212" s="2"/>
      <c r="D212" s="87"/>
      <c r="E212" s="87"/>
      <c r="F212" s="87"/>
      <c r="G212" s="81"/>
      <c r="H212" s="81"/>
      <c r="I212" s="198"/>
    </row>
    <row r="213" spans="1:10" ht="13.5" thickBot="1" x14ac:dyDescent="0.25">
      <c r="A213" s="134"/>
      <c r="B213" s="204"/>
      <c r="C213" s="206"/>
      <c r="D213" s="207"/>
      <c r="E213" s="207"/>
      <c r="F213" s="207"/>
      <c r="G213" s="207"/>
      <c r="H213" s="210"/>
      <c r="I213" s="14" t="s">
        <v>14</v>
      </c>
    </row>
    <row r="214" spans="1:10" ht="13.5" thickBot="1" x14ac:dyDescent="0.25">
      <c r="A214" s="132"/>
      <c r="B214" s="205"/>
      <c r="C214" s="208"/>
      <c r="D214" s="209"/>
      <c r="E214" s="209"/>
      <c r="F214" s="209"/>
      <c r="G214" s="209"/>
      <c r="H214" s="211"/>
      <c r="I214" s="3" t="s">
        <v>45</v>
      </c>
    </row>
    <row r="215" spans="1:10" ht="13.5" thickBot="1" x14ac:dyDescent="0.25">
      <c r="A215" s="199" t="s">
        <v>7</v>
      </c>
      <c r="B215" s="140" t="s">
        <v>193</v>
      </c>
      <c r="C215" s="8"/>
      <c r="D215" s="103" t="s">
        <v>8</v>
      </c>
      <c r="E215" s="103" t="s">
        <v>9</v>
      </c>
      <c r="F215" s="103" t="s">
        <v>10</v>
      </c>
      <c r="G215" s="113"/>
      <c r="H215" s="188" t="s">
        <v>196</v>
      </c>
      <c r="I215" s="181"/>
    </row>
    <row r="216" spans="1:10" ht="13.5" thickBot="1" x14ac:dyDescent="0.25">
      <c r="A216" s="200"/>
      <c r="B216" s="143"/>
      <c r="C216" s="9"/>
      <c r="D216" s="104"/>
      <c r="E216" s="104"/>
      <c r="F216" s="104"/>
      <c r="G216" s="114"/>
      <c r="H216" s="177"/>
      <c r="I216" s="178"/>
    </row>
    <row r="217" spans="1:10" ht="13.5" thickBot="1" x14ac:dyDescent="0.25">
      <c r="A217" s="199" t="s">
        <v>11</v>
      </c>
      <c r="B217" s="140" t="s">
        <v>194</v>
      </c>
      <c r="C217" s="10"/>
      <c r="D217" s="182"/>
      <c r="E217" s="183"/>
      <c r="F217" s="183"/>
      <c r="G217" s="183"/>
      <c r="H217" s="183"/>
      <c r="I217" s="184"/>
    </row>
    <row r="218" spans="1:10" ht="13.5" thickBot="1" x14ac:dyDescent="0.25">
      <c r="A218" s="200"/>
      <c r="B218" s="141"/>
      <c r="C218" s="11"/>
      <c r="D218" s="185"/>
      <c r="E218" s="186"/>
      <c r="F218" s="186"/>
      <c r="G218" s="186"/>
      <c r="H218" s="186"/>
      <c r="I218" s="187"/>
    </row>
    <row r="219" spans="1:10" x14ac:dyDescent="0.2">
      <c r="A219" s="77"/>
    </row>
    <row r="220" spans="1:10" x14ac:dyDescent="0.2">
      <c r="A220" s="77"/>
      <c r="I220" s="5"/>
    </row>
    <row r="221" spans="1:10" s="75" customFormat="1" x14ac:dyDescent="0.2">
      <c r="A221" s="77"/>
      <c r="B221" s="77"/>
      <c r="C221" s="5"/>
      <c r="D221" s="77"/>
      <c r="E221" s="77"/>
      <c r="F221" s="77"/>
      <c r="G221" s="77"/>
      <c r="H221" s="77"/>
      <c r="I221"/>
      <c r="J221" s="89"/>
    </row>
    <row r="224" spans="1:10" x14ac:dyDescent="0.2">
      <c r="B224" s="145"/>
    </row>
  </sheetData>
  <mergeCells count="163">
    <mergeCell ref="I126:I128"/>
    <mergeCell ref="I91:I124"/>
    <mergeCell ref="I161:I196"/>
    <mergeCell ref="B1:I1"/>
    <mergeCell ref="I2:I10"/>
    <mergeCell ref="A3:A10"/>
    <mergeCell ref="B3:B6"/>
    <mergeCell ref="D5:H5"/>
    <mergeCell ref="D6:H6"/>
    <mergeCell ref="B8:B10"/>
    <mergeCell ref="D10:H10"/>
    <mergeCell ref="D11:H11"/>
    <mergeCell ref="A13:A16"/>
    <mergeCell ref="B13:B16"/>
    <mergeCell ref="I13:I21"/>
    <mergeCell ref="D15:H15"/>
    <mergeCell ref="D16:H16"/>
    <mergeCell ref="A17:A18"/>
    <mergeCell ref="A19:A20"/>
    <mergeCell ref="D20:H21"/>
    <mergeCell ref="A24:A27"/>
    <mergeCell ref="B24:B27"/>
    <mergeCell ref="I24:I32"/>
    <mergeCell ref="A57:A58"/>
    <mergeCell ref="J24:J27"/>
    <mergeCell ref="D26:H26"/>
    <mergeCell ref="D27:H27"/>
    <mergeCell ref="A28:A29"/>
    <mergeCell ref="A30:A31"/>
    <mergeCell ref="D31:H32"/>
    <mergeCell ref="A34:B34"/>
    <mergeCell ref="A55:A56"/>
    <mergeCell ref="H55:I55"/>
    <mergeCell ref="H56:I56"/>
    <mergeCell ref="C44:H44"/>
    <mergeCell ref="B46:B49"/>
    <mergeCell ref="C48:H48"/>
    <mergeCell ref="C49:H49"/>
    <mergeCell ref="D57:I58"/>
    <mergeCell ref="A36:A49"/>
    <mergeCell ref="B36:B39"/>
    <mergeCell ref="I36:I52"/>
    <mergeCell ref="C38:H38"/>
    <mergeCell ref="C39:H39"/>
    <mergeCell ref="B41:B44"/>
    <mergeCell ref="C43:H43"/>
    <mergeCell ref="B51:B54"/>
    <mergeCell ref="C53:H53"/>
    <mergeCell ref="C54:H54"/>
    <mergeCell ref="A61:A79"/>
    <mergeCell ref="B61:B64"/>
    <mergeCell ref="I61:I81"/>
    <mergeCell ref="C63:H63"/>
    <mergeCell ref="C64:H64"/>
    <mergeCell ref="B66:B69"/>
    <mergeCell ref="B81:B84"/>
    <mergeCell ref="C83:H83"/>
    <mergeCell ref="C84:H84"/>
    <mergeCell ref="C68:H68"/>
    <mergeCell ref="C69:H69"/>
    <mergeCell ref="B71:B74"/>
    <mergeCell ref="C73:H73"/>
    <mergeCell ref="C74:H74"/>
    <mergeCell ref="B76:B79"/>
    <mergeCell ref="C78:H78"/>
    <mergeCell ref="C79:H79"/>
    <mergeCell ref="J96:J98"/>
    <mergeCell ref="C98:H98"/>
    <mergeCell ref="C99:H99"/>
    <mergeCell ref="A85:A86"/>
    <mergeCell ref="H85:I85"/>
    <mergeCell ref="H86:I86"/>
    <mergeCell ref="A87:A88"/>
    <mergeCell ref="D87:I88"/>
    <mergeCell ref="A91:A94"/>
    <mergeCell ref="B91:B94"/>
    <mergeCell ref="B106:B109"/>
    <mergeCell ref="C108:H108"/>
    <mergeCell ref="C109:H109"/>
    <mergeCell ref="A125:A126"/>
    <mergeCell ref="A127:A128"/>
    <mergeCell ref="C93:H93"/>
    <mergeCell ref="C94:H94"/>
    <mergeCell ref="B96:B99"/>
    <mergeCell ref="B101:B104"/>
    <mergeCell ref="C103:H103"/>
    <mergeCell ref="B111:B114"/>
    <mergeCell ref="C113:H113"/>
    <mergeCell ref="C114:H114"/>
    <mergeCell ref="B121:B124"/>
    <mergeCell ref="C123:H123"/>
    <mergeCell ref="C124:H124"/>
    <mergeCell ref="C104:H104"/>
    <mergeCell ref="B116:B119"/>
    <mergeCell ref="C118:H118"/>
    <mergeCell ref="C119:H119"/>
    <mergeCell ref="A121:A124"/>
    <mergeCell ref="A108:A119"/>
    <mergeCell ref="B131:B134"/>
    <mergeCell ref="B146:B149"/>
    <mergeCell ref="B141:B144"/>
    <mergeCell ref="B151:B154"/>
    <mergeCell ref="J151:J154"/>
    <mergeCell ref="K151:K154"/>
    <mergeCell ref="C153:H153"/>
    <mergeCell ref="I131:I152"/>
    <mergeCell ref="J146:J149"/>
    <mergeCell ref="K146:K149"/>
    <mergeCell ref="J141:J144"/>
    <mergeCell ref="K141:K144"/>
    <mergeCell ref="C143:H143"/>
    <mergeCell ref="C144:H144"/>
    <mergeCell ref="K131:K134"/>
    <mergeCell ref="C133:H133"/>
    <mergeCell ref="C134:H134"/>
    <mergeCell ref="B136:B139"/>
    <mergeCell ref="J136:J139"/>
    <mergeCell ref="K136:K139"/>
    <mergeCell ref="C138:H138"/>
    <mergeCell ref="C139:H139"/>
    <mergeCell ref="C148:H148"/>
    <mergeCell ref="C149:H149"/>
    <mergeCell ref="C154:H154"/>
    <mergeCell ref="A157:A158"/>
    <mergeCell ref="B160:H160"/>
    <mergeCell ref="A163:A194"/>
    <mergeCell ref="B162:B165"/>
    <mergeCell ref="C164:H164"/>
    <mergeCell ref="C165:H165"/>
    <mergeCell ref="B166:H166"/>
    <mergeCell ref="B168:B171"/>
    <mergeCell ref="B179:B182"/>
    <mergeCell ref="C181:H181"/>
    <mergeCell ref="C182:H182"/>
    <mergeCell ref="B184:B187"/>
    <mergeCell ref="C186:H186"/>
    <mergeCell ref="C187:H187"/>
    <mergeCell ref="C170:H170"/>
    <mergeCell ref="C171:H171"/>
    <mergeCell ref="B173:B176"/>
    <mergeCell ref="C175:H175"/>
    <mergeCell ref="C176:H176"/>
    <mergeCell ref="B177:H177"/>
    <mergeCell ref="A155:A156"/>
    <mergeCell ref="A131:A149"/>
    <mergeCell ref="A217:A218"/>
    <mergeCell ref="B211:B214"/>
    <mergeCell ref="C213:H213"/>
    <mergeCell ref="C214:H214"/>
    <mergeCell ref="A215:A216"/>
    <mergeCell ref="A206:A209"/>
    <mergeCell ref="B206:B209"/>
    <mergeCell ref="C208:H208"/>
    <mergeCell ref="C209:H209"/>
    <mergeCell ref="I206:I212"/>
    <mergeCell ref="A200:A201"/>
    <mergeCell ref="B188:H188"/>
    <mergeCell ref="B190:B193"/>
    <mergeCell ref="C192:H192"/>
    <mergeCell ref="C193:H193"/>
    <mergeCell ref="B195:B198"/>
    <mergeCell ref="C197:H197"/>
    <mergeCell ref="C198:H198"/>
  </mergeCells>
  <hyperlinks>
    <hyperlink ref="D6" r:id="rId1" display="http://datatopics.worldbank.org/statisticalcapacity/"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90" zoomScaleNormal="90" workbookViewId="0">
      <selection activeCell="H11" sqref="H11"/>
    </sheetView>
  </sheetViews>
  <sheetFormatPr defaultColWidth="8.85546875" defaultRowHeight="12.75" x14ac:dyDescent="0.2"/>
  <cols>
    <col min="1" max="1" width="8.85546875" style="23"/>
    <col min="2" max="2" width="6.42578125" style="23" customWidth="1"/>
    <col min="3" max="3" width="13" style="24" customWidth="1"/>
    <col min="4" max="7" width="13.42578125" style="23" customWidth="1"/>
    <col min="8" max="16384" width="8.85546875" style="23"/>
  </cols>
  <sheetData>
    <row r="1" spans="1:11" ht="32.1" customHeight="1" x14ac:dyDescent="0.2">
      <c r="A1" s="297" t="str">
        <f>CONCATENATE("1.1 ", [1]Logframe!B21)</f>
        <v>1.1 Cumulative number of case studies of changes in quality, frequency or coverage of national data sets in partner countries which demonstrate some contribution from ONS and moderate or major  impact (see methodology)</v>
      </c>
      <c r="B1" s="298"/>
      <c r="C1" s="298"/>
      <c r="D1" s="298"/>
      <c r="E1" s="298"/>
      <c r="F1" s="298"/>
      <c r="G1" s="298"/>
      <c r="H1" s="298"/>
      <c r="I1" s="298"/>
      <c r="J1" s="298"/>
      <c r="K1" s="298"/>
    </row>
    <row r="4" spans="1:11" ht="13.5" thickBot="1" x14ac:dyDescent="0.25"/>
    <row r="5" spans="1:11" ht="26.1" customHeight="1" x14ac:dyDescent="0.2">
      <c r="B5" s="288" t="s">
        <v>88</v>
      </c>
      <c r="C5" s="25" t="s">
        <v>89</v>
      </c>
      <c r="D5" s="26"/>
      <c r="E5" s="289" t="s">
        <v>90</v>
      </c>
      <c r="F5" s="290" t="s">
        <v>91</v>
      </c>
      <c r="G5" s="291"/>
      <c r="I5" s="27"/>
    </row>
    <row r="6" spans="1:11" ht="26.1" customHeight="1" x14ac:dyDescent="0.2">
      <c r="B6" s="288"/>
      <c r="C6" s="25" t="s">
        <v>92</v>
      </c>
      <c r="D6" s="26"/>
      <c r="E6" s="289"/>
      <c r="F6" s="292"/>
      <c r="G6" s="293"/>
    </row>
    <row r="7" spans="1:11" ht="26.1" customHeight="1" thickBot="1" x14ac:dyDescent="0.25">
      <c r="B7" s="288"/>
      <c r="C7" s="25" t="s">
        <v>93</v>
      </c>
      <c r="D7" s="26"/>
      <c r="E7" s="289"/>
      <c r="F7" s="294"/>
      <c r="G7" s="295"/>
      <c r="I7" s="27"/>
    </row>
    <row r="8" spans="1:11" ht="26.1" customHeight="1" x14ac:dyDescent="0.2">
      <c r="B8" s="288"/>
      <c r="C8" s="25" t="s">
        <v>94</v>
      </c>
      <c r="D8" s="26"/>
      <c r="E8" s="26"/>
      <c r="F8" s="26"/>
      <c r="G8" s="26"/>
    </row>
    <row r="9" spans="1:11" ht="26.1" customHeight="1" x14ac:dyDescent="0.2">
      <c r="D9" s="22" t="s">
        <v>94</v>
      </c>
      <c r="E9" s="22" t="s">
        <v>95</v>
      </c>
      <c r="F9" s="22" t="s">
        <v>92</v>
      </c>
      <c r="G9" s="22" t="s">
        <v>89</v>
      </c>
      <c r="I9" s="27"/>
    </row>
    <row r="10" spans="1:11" x14ac:dyDescent="0.2">
      <c r="D10" s="296" t="s">
        <v>96</v>
      </c>
      <c r="E10" s="296"/>
      <c r="F10" s="296"/>
      <c r="G10" s="296"/>
      <c r="H10" s="28"/>
    </row>
    <row r="11" spans="1:11" x14ac:dyDescent="0.2">
      <c r="I11" s="27"/>
    </row>
    <row r="13" spans="1:11" x14ac:dyDescent="0.2">
      <c r="I13" s="27"/>
    </row>
    <row r="15" spans="1:11" x14ac:dyDescent="0.2">
      <c r="C15" s="29"/>
      <c r="I15" s="27"/>
    </row>
    <row r="16" spans="1:11" x14ac:dyDescent="0.2">
      <c r="C16" s="29"/>
    </row>
    <row r="17" spans="9:9" x14ac:dyDescent="0.2">
      <c r="I17" s="27"/>
    </row>
    <row r="19" spans="9:9" x14ac:dyDescent="0.2">
      <c r="I19" s="27"/>
    </row>
  </sheetData>
  <mergeCells count="5">
    <mergeCell ref="B5:B8"/>
    <mergeCell ref="E5:E7"/>
    <mergeCell ref="F5:G7"/>
    <mergeCell ref="D10:G10"/>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K12"/>
  <sheetViews>
    <sheetView zoomScale="80" zoomScaleNormal="80" workbookViewId="0">
      <selection activeCell="C5" sqref="C5:G6"/>
    </sheetView>
  </sheetViews>
  <sheetFormatPr defaultRowHeight="12.75" x14ac:dyDescent="0.2"/>
  <cols>
    <col min="3" max="11" width="16.28515625" customWidth="1"/>
  </cols>
  <sheetData>
    <row r="4" spans="1:11" x14ac:dyDescent="0.2">
      <c r="A4" s="21"/>
      <c r="C4" s="21" t="s">
        <v>109</v>
      </c>
    </row>
    <row r="5" spans="1:11" x14ac:dyDescent="0.2">
      <c r="C5" s="30">
        <v>4</v>
      </c>
      <c r="D5" s="30">
        <v>3</v>
      </c>
      <c r="E5" s="30">
        <v>2</v>
      </c>
      <c r="F5" s="30">
        <v>1</v>
      </c>
      <c r="G5" s="30">
        <v>0</v>
      </c>
    </row>
    <row r="6" spans="1:11" ht="153" x14ac:dyDescent="0.2">
      <c r="C6" s="31" t="s">
        <v>110</v>
      </c>
      <c r="D6" s="31" t="s">
        <v>111</v>
      </c>
      <c r="E6" s="32" t="s">
        <v>112</v>
      </c>
      <c r="F6" s="32" t="s">
        <v>113</v>
      </c>
      <c r="G6" s="32" t="s">
        <v>114</v>
      </c>
    </row>
    <row r="8" spans="1:11" x14ac:dyDescent="0.2">
      <c r="B8" s="153" t="s">
        <v>97</v>
      </c>
      <c r="C8" s="154" t="s">
        <v>98</v>
      </c>
      <c r="D8" s="154" t="s">
        <v>99</v>
      </c>
      <c r="E8" s="153" t="s">
        <v>100</v>
      </c>
      <c r="F8" s="154" t="s">
        <v>101</v>
      </c>
      <c r="G8" s="153" t="s">
        <v>102</v>
      </c>
      <c r="H8" s="154" t="s">
        <v>103</v>
      </c>
      <c r="I8" s="153" t="s">
        <v>104</v>
      </c>
      <c r="J8" s="154" t="s">
        <v>199</v>
      </c>
      <c r="K8" s="153" t="s">
        <v>200</v>
      </c>
    </row>
    <row r="9" spans="1:11" x14ac:dyDescent="0.2">
      <c r="B9" s="153" t="s">
        <v>105</v>
      </c>
      <c r="C9" s="155">
        <v>1</v>
      </c>
      <c r="D9" s="155">
        <v>2</v>
      </c>
      <c r="E9" s="156">
        <f>'IDT PORTFOLIO LOGFRAME'!F92</f>
        <v>3</v>
      </c>
      <c r="F9" s="155">
        <v>3</v>
      </c>
      <c r="G9" s="156">
        <f>'IDT PORTFOLIO LOGFRAME'!F92</f>
        <v>3</v>
      </c>
      <c r="H9" s="155">
        <v>3</v>
      </c>
      <c r="I9" s="156">
        <f>'IDT PORTFOLIO LOGFRAME'!G92</f>
        <v>3</v>
      </c>
      <c r="J9" s="157">
        <f>'IDT PORTFOLIO LOGFRAME'!H91</f>
        <v>3</v>
      </c>
      <c r="K9" s="156"/>
    </row>
    <row r="10" spans="1:11" x14ac:dyDescent="0.2">
      <c r="B10" s="153" t="s">
        <v>106</v>
      </c>
      <c r="C10" s="155">
        <v>0</v>
      </c>
      <c r="D10" s="155">
        <v>2</v>
      </c>
      <c r="E10" s="156">
        <f>'IDT PORTFOLIO LOGFRAME'!E37</f>
        <v>1</v>
      </c>
      <c r="F10" s="155">
        <v>3</v>
      </c>
      <c r="G10" s="156">
        <f>'IDT PORTFOLIO LOGFRAME'!F37</f>
        <v>3</v>
      </c>
      <c r="H10" s="155">
        <v>3</v>
      </c>
      <c r="I10" s="156">
        <f>'IDT PORTFOLIO LOGFRAME'!G37</f>
        <v>3</v>
      </c>
      <c r="J10" s="158">
        <f>'IDT PORTFOLIO LOGFRAME'!H36</f>
        <v>3</v>
      </c>
      <c r="K10" s="156"/>
    </row>
    <row r="11" spans="1:11" x14ac:dyDescent="0.2">
      <c r="B11" s="153" t="s">
        <v>107</v>
      </c>
      <c r="C11" s="155">
        <v>0</v>
      </c>
      <c r="D11" s="155">
        <v>2</v>
      </c>
      <c r="E11" s="156">
        <f>'IDT PORTFOLIO LOGFRAME'!E62</f>
        <v>1</v>
      </c>
      <c r="F11" s="155">
        <v>3</v>
      </c>
      <c r="G11" s="156">
        <f>'IDT PORTFOLIO LOGFRAME'!F62</f>
        <v>3</v>
      </c>
      <c r="H11" s="155">
        <v>3</v>
      </c>
      <c r="I11" s="156">
        <f>'IDT PORTFOLIO LOGFRAME'!G62</f>
        <v>4</v>
      </c>
      <c r="J11" s="157">
        <f>'IDT PORTFOLIO LOGFRAME'!H61</f>
        <v>3</v>
      </c>
      <c r="K11" s="156"/>
    </row>
    <row r="12" spans="1:11" x14ac:dyDescent="0.2">
      <c r="B12" s="153" t="s">
        <v>108</v>
      </c>
      <c r="C12" s="155">
        <v>0</v>
      </c>
      <c r="D12" s="155">
        <v>2</v>
      </c>
      <c r="E12" s="156">
        <f>'IDT PORTFOLIO LOGFRAME'!E132</f>
        <v>2</v>
      </c>
      <c r="F12" s="155">
        <v>3</v>
      </c>
      <c r="G12" s="156">
        <f>'IDT PORTFOLIO LOGFRAME'!F132</f>
        <v>2</v>
      </c>
      <c r="H12" s="155">
        <v>3</v>
      </c>
      <c r="I12" s="156">
        <f>'IDT PORTFOLIO LOGFRAME'!G132</f>
        <v>3</v>
      </c>
      <c r="J12" s="157">
        <f>'IDT PORTFOLIO LOGFRAME'!H131</f>
        <v>3</v>
      </c>
      <c r="K12" s="156"/>
    </row>
  </sheetData>
  <conditionalFormatting sqref="E9">
    <cfRule type="cellIs" dxfId="77" priority="16" operator="equal">
      <formula>$D$9</formula>
    </cfRule>
    <cfRule type="cellIs" dxfId="76" priority="17" operator="lessThan">
      <formula>$D$9</formula>
    </cfRule>
    <cfRule type="cellIs" dxfId="75" priority="18" operator="greaterThan">
      <formula>$D$9</formula>
    </cfRule>
  </conditionalFormatting>
  <conditionalFormatting sqref="E10:E12">
    <cfRule type="cellIs" dxfId="74" priority="13" operator="equal">
      <formula>$D$9</formula>
    </cfRule>
    <cfRule type="cellIs" dxfId="73" priority="14" operator="lessThan">
      <formula>$D$9</formula>
    </cfRule>
    <cfRule type="cellIs" dxfId="72" priority="15" operator="greaterThan">
      <formula>$D$9</formula>
    </cfRule>
  </conditionalFormatting>
  <conditionalFormatting sqref="G9:G12">
    <cfRule type="cellIs" dxfId="71" priority="10" operator="equal">
      <formula>F$9</formula>
    </cfRule>
    <cfRule type="cellIs" dxfId="70" priority="11" operator="lessThan">
      <formula>$F$9</formula>
    </cfRule>
    <cfRule type="cellIs" dxfId="69" priority="12" operator="greaterThan">
      <formula>F$9</formula>
    </cfRule>
  </conditionalFormatting>
  <conditionalFormatting sqref="I9:I12">
    <cfRule type="cellIs" dxfId="68" priority="4" operator="equal">
      <formula>H$9</formula>
    </cfRule>
    <cfRule type="cellIs" dxfId="67" priority="5" operator="lessThan">
      <formula>$F$9</formula>
    </cfRule>
    <cfRule type="cellIs" dxfId="66" priority="6" operator="greaterThan">
      <formula>H$9</formula>
    </cfRule>
  </conditionalFormatting>
  <conditionalFormatting sqref="K9:K12">
    <cfRule type="cellIs" dxfId="65" priority="1" operator="equal">
      <formula>J$9</formula>
    </cfRule>
    <cfRule type="cellIs" dxfId="64" priority="2" operator="lessThan">
      <formula>$F$9</formula>
    </cfRule>
    <cfRule type="cellIs" dxfId="63" priority="3" operator="greaterThan">
      <formula>J$9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topLeftCell="A7" zoomScale="80" zoomScaleNormal="80" workbookViewId="0">
      <selection activeCell="B22" sqref="B22"/>
    </sheetView>
  </sheetViews>
  <sheetFormatPr defaultColWidth="32.7109375" defaultRowHeight="12.75" x14ac:dyDescent="0.2"/>
  <cols>
    <col min="1" max="16384" width="32.7109375" style="20"/>
  </cols>
  <sheetData>
    <row r="1" spans="1:6" x14ac:dyDescent="0.2">
      <c r="A1" s="170" t="s">
        <v>226</v>
      </c>
    </row>
    <row r="2" spans="1:6" ht="13.5" thickBot="1" x14ac:dyDescent="0.25"/>
    <row r="3" spans="1:6" ht="27" thickBot="1" x14ac:dyDescent="0.25">
      <c r="A3" s="159"/>
      <c r="B3" s="160" t="s">
        <v>116</v>
      </c>
      <c r="C3" s="160" t="s">
        <v>85</v>
      </c>
      <c r="D3" s="160" t="s">
        <v>76</v>
      </c>
      <c r="E3" s="160" t="s">
        <v>115</v>
      </c>
      <c r="F3" s="160" t="s">
        <v>77</v>
      </c>
    </row>
    <row r="4" spans="1:6" ht="111.75" thickTop="1" thickBot="1" x14ac:dyDescent="0.25">
      <c r="A4" s="161" t="s">
        <v>133</v>
      </c>
      <c r="B4" s="162" t="s">
        <v>201</v>
      </c>
      <c r="C4" s="162" t="s">
        <v>202</v>
      </c>
      <c r="D4" s="162" t="s">
        <v>203</v>
      </c>
      <c r="E4" s="162" t="s">
        <v>134</v>
      </c>
      <c r="F4" s="162" t="s">
        <v>204</v>
      </c>
    </row>
    <row r="5" spans="1:6" ht="126.75" thickBot="1" x14ac:dyDescent="0.25">
      <c r="A5" s="163" t="s">
        <v>190</v>
      </c>
      <c r="B5" s="164" t="s">
        <v>205</v>
      </c>
      <c r="C5" s="164" t="s">
        <v>206</v>
      </c>
      <c r="D5" s="164" t="s">
        <v>207</v>
      </c>
      <c r="E5" s="164" t="s">
        <v>208</v>
      </c>
      <c r="F5" s="164" t="s">
        <v>209</v>
      </c>
    </row>
    <row r="6" spans="1:6" ht="126.75" thickBot="1" x14ac:dyDescent="0.25">
      <c r="A6" s="163" t="s">
        <v>210</v>
      </c>
      <c r="B6" s="165" t="s">
        <v>211</v>
      </c>
      <c r="C6" s="165" t="s">
        <v>212</v>
      </c>
      <c r="D6" s="165" t="s">
        <v>213</v>
      </c>
      <c r="E6" s="165" t="s">
        <v>214</v>
      </c>
      <c r="F6" s="165" t="s">
        <v>209</v>
      </c>
    </row>
    <row r="7" spans="1:6" ht="79.5" thickBot="1" x14ac:dyDescent="0.25">
      <c r="A7" s="163" t="s">
        <v>132</v>
      </c>
      <c r="B7" s="164" t="s">
        <v>215</v>
      </c>
      <c r="C7" s="164" t="s">
        <v>216</v>
      </c>
      <c r="D7" s="164" t="s">
        <v>217</v>
      </c>
      <c r="E7" s="164" t="s">
        <v>218</v>
      </c>
      <c r="F7" s="164" t="s">
        <v>219</v>
      </c>
    </row>
    <row r="12" spans="1:6" x14ac:dyDescent="0.2">
      <c r="A12" s="170" t="s">
        <v>225</v>
      </c>
    </row>
    <row r="13" spans="1:6" ht="13.5" thickBot="1" x14ac:dyDescent="0.25"/>
    <row r="14" spans="1:6" ht="15.75" thickBot="1" x14ac:dyDescent="0.25">
      <c r="A14" s="166" t="s">
        <v>116</v>
      </c>
      <c r="B14" s="167" t="s">
        <v>85</v>
      </c>
      <c r="C14" s="167" t="s">
        <v>76</v>
      </c>
      <c r="D14" s="167" t="s">
        <v>115</v>
      </c>
      <c r="E14" s="167" t="s">
        <v>77</v>
      </c>
    </row>
    <row r="15" spans="1:6" ht="157.5" customHeight="1" thickBot="1" x14ac:dyDescent="0.25">
      <c r="A15" s="168" t="s">
        <v>220</v>
      </c>
      <c r="B15" s="169" t="s">
        <v>221</v>
      </c>
      <c r="C15" s="169" t="s">
        <v>222</v>
      </c>
      <c r="D15" s="169" t="s">
        <v>223</v>
      </c>
      <c r="E15" s="169" t="s">
        <v>224</v>
      </c>
    </row>
    <row r="37" spans="1:1" x14ac:dyDescent="0.2">
      <c r="A37" s="20" t="s">
        <v>133</v>
      </c>
    </row>
    <row r="38" spans="1:1" x14ac:dyDescent="0.2">
      <c r="A38" s="20" t="s">
        <v>190</v>
      </c>
    </row>
    <row r="39" spans="1:1" x14ac:dyDescent="0.2">
      <c r="A39" s="20" t="s">
        <v>191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8"/>
  <sheetViews>
    <sheetView topLeftCell="B1" zoomScale="70" zoomScaleNormal="70" workbookViewId="0">
      <selection activeCell="D6" sqref="D6:E7"/>
    </sheetView>
  </sheetViews>
  <sheetFormatPr defaultColWidth="8.85546875" defaultRowHeight="20.25" outlineLevelRow="1" x14ac:dyDescent="0.2"/>
  <cols>
    <col min="1" max="1" width="8.85546875" style="34"/>
    <col min="2" max="2" width="17.42578125" style="35" customWidth="1"/>
    <col min="3" max="3" width="2.140625" style="34" customWidth="1"/>
    <col min="4" max="4" width="16.28515625" style="34" customWidth="1"/>
    <col min="5" max="5" width="6.85546875" style="34" customWidth="1"/>
    <col min="6" max="6" width="2.140625" style="34" customWidth="1"/>
    <col min="7" max="7" width="3.85546875" style="34" customWidth="1"/>
    <col min="8" max="8" width="42.42578125" style="36" customWidth="1"/>
    <col min="9" max="9" width="1.85546875" style="37" customWidth="1"/>
    <col min="10" max="10" width="14.42578125" style="38" customWidth="1"/>
    <col min="11" max="11" width="19.140625" style="38" customWidth="1"/>
    <col min="12" max="12" width="1.85546875" style="38" customWidth="1"/>
    <col min="13" max="13" width="9.140625" style="34" customWidth="1"/>
    <col min="14" max="14" width="10" style="34" customWidth="1"/>
    <col min="15" max="15" width="1.85546875" style="37" customWidth="1"/>
    <col min="16" max="16" width="45.42578125" style="38" customWidth="1"/>
    <col min="17" max="16384" width="8.85546875" style="34"/>
  </cols>
  <sheetData>
    <row r="1" spans="2:16" x14ac:dyDescent="0.2">
      <c r="B1" s="299" t="str">
        <f>[1]Logframe!B1</f>
        <v xml:space="preserve">Strategic collaboration with UK statistics system </v>
      </c>
      <c r="C1" s="299"/>
      <c r="D1" s="299"/>
      <c r="E1" s="299"/>
      <c r="F1" s="299"/>
      <c r="G1" s="299"/>
      <c r="H1" s="299"/>
      <c r="I1" s="299"/>
      <c r="J1" s="299"/>
      <c r="K1" s="299"/>
      <c r="L1" s="299"/>
      <c r="M1" s="299"/>
      <c r="N1" s="299"/>
      <c r="O1" s="299"/>
      <c r="P1" s="299"/>
    </row>
    <row r="2" spans="2:16" ht="4.5" customHeight="1" x14ac:dyDescent="0.2"/>
    <row r="3" spans="2:16" ht="15.6" customHeight="1" x14ac:dyDescent="0.2">
      <c r="B3" s="300" t="s">
        <v>117</v>
      </c>
      <c r="C3" s="300"/>
      <c r="D3" s="300"/>
      <c r="E3" s="39"/>
      <c r="F3" s="40"/>
      <c r="G3" s="40"/>
      <c r="H3" s="41" t="s">
        <v>118</v>
      </c>
      <c r="I3" s="42"/>
      <c r="J3" s="43" t="s">
        <v>2</v>
      </c>
      <c r="K3" s="43" t="s">
        <v>3</v>
      </c>
      <c r="L3" s="43"/>
      <c r="M3" s="43" t="s">
        <v>119</v>
      </c>
      <c r="N3" s="43"/>
      <c r="O3" s="42"/>
      <c r="P3" s="44" t="s">
        <v>4</v>
      </c>
    </row>
    <row r="4" spans="2:16" ht="15.75" x14ac:dyDescent="0.2">
      <c r="B4" s="39"/>
      <c r="C4" s="39"/>
      <c r="D4" s="39"/>
      <c r="E4" s="39"/>
      <c r="F4" s="40"/>
      <c r="G4" s="40"/>
      <c r="H4" s="41"/>
      <c r="I4" s="42"/>
      <c r="J4" s="301">
        <v>2019</v>
      </c>
      <c r="K4" s="301"/>
      <c r="L4" s="43"/>
      <c r="M4" s="43"/>
      <c r="N4" s="40"/>
      <c r="O4" s="42"/>
      <c r="P4" s="44"/>
    </row>
    <row r="5" spans="2:16" ht="3" customHeight="1" x14ac:dyDescent="0.2">
      <c r="I5" s="45"/>
      <c r="J5" s="46"/>
      <c r="K5" s="46"/>
      <c r="L5" s="46"/>
      <c r="M5" s="47"/>
      <c r="N5" s="47"/>
      <c r="O5" s="45"/>
      <c r="P5" s="46"/>
    </row>
    <row r="6" spans="2:16" ht="78" customHeight="1" x14ac:dyDescent="0.2">
      <c r="B6" s="302" t="s">
        <v>1</v>
      </c>
      <c r="D6" s="303" t="str">
        <f>[1]Logframe!A3</f>
        <v>Quality, timely, reliable and disaggregated data is available and used worldwide to support delivery of the Global Goals and ensure no one is left behind.</v>
      </c>
      <c r="E6" s="303"/>
      <c r="F6" s="48"/>
      <c r="G6" s="304" t="str">
        <f>[1]Logframe!B3</f>
        <v>World Bank Statistics Capacity Building Score for primary partner countries:
- Kenya
- Ghana
- Rwanda</v>
      </c>
      <c r="H6" s="304"/>
      <c r="I6" s="49"/>
      <c r="J6" s="50">
        <f>[1]Logframe!F3</f>
        <v>0</v>
      </c>
      <c r="K6" s="50">
        <f>[1]Logframe!F4</f>
        <v>0</v>
      </c>
      <c r="L6" s="51"/>
      <c r="M6" s="305"/>
      <c r="N6" s="306" t="e">
        <f>VLOOKUP(M6,[1]Lists!$A$2:$B$6,2)</f>
        <v>#N/A</v>
      </c>
      <c r="O6" s="49"/>
      <c r="P6" s="52">
        <f>[1]Logframe!D6</f>
        <v>0</v>
      </c>
    </row>
    <row r="7" spans="2:16" ht="75" customHeight="1" outlineLevel="1" x14ac:dyDescent="0.2">
      <c r="B7" s="302"/>
      <c r="D7" s="303"/>
      <c r="E7" s="303"/>
      <c r="F7" s="48"/>
      <c r="G7" s="304" t="str">
        <f>[1]Logframe!B8</f>
        <v>Number of SDG indicators with at least one data point in the last five years (for primary partner countries):
- Kenya
- Ghana
- Rwanda</v>
      </c>
      <c r="H7" s="304"/>
      <c r="I7" s="49"/>
      <c r="J7" s="53">
        <f>[1]Logframe!F8</f>
        <v>0</v>
      </c>
      <c r="K7" s="53">
        <f>[1]Logframe!F9</f>
        <v>0</v>
      </c>
      <c r="L7" s="54"/>
      <c r="M7" s="305"/>
      <c r="N7" s="306"/>
      <c r="O7" s="49"/>
      <c r="P7" s="52">
        <f>[1]Logframe!D11</f>
        <v>0</v>
      </c>
    </row>
    <row r="8" spans="2:16" ht="8.25" customHeight="1" x14ac:dyDescent="0.2">
      <c r="B8" s="55"/>
      <c r="D8" s="48"/>
      <c r="E8" s="48"/>
      <c r="F8" s="48"/>
      <c r="G8" s="48"/>
      <c r="H8" s="56"/>
      <c r="I8" s="49"/>
      <c r="J8" s="57"/>
      <c r="K8" s="57"/>
      <c r="L8" s="57"/>
      <c r="M8" s="58"/>
      <c r="N8" s="48"/>
      <c r="O8" s="49"/>
      <c r="P8" s="59"/>
    </row>
    <row r="9" spans="2:16" ht="72" customHeight="1" x14ac:dyDescent="0.2">
      <c r="B9" s="307" t="s">
        <v>5</v>
      </c>
      <c r="D9" s="303" t="str">
        <f>[1]Logframe!A21</f>
        <v>Increased availability and frequency of high quality disaggregated data</v>
      </c>
      <c r="E9" s="303"/>
      <c r="F9" s="48"/>
      <c r="G9" s="304" t="str">
        <f>[1]Logframe!B21</f>
        <v>Cumulative number of case studies of changes in quality, frequency or coverage of national data sets in partner countries which demonstrate some contribution from ONS and moderate or major  impact (see methodology)</v>
      </c>
      <c r="H9" s="304"/>
      <c r="I9" s="49"/>
      <c r="J9" s="60">
        <f>[1]Logframe!F21</f>
        <v>5</v>
      </c>
      <c r="K9" s="53">
        <f>[1]Logframe!F22</f>
        <v>0</v>
      </c>
      <c r="L9" s="54"/>
      <c r="M9" s="305"/>
      <c r="N9" s="306" t="e">
        <f>VLOOKUP(M9,[1]Lists!$A$2:$B$6,2)</f>
        <v>#N/A</v>
      </c>
      <c r="O9" s="49"/>
      <c r="P9" s="52" t="str">
        <f>[1]Logframe!D24</f>
        <v>ONS reporting</v>
      </c>
    </row>
    <row r="10" spans="2:16" ht="60" hidden="1" customHeight="1" outlineLevel="1" x14ac:dyDescent="0.2">
      <c r="B10" s="307"/>
      <c r="D10" s="303"/>
      <c r="E10" s="303"/>
      <c r="F10" s="48"/>
      <c r="G10" s="61">
        <f>[1]Logframe!B26</f>
        <v>0</v>
      </c>
      <c r="H10" s="61"/>
      <c r="I10" s="49"/>
      <c r="J10" s="53"/>
      <c r="K10" s="53"/>
      <c r="L10" s="54"/>
      <c r="M10" s="305"/>
      <c r="N10" s="306"/>
      <c r="O10" s="49"/>
      <c r="P10" s="52">
        <f>[1]Logframe!D29</f>
        <v>0</v>
      </c>
    </row>
    <row r="11" spans="2:16" ht="9.75" customHeight="1" collapsed="1" x14ac:dyDescent="0.2">
      <c r="B11" s="62"/>
      <c r="D11" s="48"/>
      <c r="E11" s="48"/>
      <c r="F11" s="48"/>
      <c r="G11" s="48"/>
      <c r="H11" s="56"/>
      <c r="I11" s="49"/>
      <c r="J11" s="57"/>
      <c r="K11" s="57"/>
      <c r="L11" s="57"/>
      <c r="M11" s="58"/>
      <c r="N11" s="58"/>
      <c r="O11" s="49"/>
      <c r="P11" s="57"/>
    </row>
    <row r="12" spans="2:16" ht="33" customHeight="1" x14ac:dyDescent="0.2">
      <c r="B12" s="307" t="s">
        <v>120</v>
      </c>
      <c r="D12" s="303" t="str">
        <f>[1]Logframe!A43</f>
        <v>Kenya National Bureau of Statistics increases the availability and quality of SDG data, with ONS support</v>
      </c>
      <c r="E12" s="308">
        <f>[1]Logframe!A63</f>
        <v>0.15</v>
      </c>
      <c r="F12" s="63"/>
      <c r="G12" s="64">
        <v>1.1000000000000001</v>
      </c>
      <c r="H12" s="64" t="str">
        <f>[1]Logframe!B43</f>
        <v>Progress towards establishing an effective project workplan (see partnership indicators tab)</v>
      </c>
      <c r="I12" s="49"/>
      <c r="J12" s="65">
        <f>[1]Logframe!F43</f>
        <v>4</v>
      </c>
      <c r="K12" s="65">
        <f>[1]Logframe!F44</f>
        <v>0</v>
      </c>
      <c r="L12" s="66"/>
      <c r="M12" s="305"/>
      <c r="N12" s="306" t="e">
        <f>VLOOKUP(M12,[1]Lists!$A$2:$B$6,2)</f>
        <v>#N/A</v>
      </c>
      <c r="O12" s="49"/>
      <c r="P12" s="67" t="str">
        <f>[1]Logframe!C46</f>
        <v>DFID and ONS joint assessment</v>
      </c>
    </row>
    <row r="13" spans="2:16" ht="45" customHeight="1" outlineLevel="1" x14ac:dyDescent="0.2">
      <c r="B13" s="307"/>
      <c r="D13" s="303"/>
      <c r="E13" s="308"/>
      <c r="F13" s="63"/>
      <c r="G13" s="64">
        <v>1.2</v>
      </c>
      <c r="H13" s="64" t="str">
        <f>[1]Logframe!B48</f>
        <v>Measure of partner commitment towards establishing effective partnership with ONS  (see partnership indicators tab)</v>
      </c>
      <c r="I13" s="49"/>
      <c r="J13" s="65">
        <f>[1]Logframe!F48</f>
        <v>3</v>
      </c>
      <c r="K13" s="65">
        <f>[1]Logframe!F49</f>
        <v>0</v>
      </c>
      <c r="L13" s="66"/>
      <c r="M13" s="305"/>
      <c r="N13" s="306"/>
      <c r="O13" s="49"/>
      <c r="P13" s="67" t="str">
        <f>[1]Logframe!C51</f>
        <v>DFID and ONS joint assessment</v>
      </c>
    </row>
    <row r="14" spans="2:16" ht="48" customHeight="1" outlineLevel="1" x14ac:dyDescent="0.2">
      <c r="B14" s="307"/>
      <c r="D14" s="303"/>
      <c r="E14" s="308"/>
      <c r="F14" s="63"/>
      <c r="G14" s="64">
        <v>1.3</v>
      </c>
      <c r="H14" s="64" t="str">
        <f>[1]Logframe!B53</f>
        <v>Number of national statistical strategies / sectoral modernisation plans or equivalent developed informed by ONS support and advice</v>
      </c>
      <c r="I14" s="49"/>
      <c r="J14" s="67" t="str">
        <f>[1]Logframe!F53</f>
        <v>2: (communications strategy and stratgic plan)</v>
      </c>
      <c r="K14" s="67">
        <f>[1]Logframe!F54</f>
        <v>0</v>
      </c>
      <c r="L14" s="57"/>
      <c r="M14" s="305"/>
      <c r="N14" s="306"/>
      <c r="O14" s="49"/>
      <c r="P14" s="67" t="str">
        <f>[1]Logframe!C56</f>
        <v>KNBS/ONS reporting; Indicator added in 18/19</v>
      </c>
    </row>
    <row r="15" spans="2:16" ht="54.75" customHeight="1" outlineLevel="1" x14ac:dyDescent="0.2">
      <c r="B15" s="307"/>
      <c r="D15" s="303"/>
      <c r="E15" s="308"/>
      <c r="F15" s="63"/>
      <c r="G15" s="64">
        <v>1.4</v>
      </c>
      <c r="H15" s="64" t="str">
        <f>[1]Logframe!B58</f>
        <v>Number of stories of change of where ONS support and delivery of the workplan has helped deliver changes to how KNBS operates</v>
      </c>
      <c r="I15" s="49"/>
      <c r="J15" s="67">
        <f>[1]Logframe!F58</f>
        <v>3</v>
      </c>
      <c r="K15" s="67">
        <f>[1]Logframe!F59</f>
        <v>0</v>
      </c>
      <c r="L15" s="57"/>
      <c r="M15" s="305"/>
      <c r="N15" s="306"/>
      <c r="O15" s="49"/>
      <c r="P15" s="67" t="str">
        <f>[1]Logframe!C61</f>
        <v>KNBS/ONS reporting; Indicator added in 18/19</v>
      </c>
    </row>
    <row r="16" spans="2:16" ht="32.1" customHeight="1" outlineLevel="1" x14ac:dyDescent="0.2">
      <c r="B16" s="307"/>
      <c r="D16" s="303"/>
      <c r="E16" s="308"/>
      <c r="F16" s="63"/>
      <c r="G16" s="64">
        <v>1.5</v>
      </c>
      <c r="H16" s="64" t="str">
        <f>[1]Logframe!B63</f>
        <v>Number of people trained with ONS support and rating training as effective</v>
      </c>
      <c r="I16" s="49"/>
      <c r="J16" s="67">
        <f>[1]Logframe!F63</f>
        <v>5</v>
      </c>
      <c r="K16" s="67">
        <f>[1]Logframe!F64</f>
        <v>0</v>
      </c>
      <c r="L16" s="57"/>
      <c r="M16" s="305"/>
      <c r="N16" s="306"/>
      <c r="O16" s="49"/>
      <c r="P16" s="67" t="str">
        <f>[1]Logframe!C66</f>
        <v>KNBS/ONS reporting; Indicator added in 18/19</v>
      </c>
    </row>
    <row r="17" spans="2:16" ht="6" customHeight="1" x14ac:dyDescent="0.2">
      <c r="B17" s="307"/>
      <c r="D17" s="68"/>
      <c r="E17" s="68"/>
      <c r="F17" s="63"/>
      <c r="G17" s="63"/>
      <c r="H17" s="56"/>
      <c r="I17" s="49"/>
      <c r="J17" s="57"/>
      <c r="K17" s="57"/>
      <c r="L17" s="57"/>
      <c r="M17" s="48"/>
      <c r="N17" s="69"/>
      <c r="O17" s="49"/>
      <c r="P17" s="57"/>
    </row>
    <row r="18" spans="2:16" ht="34.5" customHeight="1" x14ac:dyDescent="0.2">
      <c r="B18" s="307"/>
      <c r="D18" s="303" t="str">
        <f>[1]Logframe!A74</f>
        <v>Ghana Statistical Service increases the availability and quality of SDG data, with ONS support</v>
      </c>
      <c r="E18" s="308">
        <f>[1]Logframe!A99</f>
        <v>0.15</v>
      </c>
      <c r="F18" s="63"/>
      <c r="G18" s="64">
        <v>2.1</v>
      </c>
      <c r="H18" s="64" t="str">
        <f>[1]Logframe!B74</f>
        <v>Progress towards establishing an effective project workplan (see partnership indicators tab)</v>
      </c>
      <c r="I18" s="49"/>
      <c r="J18" s="65">
        <f>[1]Logframe!F74</f>
        <v>4</v>
      </c>
      <c r="K18" s="65">
        <f>[1]Logframe!F75</f>
        <v>0</v>
      </c>
      <c r="L18" s="66"/>
      <c r="M18" s="309"/>
      <c r="N18" s="306" t="e">
        <f>VLOOKUP(M18,[1]Lists!$A$2:$B$6,2)</f>
        <v>#N/A</v>
      </c>
      <c r="O18" s="49"/>
      <c r="P18" s="67" t="str">
        <f>[1]Logframe!C77</f>
        <v>DFID and ONS joint assessment</v>
      </c>
    </row>
    <row r="19" spans="2:16" ht="44.25" customHeight="1" outlineLevel="1" x14ac:dyDescent="0.2">
      <c r="B19" s="307"/>
      <c r="D19" s="303"/>
      <c r="E19" s="308"/>
      <c r="F19" s="63"/>
      <c r="G19" s="64">
        <v>2.2000000000000002</v>
      </c>
      <c r="H19" s="64" t="str">
        <f>[1]Logframe!B79</f>
        <v>Measure of partner commitment towards establishing effective partnership with ONS  (see partnership indicators tab)</v>
      </c>
      <c r="I19" s="49"/>
      <c r="J19" s="65">
        <f>[1]Logframe!F79</f>
        <v>3</v>
      </c>
      <c r="K19" s="65">
        <f>[1]Logframe!F80</f>
        <v>0</v>
      </c>
      <c r="L19" s="66"/>
      <c r="M19" s="309"/>
      <c r="N19" s="306"/>
      <c r="O19" s="49"/>
      <c r="P19" s="67" t="str">
        <f>[1]Logframe!C82</f>
        <v>DFID and ONS joint assessment</v>
      </c>
    </row>
    <row r="20" spans="2:16" ht="65.45" customHeight="1" outlineLevel="1" x14ac:dyDescent="0.2">
      <c r="B20" s="307"/>
      <c r="D20" s="303"/>
      <c r="E20" s="308"/>
      <c r="F20" s="63"/>
      <c r="G20" s="64">
        <v>2.2999999999999998</v>
      </c>
      <c r="H20" s="64" t="str">
        <f>[1]Logframe!B84</f>
        <v>Number of cases of where ONS have provided advice on strategic policy documents: (e.g. Statistical Bill, communications strategy, other policy documents) and there is evidence that this advice has had an influence on the final product (cumulative)</v>
      </c>
      <c r="I20" s="49"/>
      <c r="J20" s="65">
        <f>[1]Logframe!F84</f>
        <v>0</v>
      </c>
      <c r="K20" s="65">
        <f>[1]Logframe!F85</f>
        <v>0</v>
      </c>
      <c r="L20" s="66"/>
      <c r="M20" s="309"/>
      <c r="N20" s="306"/>
      <c r="O20" s="49"/>
      <c r="P20" s="67" t="str">
        <f>[1]Logframe!C87</f>
        <v>ONS reporting:
Indicator added in 2018 AR</v>
      </c>
    </row>
    <row r="21" spans="2:16" ht="42.6" customHeight="1" outlineLevel="1" x14ac:dyDescent="0.2">
      <c r="B21" s="307"/>
      <c r="D21" s="303"/>
      <c r="E21" s="308"/>
      <c r="F21" s="63"/>
      <c r="G21" s="64">
        <v>2.4</v>
      </c>
      <c r="H21" s="64" t="str">
        <f>[1]Logframe!B94</f>
        <v>Number of stories of where ONS support has enabled GSS to fill SDG data gaps, using admin data or other sources (cumulative).</v>
      </c>
      <c r="I21" s="49"/>
      <c r="J21" s="65">
        <f>[1]Logframe!F89</f>
        <v>20</v>
      </c>
      <c r="K21" s="65">
        <f>[1]Logframe!F90</f>
        <v>0</v>
      </c>
      <c r="L21" s="66"/>
      <c r="M21" s="309"/>
      <c r="N21" s="306"/>
      <c r="O21" s="49"/>
      <c r="P21" s="67" t="str">
        <f>[1]Logframe!C92</f>
        <v>ONS reporting
Indicator added in 2018 AR</v>
      </c>
    </row>
    <row r="22" spans="2:16" ht="41.45" customHeight="1" outlineLevel="1" x14ac:dyDescent="0.2">
      <c r="B22" s="307"/>
      <c r="D22" s="303"/>
      <c r="E22" s="308"/>
      <c r="F22" s="63"/>
      <c r="G22" s="64">
        <v>2.5</v>
      </c>
      <c r="H22" s="64" t="str">
        <f>[1]Logframe!B94</f>
        <v>Number of stories of where ONS support has enabled GSS to fill SDG data gaps, using admin data or other sources (cumulative).</v>
      </c>
      <c r="I22" s="49"/>
      <c r="J22" s="65">
        <f>[1]Logframe!F94</f>
        <v>3</v>
      </c>
      <c r="K22" s="65">
        <f>[1]Logframe!F95</f>
        <v>0</v>
      </c>
      <c r="L22" s="66"/>
      <c r="M22" s="309"/>
      <c r="N22" s="306"/>
      <c r="O22" s="49"/>
      <c r="P22" s="67" t="str">
        <f>[1]Logframe!C97</f>
        <v>ONS reporting
Indicator added in 2018 AR</v>
      </c>
    </row>
    <row r="23" spans="2:16" ht="51" customHeight="1" outlineLevel="1" x14ac:dyDescent="0.2">
      <c r="B23" s="307"/>
      <c r="D23" s="303"/>
      <c r="E23" s="308"/>
      <c r="F23" s="63"/>
      <c r="G23" s="64">
        <v>2.6</v>
      </c>
      <c r="H23" s="64" t="str">
        <f>[1]Logframe!B99</f>
        <v xml:space="preserve">Examples of where ONS support has led to more rigorous statistical infrastructure and systems; that are sustainable and promote good practice (e.g. statistical standards and concepts, adoption of national or international standards, programmes to upskill staff etc) </v>
      </c>
      <c r="I23" s="49"/>
      <c r="J23" s="65">
        <f>[1]Logframe!F99</f>
        <v>0</v>
      </c>
      <c r="K23" s="65">
        <f>[1]Logframe!F100</f>
        <v>0</v>
      </c>
      <c r="L23" s="66"/>
      <c r="M23" s="309"/>
      <c r="N23" s="306"/>
      <c r="O23" s="49"/>
      <c r="P23" s="67" t="str">
        <f>[1]Logframe!C102</f>
        <v>ONS reporting
Indicator added in 2018 AR</v>
      </c>
    </row>
    <row r="24" spans="2:16" ht="6" customHeight="1" x14ac:dyDescent="0.2">
      <c r="B24" s="307"/>
      <c r="D24" s="48"/>
      <c r="E24" s="48"/>
      <c r="F24" s="48"/>
      <c r="G24" s="48"/>
      <c r="H24" s="56"/>
      <c r="I24" s="49"/>
      <c r="J24" s="57"/>
      <c r="K24" s="57"/>
      <c r="L24" s="57"/>
      <c r="M24" s="48"/>
      <c r="N24" s="69"/>
      <c r="O24" s="49"/>
      <c r="P24" s="57"/>
    </row>
    <row r="25" spans="2:16" ht="53.25" customHeight="1" x14ac:dyDescent="0.2">
      <c r="B25" s="307"/>
      <c r="D25" s="303" t="str">
        <f>[1]Logframe!A109</f>
        <v>Rwanda Statistics Office increases the availability and quality of SDG data, with ONS support</v>
      </c>
      <c r="E25" s="308">
        <f>[1]Logframe!A134</f>
        <v>0.15</v>
      </c>
      <c r="F25" s="63"/>
      <c r="G25" s="64">
        <v>3.1</v>
      </c>
      <c r="H25" s="64" t="str">
        <f>[1]Logframe!B109</f>
        <v>Progress towards establishing an effective project workplan (see partnership indicators tab)</v>
      </c>
      <c r="I25" s="49"/>
      <c r="J25" s="65">
        <f>[1]Logframe!F109</f>
        <v>4</v>
      </c>
      <c r="K25" s="65">
        <f>[1]Logframe!F110</f>
        <v>0</v>
      </c>
      <c r="L25" s="66"/>
      <c r="M25" s="309"/>
      <c r="N25" s="310" t="e">
        <f>VLOOKUP(M32,[1]Lists!$A$2:$B$6,2)</f>
        <v>#N/A</v>
      </c>
      <c r="O25" s="49"/>
      <c r="P25" s="67" t="str">
        <f>[1]Logframe!C112</f>
        <v>DFID and ONS joint assessment</v>
      </c>
    </row>
    <row r="26" spans="2:16" ht="51" customHeight="1" outlineLevel="1" x14ac:dyDescent="0.2">
      <c r="B26" s="307"/>
      <c r="D26" s="303"/>
      <c r="E26" s="308"/>
      <c r="F26" s="63"/>
      <c r="G26" s="64">
        <v>3.2</v>
      </c>
      <c r="H26" s="64" t="str">
        <f>[1]Logframe!B114</f>
        <v>Measure of partner commitment towards establishing effective partnership with ONS  (see partnership indicators tab)</v>
      </c>
      <c r="I26" s="49"/>
      <c r="J26" s="65">
        <f>[1]Logframe!F114</f>
        <v>3</v>
      </c>
      <c r="K26" s="65">
        <f>[1]Logframe!F115</f>
        <v>0</v>
      </c>
      <c r="L26" s="66"/>
      <c r="M26" s="309"/>
      <c r="N26" s="310"/>
      <c r="O26" s="49"/>
      <c r="P26" s="67" t="str">
        <f>[1]Logframe!C127</f>
        <v>NISR / ONS reporting
Target was added just prior to 2018 annual review and didn’t count for scoring</v>
      </c>
    </row>
    <row r="27" spans="2:16" ht="36.75" customHeight="1" outlineLevel="1" x14ac:dyDescent="0.2">
      <c r="B27" s="307"/>
      <c r="D27" s="303"/>
      <c r="E27" s="308"/>
      <c r="F27" s="63"/>
      <c r="G27" s="64">
        <v>3.3</v>
      </c>
      <c r="H27" s="64" t="str">
        <f>[1]Logframe!B119</f>
        <v>Number of national statistical strategies / sectoral modernisation plans or equivalent informed by ONS advice</v>
      </c>
      <c r="I27" s="49"/>
      <c r="J27" s="65" t="str">
        <f>[1]Logframe!F119</f>
        <v>1: Final NSDS pubished with clear evidence of ONS inputs. Progress towards NSDS3 objectives being made</v>
      </c>
      <c r="K27" s="67">
        <f>[1]Logframe!F120</f>
        <v>0</v>
      </c>
      <c r="L27" s="57"/>
      <c r="M27" s="309"/>
      <c r="N27" s="310"/>
      <c r="O27" s="49"/>
      <c r="P27" s="67" t="str">
        <f>[1]Logframe!C132</f>
        <v>NISR / ONS reporting
Target was added just prior to 2018 annual review and didn’t count for scoring</v>
      </c>
    </row>
    <row r="28" spans="2:16" ht="36.75" customHeight="1" outlineLevel="1" x14ac:dyDescent="0.2">
      <c r="B28" s="307"/>
      <c r="D28" s="303"/>
      <c r="E28" s="308"/>
      <c r="F28" s="63"/>
      <c r="G28" s="64">
        <v>3.4</v>
      </c>
      <c r="H28" s="64" t="str">
        <f>[1]Logframe!B124</f>
        <v>Number of joint data science projects, with published results</v>
      </c>
      <c r="I28" s="49"/>
      <c r="J28" s="65" t="str">
        <f>[1]Logframe!F124</f>
        <v>One published and one more underway</v>
      </c>
      <c r="K28" s="67">
        <f>[1]Logframe!F125</f>
        <v>0</v>
      </c>
      <c r="L28" s="57"/>
      <c r="M28" s="309"/>
      <c r="N28" s="310"/>
      <c r="O28" s="49"/>
      <c r="P28" s="67" t="str">
        <f>[1]Logframe!C137</f>
        <v>NISR / ONS reporting
Target was added just prior to 2018 annual review and didn’t count for scoring</v>
      </c>
    </row>
    <row r="29" spans="2:16" ht="36.75" customHeight="1" outlineLevel="1" x14ac:dyDescent="0.2">
      <c r="B29" s="307"/>
      <c r="D29" s="70"/>
      <c r="E29" s="71"/>
      <c r="F29" s="63"/>
      <c r="G29" s="64">
        <v>3.5</v>
      </c>
      <c r="H29" s="64" t="str">
        <f>[1]Logframe!B129</f>
        <v>Number of  Stories of change  of where ONS has helped NSOs to develop training materials / capacity development approaches</v>
      </c>
      <c r="I29" s="49"/>
      <c r="J29" s="65" t="str">
        <f>[1]Logframe!F129</f>
        <v>1: milestones towards establishing NISR Training Centre and Data Hub on track</v>
      </c>
      <c r="K29" s="67">
        <f>[1]Logframe!F130</f>
        <v>0</v>
      </c>
      <c r="L29" s="57"/>
      <c r="M29" s="309"/>
      <c r="N29" s="310"/>
      <c r="O29" s="49"/>
      <c r="P29" s="67" t="str">
        <f>[1]Logframe!C132</f>
        <v>NISR / ONS reporting
Target was added just prior to 2018 annual review and didn’t count for scoring</v>
      </c>
    </row>
    <row r="30" spans="2:16" ht="36.75" customHeight="1" outlineLevel="1" x14ac:dyDescent="0.2">
      <c r="B30" s="307"/>
      <c r="D30" s="70"/>
      <c r="E30" s="71"/>
      <c r="F30" s="63"/>
      <c r="G30" s="64">
        <v>3.6</v>
      </c>
      <c r="H30" s="64" t="str">
        <f>[1]Logframe!B134</f>
        <v>Number of people trained with ONS support, and rating training as effective (cumulative)</v>
      </c>
      <c r="I30" s="49"/>
      <c r="J30" s="65">
        <f>[1]Logframe!F134</f>
        <v>270</v>
      </c>
      <c r="K30" s="67">
        <f>[1]Logframe!F135</f>
        <v>0</v>
      </c>
      <c r="L30" s="57"/>
      <c r="M30" s="309"/>
      <c r="N30" s="310"/>
      <c r="O30" s="49"/>
      <c r="P30" s="67" t="str">
        <f>[1]Logframe!C137</f>
        <v>NISR / ONS reporting
Target was added just prior to 2018 annual review and didn’t count for scoring</v>
      </c>
    </row>
    <row r="31" spans="2:16" ht="8.1" customHeight="1" outlineLevel="1" x14ac:dyDescent="0.2">
      <c r="B31" s="307"/>
      <c r="D31" s="48"/>
      <c r="E31" s="48"/>
      <c r="F31" s="48"/>
      <c r="G31" s="48"/>
      <c r="H31" s="56"/>
      <c r="I31" s="49"/>
      <c r="J31" s="57"/>
      <c r="K31" s="57"/>
      <c r="L31" s="57"/>
      <c r="M31" s="58"/>
      <c r="N31" s="72"/>
      <c r="O31" s="49"/>
      <c r="P31" s="57"/>
    </row>
    <row r="32" spans="2:16" ht="33.6" customHeight="1" outlineLevel="1" x14ac:dyDescent="0.2">
      <c r="B32" s="307"/>
      <c r="D32" s="303" t="str">
        <f>[1]Logframe!A144</f>
        <v>UNECA provide an enabling environment for African National Statistics Offices, with ONS support</v>
      </c>
      <c r="E32" s="308">
        <f>[1]Logframe!A174</f>
        <v>0.15</v>
      </c>
      <c r="F32" s="63"/>
      <c r="G32" s="64">
        <v>4.0999999999999996</v>
      </c>
      <c r="H32" s="64" t="str">
        <f>[1]Logframe!B144</f>
        <v>Progress towards establishing an effective project workplan (see partnership indicators tab)</v>
      </c>
      <c r="I32" s="49"/>
      <c r="J32" s="65">
        <f>[1]Logframe!F144</f>
        <v>3</v>
      </c>
      <c r="K32" s="65">
        <f>[1]Logframe!F145</f>
        <v>0</v>
      </c>
      <c r="L32" s="66"/>
      <c r="M32" s="311"/>
      <c r="N32" s="310" t="e">
        <f>VLOOKUP(M32,[1]Lists!$A$2:$B$6,2)</f>
        <v>#N/A</v>
      </c>
      <c r="O32" s="49"/>
      <c r="P32" s="67" t="str">
        <f>[1]Logframe!C147</f>
        <v>DFID and ONS joint assessment</v>
      </c>
    </row>
    <row r="33" spans="2:16" ht="45.95" customHeight="1" outlineLevel="1" x14ac:dyDescent="0.2">
      <c r="B33" s="307"/>
      <c r="D33" s="303"/>
      <c r="E33" s="308"/>
      <c r="F33" s="63"/>
      <c r="G33" s="64">
        <v>4.2</v>
      </c>
      <c r="H33" s="64" t="str">
        <f>[1]Logframe!B149</f>
        <v>Measure of partner commitment towards establishing effective partnership with ONS  (see partnership indicators tab)</v>
      </c>
      <c r="I33" s="49"/>
      <c r="J33" s="65">
        <f>[1]Logframe!F149</f>
        <v>3</v>
      </c>
      <c r="K33" s="65">
        <f>[1]Logframe!F150</f>
        <v>0</v>
      </c>
      <c r="L33" s="66"/>
      <c r="M33" s="311"/>
      <c r="N33" s="310"/>
      <c r="O33" s="49"/>
      <c r="P33" s="67" t="str">
        <f>[1]Logframe!C152</f>
        <v>DFID and ONS joint assessment</v>
      </c>
    </row>
    <row r="34" spans="2:16" ht="69.599999999999994" customHeight="1" outlineLevel="1" x14ac:dyDescent="0.2">
      <c r="B34" s="307"/>
      <c r="D34" s="303"/>
      <c r="E34" s="308"/>
      <c r="F34" s="63"/>
      <c r="G34" s="64">
        <v>4.3</v>
      </c>
      <c r="H34" s="64" t="str">
        <f>[1]Logframe!B174</f>
        <v>Number of examples of where ONS and UNECA have supported improvements to national statistics through support to the census office on specific topics (e.g. economic statistics, CRVS or gender data)</v>
      </c>
      <c r="I34" s="49"/>
      <c r="J34" s="65">
        <f>[1]Logframe!F154</f>
        <v>3</v>
      </c>
      <c r="K34" s="67">
        <f>[1]Logframe!F155</f>
        <v>0</v>
      </c>
      <c r="L34" s="57"/>
      <c r="M34" s="311"/>
      <c r="N34" s="310"/>
      <c r="O34" s="49"/>
      <c r="P34" s="67" t="str">
        <f>[1]Logframe!C177</f>
        <v>ONS reporting:
Indicator added in 2018/19</v>
      </c>
    </row>
    <row r="35" spans="2:16" ht="46.5" customHeight="1" outlineLevel="1" x14ac:dyDescent="0.2">
      <c r="B35" s="307"/>
      <c r="D35" s="303"/>
      <c r="E35" s="308"/>
      <c r="F35" s="63"/>
      <c r="G35" s="64">
        <v>4.4000000000000004</v>
      </c>
      <c r="H35" s="64" t="str">
        <f>[1]Logframe!B159</f>
        <v>Number of Africa Statistical Leaders mentored or trained through UNECA led, ONS supported training, and rated training as effective</v>
      </c>
      <c r="I35" s="49"/>
      <c r="J35" s="65">
        <f>[1]Logframe!F159</f>
        <v>30</v>
      </c>
      <c r="K35" s="67">
        <f>[1]Logframe!F160</f>
        <v>0</v>
      </c>
      <c r="L35" s="57"/>
      <c r="M35" s="311"/>
      <c r="N35" s="310"/>
      <c r="O35" s="49"/>
      <c r="P35" s="67" t="str">
        <f>[1]Logframe!C162</f>
        <v>ONS reporting:
Indicator added in 2018/19</v>
      </c>
    </row>
    <row r="36" spans="2:16" ht="51" customHeight="1" outlineLevel="1" x14ac:dyDescent="0.2">
      <c r="B36" s="307"/>
      <c r="D36" s="303"/>
      <c r="E36" s="308"/>
      <c r="F36" s="63"/>
      <c r="G36" s="64">
        <v>4.5</v>
      </c>
      <c r="H36" s="64" t="str">
        <f>[1]Logframe!B164</f>
        <v>Number of stories of change of where ONS support and delivery of the workplan has helped deliver changes to how UNECA operates</v>
      </c>
      <c r="I36" s="49"/>
      <c r="J36" s="65">
        <f>[1]Logframe!F164</f>
        <v>2</v>
      </c>
      <c r="K36" s="67">
        <f>[1]Logframe!F165</f>
        <v>0</v>
      </c>
      <c r="L36" s="57"/>
      <c r="M36" s="311"/>
      <c r="N36" s="310"/>
      <c r="O36" s="49"/>
      <c r="P36" s="67" t="str">
        <f>[1]Logframe!C167</f>
        <v>ONS reporting:
Indicator added in 2018/19</v>
      </c>
    </row>
    <row r="37" spans="2:16" ht="71.099999999999994" customHeight="1" outlineLevel="1" x14ac:dyDescent="0.2">
      <c r="B37" s="307"/>
      <c r="D37" s="303"/>
      <c r="E37" s="308"/>
      <c r="F37" s="63"/>
      <c r="G37" s="64">
        <v>4.5999999999999996</v>
      </c>
      <c r="H37" s="64" t="str">
        <f>[1]Logframe!B169</f>
        <v>Number of examples where ECA have supported African countries in the use/application of data science techniques or jointly worked with African countries on data science projects.</v>
      </c>
      <c r="I37" s="49"/>
      <c r="J37" s="65">
        <f>[1]Logframe!F169</f>
        <v>1</v>
      </c>
      <c r="K37" s="67">
        <f>[1]Logframe!F170</f>
        <v>0</v>
      </c>
      <c r="L37" s="57"/>
      <c r="M37" s="311"/>
      <c r="N37" s="310"/>
      <c r="O37" s="49"/>
      <c r="P37" s="67" t="str">
        <f>[1]Logframe!C172</f>
        <v>ONS reporting:
Indicator added in 2018/19</v>
      </c>
    </row>
    <row r="38" spans="2:16" ht="50.45" customHeight="1" outlineLevel="1" x14ac:dyDescent="0.2">
      <c r="B38" s="307"/>
      <c r="D38" s="303"/>
      <c r="E38" s="308"/>
      <c r="F38" s="63"/>
      <c r="G38" s="64">
        <v>4.7</v>
      </c>
      <c r="H38" s="64" t="str">
        <f>[1]Logframe!B174</f>
        <v>Number of examples of where ONS and UNECA have supported improvements to national statistics through support to the census office on specific topics (e.g. economic statistics, CRVS or gender data)</v>
      </c>
      <c r="I38" s="49"/>
      <c r="J38" s="65">
        <f>[1]Logframe!F174</f>
        <v>3</v>
      </c>
      <c r="K38" s="67">
        <f>[1]Logframe!F175</f>
        <v>0</v>
      </c>
      <c r="L38" s="57"/>
      <c r="M38" s="311"/>
      <c r="N38" s="310"/>
      <c r="O38" s="49"/>
      <c r="P38" s="67" t="str">
        <f>[1]Logframe!C177</f>
        <v>ONS reporting:
Indicator added in 2018/19</v>
      </c>
    </row>
    <row r="39" spans="2:16" ht="6.95" customHeight="1" outlineLevel="1" x14ac:dyDescent="0.2">
      <c r="B39" s="307"/>
      <c r="D39" s="48"/>
      <c r="E39" s="48"/>
      <c r="F39" s="48"/>
      <c r="G39" s="48"/>
      <c r="H39" s="56"/>
      <c r="I39" s="49"/>
      <c r="J39" s="57"/>
      <c r="K39" s="57"/>
      <c r="L39" s="57"/>
      <c r="O39" s="49"/>
      <c r="P39" s="57"/>
    </row>
    <row r="40" spans="2:16" ht="55.5" customHeight="1" outlineLevel="1" x14ac:dyDescent="0.2">
      <c r="B40" s="307"/>
      <c r="D40" s="303" t="str">
        <f>[1]Logframe!A184</f>
        <v>Flexible short term technical assistance delivers effective results</v>
      </c>
      <c r="E40" s="308">
        <f>[1]Logframe!A204</f>
        <v>0.4</v>
      </c>
      <c r="F40" s="63"/>
      <c r="G40" s="64">
        <v>5.0999999999999996</v>
      </c>
      <c r="H40" s="64" t="str">
        <f>[1]Logframe!B184</f>
        <v>Weighted average (by spend) of scores for flexible facility activities related to ONS engagement in key data for development international events</v>
      </c>
      <c r="I40" s="49"/>
      <c r="J40" s="65" t="str">
        <f>[1]Logframe!F184</f>
        <v>A</v>
      </c>
      <c r="K40" s="67">
        <f>[1]Logframe!F185</f>
        <v>0</v>
      </c>
      <c r="L40" s="57"/>
      <c r="M40" s="311"/>
      <c r="N40" s="312" t="e">
        <f>VLOOKUP(M40,[1]Lists!$A$2:$B$6,2)</f>
        <v>#N/A</v>
      </c>
      <c r="O40" s="49"/>
      <c r="P40" s="67" t="str">
        <f>[1]Logframe!C187</f>
        <v xml:space="preserve">Each relevant flexible facility project will set out clear targets and indicators in the terms of reference, which must be agreed by the DFID/ONS steering committee. These will be monitored after the event and reported back to the steering committee. A weighted average of the scores (on the scale A++, A+, A, B, C) using DFID output scoring methodology will be calculated as part of the annual review. </v>
      </c>
    </row>
    <row r="41" spans="2:16" ht="50.1" customHeight="1" outlineLevel="1" x14ac:dyDescent="0.2">
      <c r="B41" s="307"/>
      <c r="D41" s="303"/>
      <c r="E41" s="308"/>
      <c r="F41" s="63"/>
      <c r="G41" s="64">
        <v>5.2</v>
      </c>
      <c r="H41" s="64" t="str">
        <f>[1]Logframe!B189</f>
        <v>Number of case studies of partner countries successfully cloning and using UK/US SDG platform as a direct result of ONS support (cumulative)</v>
      </c>
      <c r="I41" s="49"/>
      <c r="J41" s="65">
        <f>[1]Logframe!F189</f>
        <v>3</v>
      </c>
      <c r="K41" s="65">
        <f>[1]Logframe!F190</f>
        <v>0</v>
      </c>
      <c r="L41" s="66"/>
      <c r="M41" s="311"/>
      <c r="N41" s="312"/>
      <c r="O41" s="49"/>
      <c r="P41" s="67" t="str">
        <f>[1]Logframe!C192</f>
        <v>Stories of change to be documented by ONS and verified by national NSO. Case studies count if ONS provided direct inputs and they have gone on to use / publish / further develop the tool.</v>
      </c>
    </row>
    <row r="42" spans="2:16" ht="45.6" customHeight="1" outlineLevel="1" x14ac:dyDescent="0.2">
      <c r="B42" s="307"/>
      <c r="D42" s="303"/>
      <c r="E42" s="308"/>
      <c r="F42" s="63"/>
      <c r="G42" s="64">
        <v>5.3</v>
      </c>
      <c r="H42" s="64" t="str">
        <f>[1]Logframe!B194</f>
        <v>Effective participation of ONS in ICP technical working groups</v>
      </c>
      <c r="I42" s="49"/>
      <c r="J42" s="65" t="str">
        <f>[1]Logframe!F194</f>
        <v>A</v>
      </c>
      <c r="K42" s="67">
        <f>[1]Logframe!F195</f>
        <v>0</v>
      </c>
      <c r="L42" s="57"/>
      <c r="M42" s="311"/>
      <c r="N42" s="312"/>
      <c r="O42" s="49"/>
      <c r="P42" s="67" t="str">
        <f>[1]Logframe!C197</f>
        <v>Progress towards milestones as set in project TORs documented by ONS and verified by DFID technical lead on this project</v>
      </c>
    </row>
    <row r="43" spans="2:16" ht="57.6" customHeight="1" outlineLevel="1" x14ac:dyDescent="0.2">
      <c r="B43" s="307"/>
      <c r="D43" s="303"/>
      <c r="E43" s="308"/>
      <c r="F43" s="63"/>
      <c r="G43" s="64">
        <v>5.4</v>
      </c>
      <c r="H43" s="64" t="str">
        <f>[1]Logframe!B199</f>
        <v>Effective progress towards targets in workplan for project to improve the quality consistency and dissemination of statistics on employment and productivity</v>
      </c>
      <c r="I43" s="49"/>
      <c r="J43" s="65" t="str">
        <f>[1]Logframe!F199</f>
        <v>A</v>
      </c>
      <c r="K43" s="67">
        <f>[1]Logframe!F200</f>
        <v>0</v>
      </c>
      <c r="L43" s="57"/>
      <c r="M43" s="311"/>
      <c r="N43" s="312"/>
      <c r="O43" s="49"/>
      <c r="P43" s="67" t="str">
        <f>[1]Logframe!C202</f>
        <v>Progress towards milestones as set in project TORs documented by ONS and verified by DFID technical lead on this project</v>
      </c>
    </row>
    <row r="44" spans="2:16" ht="45.6" customHeight="1" outlineLevel="1" x14ac:dyDescent="0.2">
      <c r="B44" s="307"/>
      <c r="D44" s="303"/>
      <c r="E44" s="308"/>
      <c r="F44" s="63"/>
      <c r="G44" s="64">
        <v>5.5</v>
      </c>
      <c r="H44" s="64" t="str">
        <f>[1]Logframe!B204</f>
        <v>Effective progress towards targets in workplan for establishment of data science campus hub in DFID East Kilbride</v>
      </c>
      <c r="I44" s="49"/>
      <c r="J44" s="65" t="str">
        <f>[1]Logframe!F204</f>
        <v>A</v>
      </c>
      <c r="K44" s="67">
        <f>[1]Logframe!F205</f>
        <v>0</v>
      </c>
      <c r="L44" s="57"/>
      <c r="M44" s="311"/>
      <c r="N44" s="312"/>
      <c r="O44" s="49"/>
      <c r="P44" s="67" t="str">
        <f>[1]Logframe!C207</f>
        <v>Progress towards milestones as set in project TORs documented by ONS and verified by DFID technical lead on this project</v>
      </c>
    </row>
    <row r="47" spans="2:16" x14ac:dyDescent="0.2">
      <c r="B47" s="35" t="e">
        <f>[1]Logframe!#REF!</f>
        <v>#REF!</v>
      </c>
    </row>
    <row r="48" spans="2:16" ht="15" x14ac:dyDescent="0.2">
      <c r="B48" s="73" t="e">
        <f>[1]Logframe!#REF!</f>
        <v>#REF!</v>
      </c>
    </row>
  </sheetData>
  <mergeCells count="35">
    <mergeCell ref="N32:N38"/>
    <mergeCell ref="D40:D44"/>
    <mergeCell ref="E40:E44"/>
    <mergeCell ref="M40:M44"/>
    <mergeCell ref="N40:N44"/>
    <mergeCell ref="B9:B10"/>
    <mergeCell ref="D9:E10"/>
    <mergeCell ref="G9:H9"/>
    <mergeCell ref="M9:M10"/>
    <mergeCell ref="N9:N10"/>
    <mergeCell ref="B12:B44"/>
    <mergeCell ref="D12:D16"/>
    <mergeCell ref="E12:E16"/>
    <mergeCell ref="M12:M16"/>
    <mergeCell ref="N12:N16"/>
    <mergeCell ref="D18:D23"/>
    <mergeCell ref="E18:E23"/>
    <mergeCell ref="M18:M23"/>
    <mergeCell ref="N18:N23"/>
    <mergeCell ref="D25:D28"/>
    <mergeCell ref="E25:E28"/>
    <mergeCell ref="M25:M30"/>
    <mergeCell ref="N25:N30"/>
    <mergeCell ref="D32:D38"/>
    <mergeCell ref="E32:E38"/>
    <mergeCell ref="M32:M38"/>
    <mergeCell ref="B1:P1"/>
    <mergeCell ref="B3:D3"/>
    <mergeCell ref="J4:K4"/>
    <mergeCell ref="B6:B7"/>
    <mergeCell ref="D6:E7"/>
    <mergeCell ref="G6:H6"/>
    <mergeCell ref="M6:M7"/>
    <mergeCell ref="N6:N7"/>
    <mergeCell ref="G7:H7"/>
  </mergeCells>
  <conditionalFormatting sqref="O9:O15 O17:O27 O29 O33:O34">
    <cfRule type="cellIs" dxfId="62" priority="55" stopIfTrue="1" operator="equal">
      <formula>$B$42</formula>
    </cfRule>
    <cfRule type="cellIs" dxfId="61" priority="56" stopIfTrue="1" operator="equal">
      <formula>$B$38</formula>
    </cfRule>
    <cfRule type="cellIs" dxfId="60" priority="57" stopIfTrue="1" operator="equal">
      <formula>$B$41</formula>
    </cfRule>
    <cfRule type="cellIs" dxfId="59" priority="58" stopIfTrue="1" operator="equal">
      <formula>$B$40</formula>
    </cfRule>
    <cfRule type="cellIs" dxfId="58" priority="59" stopIfTrue="1" operator="equal">
      <formula>$B$39</formula>
    </cfRule>
    <cfRule type="cellIs" dxfId="57" priority="60" stopIfTrue="1" operator="equal">
      <formula>$B$37</formula>
    </cfRule>
    <cfRule type="cellIs" dxfId="56" priority="61" stopIfTrue="1" operator="equal">
      <formula>$B$38</formula>
    </cfRule>
    <cfRule type="cellIs" dxfId="55" priority="62" stopIfTrue="1" operator="equal">
      <formula>$B$39</formula>
    </cfRule>
    <cfRule type="cellIs" dxfId="54" priority="63" stopIfTrue="1" operator="equal">
      <formula>$B$42</formula>
    </cfRule>
  </conditionalFormatting>
  <conditionalFormatting sqref="O28">
    <cfRule type="cellIs" dxfId="53" priority="46" stopIfTrue="1" operator="equal">
      <formula>$B$42</formula>
    </cfRule>
    <cfRule type="cellIs" dxfId="52" priority="47" stopIfTrue="1" operator="equal">
      <formula>$B$38</formula>
    </cfRule>
    <cfRule type="cellIs" dxfId="51" priority="48" stopIfTrue="1" operator="equal">
      <formula>$B$41</formula>
    </cfRule>
    <cfRule type="cellIs" dxfId="50" priority="49" stopIfTrue="1" operator="equal">
      <formula>$B$40</formula>
    </cfRule>
    <cfRule type="cellIs" dxfId="49" priority="50" stopIfTrue="1" operator="equal">
      <formula>$B$39</formula>
    </cfRule>
    <cfRule type="cellIs" dxfId="48" priority="51" stopIfTrue="1" operator="equal">
      <formula>$B$37</formula>
    </cfRule>
    <cfRule type="cellIs" dxfId="47" priority="52" stopIfTrue="1" operator="equal">
      <formula>$B$38</formula>
    </cfRule>
    <cfRule type="cellIs" dxfId="46" priority="53" stopIfTrue="1" operator="equal">
      <formula>$B$39</formula>
    </cfRule>
    <cfRule type="cellIs" dxfId="45" priority="54" stopIfTrue="1" operator="equal">
      <formula>$B$42</formula>
    </cfRule>
  </conditionalFormatting>
  <conditionalFormatting sqref="M8">
    <cfRule type="cellIs" dxfId="44" priority="28" stopIfTrue="1" operator="equal">
      <formula>$B$42</formula>
    </cfRule>
    <cfRule type="cellIs" dxfId="43" priority="29" stopIfTrue="1" operator="equal">
      <formula>$B$38</formula>
    </cfRule>
    <cfRule type="cellIs" dxfId="42" priority="30" stopIfTrue="1" operator="equal">
      <formula>$B$41</formula>
    </cfRule>
    <cfRule type="cellIs" dxfId="41" priority="31" stopIfTrue="1" operator="equal">
      <formula>$B$40</formula>
    </cfRule>
    <cfRule type="cellIs" dxfId="40" priority="32" stopIfTrue="1" operator="equal">
      <formula>$B$39</formula>
    </cfRule>
    <cfRule type="cellIs" dxfId="39" priority="33" stopIfTrue="1" operator="equal">
      <formula>$B$37</formula>
    </cfRule>
    <cfRule type="cellIs" dxfId="38" priority="34" stopIfTrue="1" operator="equal">
      <formula>$B$38</formula>
    </cfRule>
    <cfRule type="cellIs" dxfId="37" priority="35" stopIfTrue="1" operator="equal">
      <formula>$B$39</formula>
    </cfRule>
    <cfRule type="cellIs" dxfId="36" priority="36" stopIfTrue="1" operator="equal">
      <formula>$B$42</formula>
    </cfRule>
  </conditionalFormatting>
  <dataValidations count="1">
    <dataValidation type="list" allowBlank="1" showInputMessage="1" showErrorMessage="1" sqref="O12:O15 O18:O20 O22:O23 O9 O25:O29" xr:uid="{00000000-0002-0000-0400-000000000000}">
      <formula1>$B$37:$B$42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7" stopIfTrue="1" operator="equal" id="{888A5303-E17B-46AB-B7A8-3B58037BD8DE}">
            <xm:f>'\\NDATA12\poskee$\Users\PC\Dropbox\2 Projects\1. GPI ONS\PORTFOLIO\Stored 18 19 logframe exactly as from DevTracker\[48156789 (4).xlsx]Annual Review 2018'!#REF!</xm:f>
            <x14:dxf>
              <fill>
                <patternFill>
                  <bgColor theme="0" tint="-4.9989318521683403E-2"/>
                </patternFill>
              </fill>
            </x14:dxf>
          </x14:cfRule>
          <x14:cfRule type="cellIs" priority="38" stopIfTrue="1" operator="equal" id="{97DACD5A-ABC0-4654-8BD3-099F1F9F1E85}">
            <xm:f>'\\NDATA12\poskee$\Users\PC\Dropbox\2 Projects\1. GPI ONS\PORTFOLIO\Stored 18 19 logframe exactly as from DevTracker\[48156789 (4).xlsx]Annual Review 2018'!#REF!</xm:f>
            <x14:dxf>
              <fill>
                <patternFill>
                  <bgColor rgb="FF00B050"/>
                </patternFill>
              </fill>
            </x14:dxf>
          </x14:cfRule>
          <x14:cfRule type="cellIs" priority="39" stopIfTrue="1" operator="equal" id="{1AFC6B43-0260-4FC1-A7D3-C5930A8A5673}">
            <xm:f>'\\NDATA12\poskee$\Users\PC\Dropbox\2 Projects\1. GPI ONS\PORTFOLIO\Stored 18 19 logframe exactly as from DevTracker\[48156789 (4).xlsx]Annual Review 2018'!#REF!</xm:f>
            <x14:dxf>
              <fill>
                <patternFill>
                  <bgColor rgb="FFFF0000"/>
                </patternFill>
              </fill>
            </x14:dxf>
          </x14:cfRule>
          <x14:cfRule type="cellIs" priority="40" stopIfTrue="1" operator="equal" id="{D3A680CB-5870-4466-B77E-C95CAAFEDFD8}">
            <xm:f>'\\NDATA12\poskee$\Users\PC\Dropbox\2 Projects\1. GPI ONS\PORTFOLIO\Stored 18 19 logframe exactly as from DevTracker\[48156789 (4).xlsx]Annual Review 2018'!#REF!</xm:f>
            <x14:dxf>
              <fill>
                <patternFill>
                  <bgColor rgb="FFFFC000"/>
                </patternFill>
              </fill>
            </x14:dxf>
          </x14:cfRule>
          <x14:cfRule type="cellIs" priority="41" stopIfTrue="1" operator="equal" id="{2F426E76-3F5C-45E2-BA83-7B006FF713D4}">
            <xm:f>'\\NDATA12\poskee$\Users\PC\Dropbox\2 Projects\1. GPI ONS\PORTFOLIO\Stored 18 19 logframe exactly as from DevTracker\[48156789 (4).xlsx]Annual Review 2018'!#REF!</xm:f>
            <x14:dxf>
              <fill>
                <patternFill>
                  <bgColor rgb="FF92D050"/>
                </patternFill>
              </fill>
            </x14:dxf>
          </x14:cfRule>
          <x14:cfRule type="cellIs" priority="42" stopIfTrue="1" operator="equal" id="{E3D83D92-4847-4B39-B912-3E7548D7CA82}">
            <xm:f>'\\NDATA12\poskee$\Users\PC\Dropbox\2 Projects\1. GPI ONS\PORTFOLIO\Stored 18 19 logframe exactly as from DevTracker\[48156789 (4).xlsx]Annual Review 2018'!#REF!</xm:f>
            <x14:dxf>
              <font>
                <color theme="0"/>
              </font>
              <fill>
                <patternFill>
                  <bgColor theme="6" tint="-0.499984740745262"/>
                </patternFill>
              </fill>
            </x14:dxf>
          </x14:cfRule>
          <x14:cfRule type="cellIs" priority="43" stopIfTrue="1" operator="equal" id="{C495A438-2C5E-4476-93F3-22D72C09E72F}">
            <xm:f>'\\NDATA12\poskee$\Users\PC\Dropbox\2 Projects\1. GPI ONS\PORTFOLIO\Stored 18 19 logframe exactly as from DevTracker\[48156789 (4).xlsx]Annual Review 2018'!#REF!</xm:f>
            <x14:dxf>
              <fill>
                <patternFill>
                  <bgColor indexed="11"/>
                </patternFill>
              </fill>
            </x14:dxf>
          </x14:cfRule>
          <x14:cfRule type="cellIs" priority="44" stopIfTrue="1" operator="equal" id="{EA8900EE-8116-45DC-BD09-18764FEF4D08}">
            <xm:f>'\\NDATA12\poskee$\Users\PC\Dropbox\2 Projects\1. GPI ONS\PORTFOLIO\Stored 18 19 logframe exactly as from DevTracker\[48156789 (4).xlsx]Annual Review 2018'!#REF!</xm:f>
            <x14:dxf>
              <fill>
                <patternFill>
                  <bgColor indexed="42"/>
                </patternFill>
              </fill>
            </x14:dxf>
          </x14:cfRule>
          <x14:cfRule type="cellIs" priority="45" stopIfTrue="1" operator="equal" id="{876DD9A3-81E1-4FD7-9F2D-492C487CEF2D}">
            <xm:f>'\\NDATA12\poskee$\Users\PC\Dropbox\2 Projects\1. GPI ONS\PORTFOLIO\Stored 18 19 logframe exactly as from DevTracker\[48156789 (4).xlsx]Annual Review 2018'!#REF!</xm:f>
            <x14:dxf>
              <fill>
                <patternFill>
                  <bgColor indexed="22"/>
                </patternFill>
              </fill>
            </x14:dxf>
          </x14:cfRule>
          <xm:sqref>M17:M18 M24:M25 M32 M11:M12</xm:sqref>
        </x14:conditionalFormatting>
        <x14:conditionalFormatting xmlns:xm="http://schemas.microsoft.com/office/excel/2006/main">
          <x14:cfRule type="cellIs" priority="19" stopIfTrue="1" operator="equal" id="{5D33EF2F-0C43-4F0F-96F6-E90C8F919D17}">
            <xm:f>'\\NDATA12\poskee$\Users\PC\Dropbox\2 Projects\1. GPI ONS\PORTFOLIO\Stored 18 19 logframe exactly as from DevTracker\[48156789 (4).xlsx]Annual Review 2018'!#REF!</xm:f>
            <x14:dxf>
              <fill>
                <patternFill>
                  <bgColor theme="0" tint="-4.9989318521683403E-2"/>
                </patternFill>
              </fill>
            </x14:dxf>
          </x14:cfRule>
          <x14:cfRule type="cellIs" priority="20" stopIfTrue="1" operator="equal" id="{85E78CF6-3151-4454-8147-58BA94C0EDEA}">
            <xm:f>'\\NDATA12\poskee$\Users\PC\Dropbox\2 Projects\1. GPI ONS\PORTFOLIO\Stored 18 19 logframe exactly as from DevTracker\[48156789 (4).xlsx]Annual Review 2018'!#REF!</xm:f>
            <x14:dxf>
              <fill>
                <patternFill>
                  <bgColor rgb="FF00B050"/>
                </patternFill>
              </fill>
            </x14:dxf>
          </x14:cfRule>
          <x14:cfRule type="cellIs" priority="21" stopIfTrue="1" operator="equal" id="{642AD745-8548-4DB8-AA98-54687F394724}">
            <xm:f>'\\NDATA12\poskee$\Users\PC\Dropbox\2 Projects\1. GPI ONS\PORTFOLIO\Stored 18 19 logframe exactly as from DevTracker\[48156789 (4).xlsx]Annual Review 2018'!#REF!</xm:f>
            <x14:dxf>
              <fill>
                <patternFill>
                  <bgColor rgb="FFFF0000"/>
                </patternFill>
              </fill>
            </x14:dxf>
          </x14:cfRule>
          <x14:cfRule type="cellIs" priority="22" stopIfTrue="1" operator="equal" id="{56C8EECD-D9F3-4706-9480-B465E8ADA839}">
            <xm:f>'\\NDATA12\poskee$\Users\PC\Dropbox\2 Projects\1. GPI ONS\PORTFOLIO\Stored 18 19 logframe exactly as from DevTracker\[48156789 (4).xlsx]Annual Review 2018'!#REF!</xm:f>
            <x14:dxf>
              <fill>
                <patternFill>
                  <bgColor rgb="FFFFC000"/>
                </patternFill>
              </fill>
            </x14:dxf>
          </x14:cfRule>
          <x14:cfRule type="cellIs" priority="23" stopIfTrue="1" operator="equal" id="{87264378-0E05-47F8-A575-362AAAFB4FD3}">
            <xm:f>'\\NDATA12\poskee$\Users\PC\Dropbox\2 Projects\1. GPI ONS\PORTFOLIO\Stored 18 19 logframe exactly as from DevTracker\[48156789 (4).xlsx]Annual Review 2018'!#REF!</xm:f>
            <x14:dxf>
              <fill>
                <patternFill>
                  <bgColor rgb="FF92D050"/>
                </patternFill>
              </fill>
            </x14:dxf>
          </x14:cfRule>
          <x14:cfRule type="cellIs" priority="24" stopIfTrue="1" operator="equal" id="{91E03590-F3E5-44E4-97E0-F20530A5982A}">
            <xm:f>'\\NDATA12\poskee$\Users\PC\Dropbox\2 Projects\1. GPI ONS\PORTFOLIO\Stored 18 19 logframe exactly as from DevTracker\[48156789 (4).xlsx]Annual Review 2018'!#REF!</xm:f>
            <x14:dxf>
              <font>
                <color theme="0"/>
              </font>
              <fill>
                <patternFill>
                  <bgColor theme="6" tint="-0.499984740745262"/>
                </patternFill>
              </fill>
            </x14:dxf>
          </x14:cfRule>
          <x14:cfRule type="cellIs" priority="25" stopIfTrue="1" operator="equal" id="{FE3C38D4-C11A-4B12-B7BD-128D8EF6438D}">
            <xm:f>'\\NDATA12\poskee$\Users\PC\Dropbox\2 Projects\1. GPI ONS\PORTFOLIO\Stored 18 19 logframe exactly as from DevTracker\[48156789 (4).xlsx]Annual Review 2018'!#REF!</xm:f>
            <x14:dxf>
              <fill>
                <patternFill>
                  <bgColor indexed="11"/>
                </patternFill>
              </fill>
            </x14:dxf>
          </x14:cfRule>
          <x14:cfRule type="cellIs" priority="26" stopIfTrue="1" operator="equal" id="{3F190B26-141F-4D1D-8D36-D0E948B394AD}">
            <xm:f>'\\NDATA12\poskee$\Users\PC\Dropbox\2 Projects\1. GPI ONS\PORTFOLIO\Stored 18 19 logframe exactly as from DevTracker\[48156789 (4).xlsx]Annual Review 2018'!#REF!</xm:f>
            <x14:dxf>
              <fill>
                <patternFill>
                  <bgColor indexed="42"/>
                </patternFill>
              </fill>
            </x14:dxf>
          </x14:cfRule>
          <x14:cfRule type="cellIs" priority="27" stopIfTrue="1" operator="equal" id="{A8FAC5FF-6011-4ECD-B8D1-5CD02402A6F7}">
            <xm:f>'\\NDATA12\poskee$\Users\PC\Dropbox\2 Projects\1. GPI ONS\PORTFOLIO\Stored 18 19 logframe exactly as from DevTracker\[48156789 (4).xlsx]Annual Review 2018'!#REF!</xm:f>
            <x14:dxf>
              <fill>
                <patternFill>
                  <bgColor indexed="22"/>
                </patternFill>
              </fill>
            </x14:dxf>
          </x14:cfRule>
          <xm:sqref>M9:M10</xm:sqref>
        </x14:conditionalFormatting>
        <x14:conditionalFormatting xmlns:xm="http://schemas.microsoft.com/office/excel/2006/main">
          <x14:cfRule type="cellIs" priority="10" stopIfTrue="1" operator="equal" id="{595C4F0C-7347-4DEA-93E9-188694AD9CFD}">
            <xm:f>'\\NDATA12\poskee$\Users\PC\Dropbox\2 Projects\1. GPI ONS\PORTFOLIO\Stored 18 19 logframe exactly as from DevTracker\[48156789 (4).xlsx]Annual Review 2018'!#REF!</xm:f>
            <x14:dxf>
              <fill>
                <patternFill>
                  <bgColor theme="0" tint="-4.9989318521683403E-2"/>
                </patternFill>
              </fill>
            </x14:dxf>
          </x14:cfRule>
          <x14:cfRule type="cellIs" priority="11" stopIfTrue="1" operator="equal" id="{5935058A-084E-485C-A796-5A44299972BA}">
            <xm:f>'\\NDATA12\poskee$\Users\PC\Dropbox\2 Projects\1. GPI ONS\PORTFOLIO\Stored 18 19 logframe exactly as from DevTracker\[48156789 (4).xlsx]Annual Review 2018'!#REF!</xm:f>
            <x14:dxf>
              <fill>
                <patternFill>
                  <bgColor rgb="FF00B050"/>
                </patternFill>
              </fill>
            </x14:dxf>
          </x14:cfRule>
          <x14:cfRule type="cellIs" priority="12" stopIfTrue="1" operator="equal" id="{DE7C1B3C-A580-4528-9411-B565E48E8FB5}">
            <xm:f>'\\NDATA12\poskee$\Users\PC\Dropbox\2 Projects\1. GPI ONS\PORTFOLIO\Stored 18 19 logframe exactly as from DevTracker\[48156789 (4).xlsx]Annual Review 2018'!#REF!</xm:f>
            <x14:dxf>
              <fill>
                <patternFill>
                  <bgColor rgb="FFFF0000"/>
                </patternFill>
              </fill>
            </x14:dxf>
          </x14:cfRule>
          <x14:cfRule type="cellIs" priority="13" stopIfTrue="1" operator="equal" id="{EE9E28F2-5076-4CBE-AF19-4595EBBC7E9F}">
            <xm:f>'\\NDATA12\poskee$\Users\PC\Dropbox\2 Projects\1. GPI ONS\PORTFOLIO\Stored 18 19 logframe exactly as from DevTracker\[48156789 (4).xlsx]Annual Review 2018'!#REF!</xm:f>
            <x14:dxf>
              <fill>
                <patternFill>
                  <bgColor rgb="FFFFC000"/>
                </patternFill>
              </fill>
            </x14:dxf>
          </x14:cfRule>
          <x14:cfRule type="cellIs" priority="14" stopIfTrue="1" operator="equal" id="{56679C68-F1A8-45ED-A4DE-87D468DBA6F1}">
            <xm:f>'\\NDATA12\poskee$\Users\PC\Dropbox\2 Projects\1. GPI ONS\PORTFOLIO\Stored 18 19 logframe exactly as from DevTracker\[48156789 (4).xlsx]Annual Review 2018'!#REF!</xm:f>
            <x14:dxf>
              <fill>
                <patternFill>
                  <bgColor rgb="FF92D050"/>
                </patternFill>
              </fill>
            </x14:dxf>
          </x14:cfRule>
          <x14:cfRule type="cellIs" priority="15" stopIfTrue="1" operator="equal" id="{C49E29E0-A3B4-4DC1-91D5-1ADBBC23F42A}">
            <xm:f>'\\NDATA12\poskee$\Users\PC\Dropbox\2 Projects\1. GPI ONS\PORTFOLIO\Stored 18 19 logframe exactly as from DevTracker\[48156789 (4).xlsx]Annual Review 2018'!#REF!</xm:f>
            <x14:dxf>
              <font>
                <color theme="0"/>
              </font>
              <fill>
                <patternFill>
                  <bgColor theme="6" tint="-0.499984740745262"/>
                </patternFill>
              </fill>
            </x14:dxf>
          </x14:cfRule>
          <x14:cfRule type="cellIs" priority="16" stopIfTrue="1" operator="equal" id="{D0F8195F-84D3-4350-832F-DD0AB76BC8D7}">
            <xm:f>'\\NDATA12\poskee$\Users\PC\Dropbox\2 Projects\1. GPI ONS\PORTFOLIO\Stored 18 19 logframe exactly as from DevTracker\[48156789 (4).xlsx]Annual Review 2018'!#REF!</xm:f>
            <x14:dxf>
              <fill>
                <patternFill>
                  <bgColor indexed="11"/>
                </patternFill>
              </fill>
            </x14:dxf>
          </x14:cfRule>
          <x14:cfRule type="cellIs" priority="17" stopIfTrue="1" operator="equal" id="{37296115-7B35-4A2D-9378-F2ADF49107B6}">
            <xm:f>'\\NDATA12\poskee$\Users\PC\Dropbox\2 Projects\1. GPI ONS\PORTFOLIO\Stored 18 19 logframe exactly as from DevTracker\[48156789 (4).xlsx]Annual Review 2018'!#REF!</xm:f>
            <x14:dxf>
              <fill>
                <patternFill>
                  <bgColor indexed="42"/>
                </patternFill>
              </fill>
            </x14:dxf>
          </x14:cfRule>
          <x14:cfRule type="cellIs" priority="18" stopIfTrue="1" operator="equal" id="{D63B2EAB-25D0-4902-AEA5-36F0CC7813A1}">
            <xm:f>'\\NDATA12\poskee$\Users\PC\Dropbox\2 Projects\1. GPI ONS\PORTFOLIO\Stored 18 19 logframe exactly as from DevTracker\[48156789 (4).xlsx]Annual Review 2018'!#REF!</xm:f>
            <x14:dxf>
              <fill>
                <patternFill>
                  <bgColor indexed="22"/>
                </patternFill>
              </fill>
            </x14:dxf>
          </x14:cfRule>
          <xm:sqref>M6:M7</xm:sqref>
        </x14:conditionalFormatting>
        <x14:conditionalFormatting xmlns:xm="http://schemas.microsoft.com/office/excel/2006/main">
          <x14:cfRule type="cellIs" priority="1" stopIfTrue="1" operator="equal" id="{68A54B0F-5931-41FF-B41B-E54FF9A8B342}">
            <xm:f>'\\NDATA12\poskee$\Users\PC\Dropbox\2 Projects\1. GPI ONS\PORTFOLIO\Stored 18 19 logframe exactly as from DevTracker\[48156789 (4).xlsx]Annual Review 2018'!#REF!</xm:f>
            <x14:dxf>
              <fill>
                <patternFill>
                  <bgColor theme="0" tint="-4.9989318521683403E-2"/>
                </patternFill>
              </fill>
            </x14:dxf>
          </x14:cfRule>
          <x14:cfRule type="cellIs" priority="2" stopIfTrue="1" operator="equal" id="{D0248A72-E3B1-4FC1-ABFF-77D26D3AE162}">
            <xm:f>'\\NDATA12\poskee$\Users\PC\Dropbox\2 Projects\1. GPI ONS\PORTFOLIO\Stored 18 19 logframe exactly as from DevTracker\[48156789 (4).xlsx]Annual Review 2018'!#REF!</xm:f>
            <x14:dxf>
              <fill>
                <patternFill>
                  <bgColor rgb="FF00B050"/>
                </patternFill>
              </fill>
            </x14:dxf>
          </x14:cfRule>
          <x14:cfRule type="cellIs" priority="3" stopIfTrue="1" operator="equal" id="{8A21051F-16CE-48A7-B890-B073236524A7}">
            <xm:f>'\\NDATA12\poskee$\Users\PC\Dropbox\2 Projects\1. GPI ONS\PORTFOLIO\Stored 18 19 logframe exactly as from DevTracker\[48156789 (4).xlsx]Annual Review 2018'!#REF!</xm:f>
            <x14:dxf>
              <fill>
                <patternFill>
                  <bgColor rgb="FFFF0000"/>
                </patternFill>
              </fill>
            </x14:dxf>
          </x14:cfRule>
          <x14:cfRule type="cellIs" priority="4" stopIfTrue="1" operator="equal" id="{1A4F5069-6FB8-45CC-8559-6D403998B017}">
            <xm:f>'\\NDATA12\poskee$\Users\PC\Dropbox\2 Projects\1. GPI ONS\PORTFOLIO\Stored 18 19 logframe exactly as from DevTracker\[48156789 (4).xlsx]Annual Review 2018'!#REF!</xm:f>
            <x14:dxf>
              <fill>
                <patternFill>
                  <bgColor rgb="FFFFC000"/>
                </patternFill>
              </fill>
            </x14:dxf>
          </x14:cfRule>
          <x14:cfRule type="cellIs" priority="5" stopIfTrue="1" operator="equal" id="{69815C3F-7642-4166-9FED-3FD7FDC136D9}">
            <xm:f>'\\NDATA12\poskee$\Users\PC\Dropbox\2 Projects\1. GPI ONS\PORTFOLIO\Stored 18 19 logframe exactly as from DevTracker\[48156789 (4).xlsx]Annual Review 2018'!#REF!</xm:f>
            <x14:dxf>
              <fill>
                <patternFill>
                  <bgColor rgb="FF92D050"/>
                </patternFill>
              </fill>
            </x14:dxf>
          </x14:cfRule>
          <x14:cfRule type="cellIs" priority="6" stopIfTrue="1" operator="equal" id="{ED2FD033-2FE9-401F-AAC4-27ECB6BE5CF1}">
            <xm:f>'\\NDATA12\poskee$\Users\PC\Dropbox\2 Projects\1. GPI ONS\PORTFOLIO\Stored 18 19 logframe exactly as from DevTracker\[48156789 (4).xlsx]Annual Review 2018'!#REF!</xm:f>
            <x14:dxf>
              <font>
                <color theme="0"/>
              </font>
              <fill>
                <patternFill>
                  <bgColor theme="6" tint="-0.499984740745262"/>
                </patternFill>
              </fill>
            </x14:dxf>
          </x14:cfRule>
          <x14:cfRule type="cellIs" priority="7" stopIfTrue="1" operator="equal" id="{7FF62C38-851D-42C2-A27B-9D828DE61B49}">
            <xm:f>'\\NDATA12\poskee$\Users\PC\Dropbox\2 Projects\1. GPI ONS\PORTFOLIO\Stored 18 19 logframe exactly as from DevTracker\[48156789 (4).xlsx]Annual Review 2018'!#REF!</xm:f>
            <x14:dxf>
              <fill>
                <patternFill>
                  <bgColor indexed="11"/>
                </patternFill>
              </fill>
            </x14:dxf>
          </x14:cfRule>
          <x14:cfRule type="cellIs" priority="8" stopIfTrue="1" operator="equal" id="{1FFDA745-5D54-4AAA-82CF-649657587FFD}">
            <xm:f>'\\NDATA12\poskee$\Users\PC\Dropbox\2 Projects\1. GPI ONS\PORTFOLIO\Stored 18 19 logframe exactly as from DevTracker\[48156789 (4).xlsx]Annual Review 2018'!#REF!</xm:f>
            <x14:dxf>
              <fill>
                <patternFill>
                  <bgColor indexed="42"/>
                </patternFill>
              </fill>
            </x14:dxf>
          </x14:cfRule>
          <x14:cfRule type="cellIs" priority="9" stopIfTrue="1" operator="equal" id="{C15D0471-4E41-4C9F-B647-234E419E4329}">
            <xm:f>'\\NDATA12\poskee$\Users\PC\Dropbox\2 Projects\1. GPI ONS\PORTFOLIO\Stored 18 19 logframe exactly as from DevTracker\[48156789 (4).xlsx]Annual Review 2018'!#REF!</xm:f>
            <x14:dxf>
              <fill>
                <patternFill>
                  <bgColor indexed="22"/>
                </patternFill>
              </fill>
            </x14:dxf>
          </x14:cfRule>
          <xm:sqref>M40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'C:\Users\PC\Dropbox\2 Projects\1. GPI ONS\PORTFOLIO\Stored 18 19 logframe exactly as from DevTracker\[48156789 (4).xlsx]Lists'!#REF!</xm:f>
          </x14:formula1>
          <xm:sqref>M6:M7 M9:M10 M40:M44 M18 M25:M30 M32 M12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
  <sheetViews>
    <sheetView workbookViewId="0">
      <selection activeCell="A4" sqref="A4"/>
    </sheetView>
  </sheetViews>
  <sheetFormatPr defaultRowHeight="12.75" x14ac:dyDescent="0.2"/>
  <sheetData>
    <row r="1" spans="1:7" x14ac:dyDescent="0.2">
      <c r="A1" s="313" t="s">
        <v>148</v>
      </c>
      <c r="B1" s="298"/>
      <c r="C1" s="298"/>
      <c r="D1" s="298"/>
      <c r="E1" s="298"/>
      <c r="F1" s="298"/>
      <c r="G1" s="298"/>
    </row>
    <row r="2" spans="1:7" x14ac:dyDescent="0.2">
      <c r="A2" s="298"/>
      <c r="B2" s="298"/>
      <c r="C2" s="298"/>
      <c r="D2" s="298"/>
      <c r="E2" s="298"/>
      <c r="F2" s="298"/>
      <c r="G2" s="298"/>
    </row>
    <row r="3" spans="1:7" ht="27" customHeight="1" x14ac:dyDescent="0.2">
      <c r="A3" s="298"/>
      <c r="B3" s="298"/>
      <c r="C3" s="298"/>
      <c r="D3" s="298"/>
      <c r="E3" s="298"/>
      <c r="F3" s="298"/>
      <c r="G3" s="298"/>
    </row>
    <row r="5" spans="1:7" x14ac:dyDescent="0.2">
      <c r="A5" t="s">
        <v>77</v>
      </c>
      <c r="B5" s="33">
        <v>1.5</v>
      </c>
    </row>
    <row r="6" spans="1:7" x14ac:dyDescent="0.2">
      <c r="A6" t="s">
        <v>115</v>
      </c>
      <c r="B6" s="33">
        <v>1.25</v>
      </c>
    </row>
    <row r="7" spans="1:7" x14ac:dyDescent="0.2">
      <c r="A7" t="s">
        <v>76</v>
      </c>
      <c r="B7" s="33">
        <v>1</v>
      </c>
    </row>
    <row r="8" spans="1:7" x14ac:dyDescent="0.2">
      <c r="A8" t="s">
        <v>85</v>
      </c>
      <c r="B8" s="33">
        <v>0.75</v>
      </c>
    </row>
    <row r="9" spans="1:7" x14ac:dyDescent="0.2">
      <c r="A9" t="s">
        <v>116</v>
      </c>
      <c r="B9" s="33">
        <v>0.5</v>
      </c>
    </row>
  </sheetData>
  <mergeCells count="1">
    <mergeCell ref="A1: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 xmlns="2e429afb-33ed-4a43-80fe-cbfe44c04c24">5R4S3FRPAFZH-1059582802-2807</_dlc_DocId>
    <_dlc_DocIdUrl xmlns="2e429afb-33ed-4a43-80fe-cbfe44c04c24">
      <Url>https://share.sp.ons.statistics.gov.uk/sites/cps/int/_layouts/15/DocIdRedir.aspx?ID=5R4S3FRPAFZH-1059582802-2807</Url>
      <Description>5R4S3FRPAFZH-1059582802-2807</Description>
    </_dlc_DocIdUrl>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Reports</TermName>
          <TermId xmlns="http://schemas.microsoft.com/office/infopath/2007/PartnerControls">7ecc0bf0-bfa2-42ac-91a2-36bac6529bc2</TermId>
        </TermInfo>
      </Terms>
    </o5359087ad404c199aee74686ab194d3>
    <TaxKeywordTaxHTField xmlns="e14115de-03ae-49b5-af01-31035404c456">
      <Terms xmlns="http://schemas.microsoft.com/office/infopath/2007/PartnerControls"/>
    </TaxKeywordTaxHTField>
    <EDRMSOwner xmlns="5982ac99-0bdc-4fd8-8961-50dc4c422694" xsi:nil="true"/>
    <Retention xmlns="5982ac99-0bdc-4fd8-8961-50dc4c422694">0</Retention>
    <RetentionDate xmlns="5982ac99-0bdc-4fd8-8961-50dc4c422694" xsi:nil="true"/>
    <RetentionType xmlns="5982ac99-0bdc-4fd8-8961-50dc4c422694">Notify</RetentionType>
    <_dlc_Exempt xmlns="http://schemas.microsoft.com/sharepoint/v3">false</_dlc_Exempt>
    <_dlc_ExpireDateSaved xmlns="http://schemas.microsoft.com/sharepoint/v3" xsi:nil="true"/>
    <_dlc_ExpireDate xmlns="http://schemas.microsoft.com/sharepoint/v3" xsi:nil="true"/>
    <_dlc_DocIdPersistId xmlns="2e429afb-33ed-4a43-80fe-cbfe44c04c24">false</_dlc_DocIdPersistId>
  </documentManagement>
</p:properties>
</file>

<file path=customXml/item6.xml><?xml version="1.0" encoding="utf-8"?>
<ct:contentTypeSchema xmlns:ct="http://schemas.microsoft.com/office/2006/metadata/contentType" xmlns:ma="http://schemas.microsoft.com/office/2006/metadata/properties/metaAttributes" ct:_="" ma:_="" ma:contentTypeName="ONS Document" ma:contentTypeID="0x01010035E33599CC8D1E47A037F474646B1D580007574381816401469C7F9EF765FF55C6" ma:contentTypeVersion="71" ma:contentTypeDescription="Create a new document." ma:contentTypeScope="" ma:versionID="15b50a699f5ec3625461dabb2047bf40">
  <xsd:schema xmlns:xsd="http://www.w3.org/2001/XMLSchema" xmlns:xs="http://www.w3.org/2001/XMLSchema" xmlns:p="http://schemas.microsoft.com/office/2006/metadata/properties" xmlns:ns1="http://schemas.microsoft.com/sharepoint/v3" xmlns:ns3="e14115de-03ae-49b5-af01-31035404c456" xmlns:ns4="5982ac99-0bdc-4fd8-8961-50dc4c422694" xmlns:ns6="2e429afb-33ed-4a43-80fe-cbfe44c04c24" targetNamespace="http://schemas.microsoft.com/office/2006/metadata/properties" ma:root="true" ma:fieldsID="5fcec6240a7bf848ff45f5c93886ffae" ns1:_="" ns3:_="" ns4:_="" ns6:_="">
    <xsd:import namespace="http://schemas.microsoft.com/sharepoint/v3"/>
    <xsd:import namespace="e14115de-03ae-49b5-af01-31035404c456"/>
    <xsd:import namespace="5982ac99-0bdc-4fd8-8961-50dc4c422694"/>
    <xsd:import namespace="2e429afb-33ed-4a43-80fe-cbfe44c04c24"/>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982ac99-0bdc-4fd8-8961-50dc4c422694"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2e429afb-33ed-4a43-80fe-cbfe44c04c24"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AF600183-F663-4CA7-90EE-B822CECA92AA}">
  <ds:schemaRefs>
    <ds:schemaRef ds:uri="http://schemas.microsoft.com/office/2006/metadata/customXsn"/>
  </ds:schemaRefs>
</ds:datastoreItem>
</file>

<file path=customXml/itemProps2.xml><?xml version="1.0" encoding="utf-8"?>
<ds:datastoreItem xmlns:ds="http://schemas.openxmlformats.org/officeDocument/2006/customXml" ds:itemID="{553ADD85-85D1-4EF0-9B76-9F469C3DDA39}">
  <ds:schemaRefs>
    <ds:schemaRef ds:uri="office.server.policy"/>
  </ds:schemaRefs>
</ds:datastoreItem>
</file>

<file path=customXml/itemProps3.xml><?xml version="1.0" encoding="utf-8"?>
<ds:datastoreItem xmlns:ds="http://schemas.openxmlformats.org/officeDocument/2006/customXml" ds:itemID="{B31D9580-6271-4E0D-B0BB-DBD763A4F67E}">
  <ds:schemaRefs>
    <ds:schemaRef ds:uri="http://schemas.microsoft.com/sharepoint/v3/contenttype/forms"/>
  </ds:schemaRefs>
</ds:datastoreItem>
</file>

<file path=customXml/itemProps4.xml><?xml version="1.0" encoding="utf-8"?>
<ds:datastoreItem xmlns:ds="http://schemas.openxmlformats.org/officeDocument/2006/customXml" ds:itemID="{D8A900A5-8E48-4A3A-A7FE-D25383238017}">
  <ds:schemaRefs>
    <ds:schemaRef ds:uri="http://schemas.microsoft.com/sharepoint/events"/>
  </ds:schemaRefs>
</ds:datastoreItem>
</file>

<file path=customXml/itemProps5.xml><?xml version="1.0" encoding="utf-8"?>
<ds:datastoreItem xmlns:ds="http://schemas.openxmlformats.org/officeDocument/2006/customXml" ds:itemID="{E1A80E9F-39E5-4F56-AC0A-17AD80CE2944}">
  <ds:schemaRefs>
    <ds:schemaRef ds:uri="e14115de-03ae-49b5-af01-31035404c456"/>
    <ds:schemaRef ds:uri="http://purl.org/dc/elements/1.1/"/>
    <ds:schemaRef ds:uri="http://schemas.microsoft.com/office/2006/metadata/properties"/>
    <ds:schemaRef ds:uri="http://schemas.microsoft.com/sharepoint/v3"/>
    <ds:schemaRef ds:uri="2e429afb-33ed-4a43-80fe-cbfe44c04c24"/>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5982ac99-0bdc-4fd8-8961-50dc4c422694"/>
    <ds:schemaRef ds:uri="http://www.w3.org/XML/1998/namespace"/>
  </ds:schemaRefs>
</ds:datastoreItem>
</file>

<file path=customXml/itemProps6.xml><?xml version="1.0" encoding="utf-8"?>
<ds:datastoreItem xmlns:ds="http://schemas.openxmlformats.org/officeDocument/2006/customXml" ds:itemID="{0EF51012-4D55-463D-BB49-79CDA7C5B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5982ac99-0bdc-4fd8-8961-50dc4c422694"/>
    <ds:schemaRef ds:uri="2e429afb-33ed-4a43-80fe-cbfe44c04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5F3A7385-C38D-4B4B-BDBB-AB6E0258E942}">
  <ds:schemaRefs>
    <ds:schemaRef ds:uri="Microsoft.SharePoint.Taxonomy.ContentTypeSync"/>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