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72" windowWidth="12420" windowHeight="5304"/>
  </bookViews>
  <sheets>
    <sheet name="1. Logframe Consolidated"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a">#REF!</definedName>
    <definedName name="aaa">#REF!</definedName>
    <definedName name="ActivityColumn2" localSheetId="0">OFFSET(#REF!,0,0,MATCH("*",#REF!, -1)-2,1)</definedName>
    <definedName name="ActivityColumn2">OFFSET(#REF!,0,0,MATCH("*",#REF!, -1)-2,1)</definedName>
    <definedName name="ActivityStart2" localSheetId="0">#REF!</definedName>
    <definedName name="ActivityStart2">#REF!</definedName>
    <definedName name="actu_grand_total">'[1]Original Budget'!$AY$220</definedName>
    <definedName name="beneficiary_type">[2]Config!$A$5:$A$6</definedName>
    <definedName name="BeneficiaryType" localSheetId="0">#REF!</definedName>
    <definedName name="BeneficiaryType">#REF!</definedName>
    <definedName name="Both" localSheetId="0">#REF!</definedName>
    <definedName name="Both">#REF!</definedName>
    <definedName name="budget_loa">'[3]Budget funding summary'!$A$1:$C$24</definedName>
    <definedName name="Category">[4]Data!$N$18:$N$39</definedName>
    <definedName name="ComonSectors" localSheetId="0">OFFSET(#REF!,0,0,MATCH("*",#REF!, -1)-2,1)</definedName>
    <definedName name="ComonSectors">OFFSET(#REF!,0,0,MATCH("*",#REF!, -1)-2,1)</definedName>
    <definedName name="Constructions_List" localSheetId="0">#REF!</definedName>
    <definedName name="Constructions_List">#REF!</definedName>
    <definedName name="Constructions_services" localSheetId="0">#REF!</definedName>
    <definedName name="Constructions_services">#REF!</definedName>
    <definedName name="Constructions_services_List" localSheetId="0">#REF!</definedName>
    <definedName name="Constructions_services_List">#REF!</definedName>
    <definedName name="cost_type">[2]Config!$A$1:$A$3</definedName>
    <definedName name="CP" localSheetId="0">#REF!</definedName>
    <definedName name="CP">#REF!</definedName>
    <definedName name="Distributions" localSheetId="0">#REF!</definedName>
    <definedName name="Distributions">#REF!</definedName>
    <definedName name="Distributions_Constructions_services_List" localSheetId="0">#REF!</definedName>
    <definedName name="Distributions_Constructions_services_List">#REF!</definedName>
    <definedName name="DistrictStart" localSheetId="0">#REF!</definedName>
    <definedName name="DistrictStart">#REF!</definedName>
    <definedName name="e">#REF!</definedName>
    <definedName name="f">#REF!</definedName>
    <definedName name="FSL" localSheetId="0">#REF!</definedName>
    <definedName name="FSL">#REF!</definedName>
    <definedName name="FSL_Target" localSheetId="0">#REF!</definedName>
    <definedName name="FSL_Target">#REF!</definedName>
    <definedName name="g">#REF!</definedName>
    <definedName name="GovernorateColumn" localSheetId="0">#REF!</definedName>
    <definedName name="GovernorateColumn">#REF!</definedName>
    <definedName name="Governorates" localSheetId="0">OFFSET(#REF!,0,0,MATCH("*",#REF!, -1)-1,1)</definedName>
    <definedName name="Governorates">OFFSET(#REF!,0,0,MATCH("*",#REF!, -1)-1,1)</definedName>
    <definedName name="GovernorateStart" localSheetId="0">#REF!</definedName>
    <definedName name="GovernorateStart">#REF!</definedName>
    <definedName name="h">#REF!</definedName>
    <definedName name="Health_Structure_PVolume" localSheetId="0">OFFSET(#REF!,0,0,MATCH("*",#REF!, -1)-2,1)</definedName>
    <definedName name="Health_Structure_PVolume">OFFSET(#REF!,0,0,MATCH("*",#REF!, -1)-2,1)</definedName>
    <definedName name="Health_Structure_Vol_Col" localSheetId="0">#REF!</definedName>
    <definedName name="Health_Structure_Vol_Col">#REF!</definedName>
    <definedName name="Health_Structure_Vol_Start" localSheetId="0">#REF!</definedName>
    <definedName name="Health_Structure_Vol_Start">#REF!</definedName>
    <definedName name="Mantika_pcode" localSheetId="0">#REF!</definedName>
    <definedName name="Mantika_pcode">#REF!</definedName>
    <definedName name="Method_Delivery_Col" localSheetId="0">#REF!</definedName>
    <definedName name="Method_Delivery_Col">#REF!</definedName>
    <definedName name="Method_Delivery_Start" localSheetId="0">#REF!</definedName>
    <definedName name="Method_Delivery_Start">#REF!</definedName>
    <definedName name="Nahya_pcode" localSheetId="0">#REF!</definedName>
    <definedName name="Nahya_pcode">#REF!</definedName>
    <definedName name="Nahya_pcode1Column" localSheetId="0">#REF!</definedName>
    <definedName name="Nahya_pcode1Column">#REF!</definedName>
    <definedName name="Nahya_pcode1Start" localSheetId="0">#REF!</definedName>
    <definedName name="Nahya_pcode1Start">#REF!</definedName>
    <definedName name="NahyaStart" localSheetId="0">#REF!</definedName>
    <definedName name="NahyaStart">#REF!</definedName>
    <definedName name="o">#REF!</definedName>
    <definedName name="Output_Indicator_2.4">[5]Logframe!$B$81</definedName>
    <definedName name="Output_Indicator_3.4">[5]Logframe!$B$108</definedName>
    <definedName name="Output_Indicator_4.4">[5]Logframe!$B$135</definedName>
    <definedName name="Output_Indicator_5.4">[5]Logframe!$B$162</definedName>
    <definedName name="_xlnm.Print_Area" localSheetId="0">'1. Logframe Consolidated'!$A$1:$K$153</definedName>
    <definedName name="Procurement_Source" localSheetId="0">#REF!</definedName>
    <definedName name="Procurement_Source">#REF!</definedName>
    <definedName name="proj_grand_total">'[1]Original Budget'!$H$220</definedName>
    <definedName name="qqqqqqqqqqqqqqq">OFFSET(#REF!,0,0,MATCH("*",#REF!,-1)-1,1)</definedName>
    <definedName name="Recipients" localSheetId="0">#REF!</definedName>
    <definedName name="Recipients">#REF!</definedName>
    <definedName name="Risk_Rating" localSheetId="0">#REF!</definedName>
    <definedName name="Risk_Rating">#REF!</definedName>
    <definedName name="SDPcodeColumn" localSheetId="0">OFFSET(#REF!,0,0,MATCH("*",#REF!,-1)-1,1)</definedName>
    <definedName name="SDPcodeColumn">OFFSET(#REF!,0,0,MATCH("*",#REF!,-1)-1,1)</definedName>
    <definedName name="SDPcodeStart" localSheetId="0">#REF!</definedName>
    <definedName name="SDPcodeStart">#REF!</definedName>
    <definedName name="SectorColumn2" localSheetId="0">OFFSET(#REF!,0,0,MATCH("*",#REF!, -1)-2,1)</definedName>
    <definedName name="SectorColumn2">OFFSET(#REF!,0,0,MATCH("*",#REF!, -1)-2,1)</definedName>
    <definedName name="Sectors" localSheetId="0">OFFSET(#REF!,0,0,MATCH("*",#REF!, -1)-2,1)</definedName>
    <definedName name="Sectors">OFFSET(#REF!,0,0,MATCH("*",#REF!, -1)-2,1)</definedName>
    <definedName name="SectorStart2" localSheetId="0">#REF!</definedName>
    <definedName name="SectorStart2">#REF!</definedName>
    <definedName name="Status" localSheetId="0">#REF!</definedName>
    <definedName name="Status">#REF!</definedName>
    <definedName name="t">#REF!</definedName>
    <definedName name="TotalBudgetY2" localSheetId="0">'[6]3.1 Detailed Finance Report'!$O$179</definedName>
    <definedName name="TotalBudgetY2">#REF!</definedName>
    <definedName name="TotalForecastMonth1" localSheetId="0">'[6]3.1 Detailed Finance Report'!$V$179</definedName>
    <definedName name="TotalForecastMonth1">#REF!</definedName>
    <definedName name="TotalForecastMonth2" localSheetId="0">'[6]3.1 Detailed Finance Report'!$W$179</definedName>
    <definedName name="TotalForecastMonth2">#REF!</definedName>
    <definedName name="TotalForecastMonth3" localSheetId="0">'[6]3.1 Detailed Finance Report'!$X$179</definedName>
    <definedName name="TotalForecastMonth3">#REF!</definedName>
    <definedName name="TotalForecastMonth4" localSheetId="0">'[6]3.1 Detailed Finance Report'!$AI$179</definedName>
    <definedName name="TotalForecastMonth4">#REF!</definedName>
    <definedName name="TotalForecastMonth5" localSheetId="0">'[6]3.1 Detailed Finance Report'!$AJ$179</definedName>
    <definedName name="TotalForecastMonth5">#REF!</definedName>
    <definedName name="TotalForecastMonth6" localSheetId="0">'[6]3.1 Detailed Finance Report'!$AK$179</definedName>
    <definedName name="TotalForecastMonth6">#REF!</definedName>
    <definedName name="TotalForecastMonth7" localSheetId="0">'[6]3.1 Detailed Finance Report'!$AV$179</definedName>
    <definedName name="TotalForecastMonth7">#REF!</definedName>
    <definedName name="TotalForecastMonth8" localSheetId="0">'[6]3.1 Detailed Finance Report'!$AW$179</definedName>
    <definedName name="TotalForecastMonth8">#REF!</definedName>
    <definedName name="TotalForecastMonth9" localSheetId="0">'[6]3.1 Detailed Finance Report'!$AX$179</definedName>
    <definedName name="TotalForecastMonth9">#REF!</definedName>
    <definedName name="u">#REF!</definedName>
    <definedName name="Unit" localSheetId="0">#REF!</definedName>
    <definedName name="Unit">#REF!</definedName>
    <definedName name="w">#REF!</definedName>
    <definedName name="WASH" localSheetId="0">#REF!</definedName>
    <definedName name="WASH">#REF!</definedName>
    <definedName name="WASH_TargetType" localSheetId="0">#REF!</definedName>
    <definedName name="WASH_TargetType">#REF!</definedName>
    <definedName name="yes_no">[2]Config!$F$5:$F$6</definedName>
  </definedNames>
  <calcPr calcId="145621"/>
</workbook>
</file>

<file path=xl/calcChain.xml><?xml version="1.0" encoding="utf-8"?>
<calcChain xmlns="http://schemas.openxmlformats.org/spreadsheetml/2006/main">
  <c r="J148" i="1" l="1"/>
  <c r="J147" i="1"/>
  <c r="E147" i="1"/>
  <c r="J144" i="1"/>
  <c r="I144" i="1"/>
  <c r="H144" i="1"/>
  <c r="G144" i="1"/>
  <c r="F144" i="1"/>
  <c r="J142" i="1"/>
  <c r="E142" i="1"/>
  <c r="J139" i="1"/>
  <c r="I139" i="1"/>
  <c r="H139" i="1"/>
  <c r="G139" i="1"/>
  <c r="F139" i="1"/>
  <c r="J137" i="1"/>
  <c r="E137" i="1"/>
  <c r="J134" i="1"/>
  <c r="I134" i="1"/>
  <c r="H134" i="1"/>
  <c r="G134" i="1"/>
  <c r="F134" i="1"/>
  <c r="J132" i="1"/>
  <c r="E132" i="1"/>
  <c r="J122" i="1"/>
  <c r="J121" i="1"/>
  <c r="E121" i="1"/>
  <c r="J118" i="1"/>
  <c r="I118" i="1"/>
  <c r="H118" i="1"/>
  <c r="G118" i="1"/>
  <c r="F118" i="1"/>
  <c r="J116" i="1"/>
  <c r="E116" i="1"/>
  <c r="J113" i="1"/>
  <c r="I113" i="1"/>
  <c r="H113" i="1"/>
  <c r="G113" i="1"/>
  <c r="F113" i="1"/>
  <c r="J111" i="1"/>
  <c r="E111" i="1"/>
  <c r="J106" i="1"/>
  <c r="I106" i="1"/>
  <c r="H106" i="1"/>
  <c r="G106" i="1"/>
  <c r="F106" i="1"/>
  <c r="J104" i="1"/>
  <c r="E104" i="1"/>
  <c r="J99" i="1"/>
  <c r="I99" i="1"/>
  <c r="H99" i="1"/>
  <c r="G99" i="1"/>
  <c r="F99" i="1"/>
  <c r="J97" i="1"/>
  <c r="E97" i="1"/>
  <c r="J94" i="1"/>
  <c r="I94" i="1"/>
  <c r="H94" i="1"/>
  <c r="G94" i="1"/>
  <c r="F94" i="1"/>
  <c r="J92" i="1"/>
  <c r="E92" i="1"/>
  <c r="J89" i="1"/>
  <c r="I89" i="1"/>
  <c r="H89" i="1"/>
  <c r="G89" i="1"/>
  <c r="F89" i="1"/>
  <c r="J87" i="1"/>
  <c r="E87" i="1"/>
  <c r="J82" i="1"/>
  <c r="E82" i="1"/>
  <c r="J79" i="1"/>
  <c r="J84" i="1" s="1"/>
  <c r="I79" i="1"/>
  <c r="I84" i="1" s="1"/>
  <c r="H79" i="1"/>
  <c r="H84" i="1" s="1"/>
  <c r="G79" i="1"/>
  <c r="G84" i="1" s="1"/>
  <c r="F79" i="1"/>
  <c r="F84" i="1" s="1"/>
  <c r="J77" i="1"/>
  <c r="E77" i="1"/>
  <c r="J74" i="1"/>
  <c r="I74" i="1"/>
  <c r="H74" i="1"/>
  <c r="G74" i="1"/>
  <c r="F74" i="1"/>
  <c r="J72" i="1"/>
  <c r="E72" i="1"/>
  <c r="J67" i="1"/>
  <c r="I67" i="1"/>
  <c r="H67" i="1"/>
  <c r="G67" i="1"/>
  <c r="F67" i="1"/>
  <c r="J65" i="1"/>
  <c r="E65" i="1"/>
  <c r="J62" i="1"/>
  <c r="I62" i="1"/>
  <c r="H62" i="1"/>
  <c r="G62" i="1"/>
  <c r="F62" i="1"/>
  <c r="J60" i="1"/>
  <c r="E60" i="1"/>
  <c r="J57" i="1"/>
  <c r="I57" i="1"/>
  <c r="H57" i="1"/>
  <c r="G57" i="1"/>
  <c r="F57" i="1"/>
  <c r="J55" i="1"/>
  <c r="E55" i="1"/>
  <c r="G52" i="1"/>
  <c r="F52" i="1"/>
  <c r="J50" i="1"/>
  <c r="E50" i="1"/>
  <c r="J45" i="1"/>
  <c r="E45" i="1"/>
  <c r="G42" i="1"/>
  <c r="J40" i="1"/>
  <c r="E40" i="1"/>
  <c r="J33" i="1"/>
  <c r="E33" i="1"/>
  <c r="G30" i="1"/>
  <c r="F30" i="1"/>
</calcChain>
</file>

<file path=xl/comments1.xml><?xml version="1.0" encoding="utf-8"?>
<x:comments xmlns:x="http://schemas.openxmlformats.org/spreadsheetml/2006/main">
  <x:authors>
    <x:author>Annie Homer</x:author>
    <x:author>Rachael Corbishley</x:author>
  </x:authors>
  <x:commentList/>
</x:comments>
</file>

<file path=xl/sharedStrings.xml><?xml version="1.0" encoding="utf-8"?>
<sst xmlns="http://schemas.openxmlformats.org/spreadsheetml/2006/main" count="291" uniqueCount="129">
  <si>
    <r>
      <t xml:space="preserve">Tab 1. Logframe </t>
    </r>
    <r>
      <rPr>
        <sz val="10"/>
        <color theme="1"/>
        <rFont val="Microsoft New Tai Lue"/>
        <family val="2"/>
      </rPr>
      <t>(to be completed at the proposal/business case development stage only)</t>
    </r>
  </si>
  <si>
    <t>Instructions</t>
  </si>
  <si>
    <t>• Complete and adjust the logframe template to the specifications of your project (in terms of number of outputs and UK financial years).</t>
  </si>
  <si>
    <t>• Each output should be restricted to a single sector.</t>
  </si>
  <si>
    <t>• The last output should be focused on M&amp;E of the project and include indicators related to M&amp;E.</t>
  </si>
  <si>
    <t>• Yearly milestones should align with UK financial years  (i.e. April to March each year).</t>
  </si>
  <si>
    <t>• Agencies should submit incremental milestones.</t>
  </si>
  <si>
    <t xml:space="preserve">• All indicators should be quantitative in their wording (e.g. number of, percentage of) and milestones should be a single number (no text allowed). </t>
  </si>
  <si>
    <t xml:space="preserve">• Indicators should include a combination of quantitative focused indicators (number of things, services and people) and qualitative focused indicators (that focus on measuring effectiveness). </t>
  </si>
  <si>
    <t xml:space="preserve">• At the start of the project and every 12 months, agencies will be requested to provide a version of their logframes showing quarterly milestones for the UK financial current year.   </t>
  </si>
  <si>
    <t>• Guidance on logframe design and the list of DFID Syria Crisis Response core indicators (i.e. against which we tag relevant partner indicators and aggregate across our portfolio) are included in the last two tabs of this workbook.</t>
  </si>
  <si>
    <t xml:space="preserve">• Results reported by partners against indicator each quarter will be done via an online portal and not via this workbook.  </t>
  </si>
  <si>
    <t xml:space="preserve">• Any changes to logframe indicators, milestones and targets in the online reporting portal agreed by DFID during the life of the project, will need to be reflected on this logframe tab.  </t>
  </si>
  <si>
    <t xml:space="preserve">Project Timeline </t>
  </si>
  <si>
    <t>• Adjust the following table and dates to the specifications of your project.</t>
  </si>
  <si>
    <t>Milestone</t>
  </si>
  <si>
    <t>Duration (From - To)</t>
  </si>
  <si>
    <t>Months</t>
  </si>
  <si>
    <t>Q1</t>
  </si>
  <si>
    <t>July - September 2016</t>
  </si>
  <si>
    <t>Q2</t>
  </si>
  <si>
    <t>October - December 2016</t>
  </si>
  <si>
    <t>Q3</t>
  </si>
  <si>
    <t>January - March 2017</t>
  </si>
  <si>
    <t>Q4</t>
  </si>
  <si>
    <t>April -June 2017</t>
  </si>
  <si>
    <t>Target</t>
  </si>
  <si>
    <t>July 2016 - June 2017</t>
  </si>
  <si>
    <t xml:space="preserve">PROGRAMME TITLE </t>
  </si>
  <si>
    <t>IMPACT</t>
  </si>
  <si>
    <t>Impact Indicator 1</t>
  </si>
  <si>
    <t>Baseline</t>
  </si>
  <si>
    <t>Milestone Q1</t>
  </si>
  <si>
    <t>Milestone Q2</t>
  </si>
  <si>
    <t>Milestone Q3</t>
  </si>
  <si>
    <t>Milestone Q4</t>
  </si>
  <si>
    <t>Improved care and protection services for refugee children in Europe, including unaccompanied children, which are able to meet growing demand</t>
  </si>
  <si>
    <t>% of children in alternative care who access a durable solution (refugee status, family reunification, relocation, voluntary return)  (IRC, Save the Children, UNHCR)</t>
  </si>
  <si>
    <t>Planned</t>
  </si>
  <si>
    <t>Actual</t>
  </si>
  <si>
    <t>Source</t>
  </si>
  <si>
    <t>Case management files; partner reports</t>
  </si>
  <si>
    <t>Impact Indicator 2</t>
  </si>
  <si>
    <t>% of children in alternative care who received comprehensive services including legal support (IRC, Save the Children, UNHCR)</t>
  </si>
  <si>
    <t xml:space="preserve">Actual </t>
  </si>
  <si>
    <t xml:space="preserve">Comparison of Registration Lists to Alternative Care Databases and Legal Referral Database                           Note that the denominator is all children in alternative care, not just those targeted by the project.                     Alternative care is defined for this project as a space where a child receives individual support through a case worker and has appropriate shelter. This may include short term foster care, shelters within the social welfare system for children, and safe zones, though safe zones are understood and defined to be a temporary form of alternative care.                                              </t>
  </si>
  <si>
    <t>OUTCOME</t>
  </si>
  <si>
    <t>Outcome Indicator 1</t>
  </si>
  <si>
    <t>Assumption</t>
  </si>
  <si>
    <t xml:space="preserve">Refugee Children in Europe including unaccompanied children receive adequate protection and support services in safe, appropriate care as an alternative to detention and in line with European and International law
</t>
  </si>
  <si>
    <t>% increase of identified unaccompanied children who are placed in alternative care arrangements (IRC, Save the Children, UNHCR)</t>
  </si>
  <si>
    <t xml:space="preserve">There will not be a rapid change in the migration route or number of arrivals
Continued support by government, partners, and beneficiaries to support our programming
Social and Security environments remains stable enough to allow for children and adults to participate in monitoring and evaluation activities
</t>
  </si>
  <si>
    <t xml:space="preserve">Baseline compared to monthly increase captured in Monthly Partner Reports. 
Baseline: Based on EKKA figures: the number of UAM in need of accommodation at time of project launch (closest report from EKKA is 4th July 2016) was 1,557. The number of UAM placed in shelter at the time was 621. The number in need of accommodation was 1,557 (621 placed + 936 on the waiting list). This equates to 39%. A 20% increase is mapped for the duration of the project, as more spaces become available. Endline % of identified unaccompanied children in alternative care is therefore 59%. The 20% increase is mapped through the quarters as an average of each partner's projected progress. The Source of data is EKKA. In the Balkans, where no national data is available, the percentage is calculated each month by comparing the # of children places / the # of children in need of alternative care identified by partners.. </t>
  </si>
  <si>
    <t>Outcome Indicator 2</t>
  </si>
  <si>
    <t>% of NGO and authority staff who receive training that show improved knowledge on child protection.</t>
  </si>
  <si>
    <t>Pre/Post Training Tests</t>
  </si>
  <si>
    <t xml:space="preserve">OUTPUT 1 </t>
  </si>
  <si>
    <t>Output Indicator 1.1</t>
  </si>
  <si>
    <t>Children at risk including unaccompanied are identified and supported with documentation, provision of information, psychosocial support and referral to relevant protection and other services as appropriate</t>
  </si>
  <si>
    <t xml:space="preserve">% of identified children at risk receiving support through multidisciplinary outreach teams (IRC, Save the Children, UNHCR) </t>
  </si>
  <si>
    <t xml:space="preserve">There will not be a rapid change in the migration route or number of arrivals
Continued support by government, partners, and beneficiaries to support our programming
Relevant authorities and stakeholders have capacity to scale up and provide timely and adequate documentation, referrals and services. 
With adequate legal assistance, the relevant authorities will have the capacity to quickly hear and decide on each child's case. </t>
  </si>
  <si>
    <t>Partner reports compared to UNHCR #s</t>
  </si>
  <si>
    <t>Output Indicator 1.2</t>
  </si>
  <si>
    <t># of identified unaccompanied children referred to relevant protection and other services and receive support (disagregated by gender and type of referral) (IRC, Save the Children)</t>
  </si>
  <si>
    <t>Referral tracking database; partner reports</t>
  </si>
  <si>
    <t>Output Indicator 1.3</t>
  </si>
  <si>
    <t xml:space="preserve"># of identified unaccompanied children who are referred for legal support and receive legal support  (disagregated by age and gender) (IRC, Save the Children) </t>
  </si>
  <si>
    <t>Referral tracking database; 
Monthly Partner Reports</t>
  </si>
  <si>
    <t>IMPACT WEIGHTING (%)</t>
  </si>
  <si>
    <t>Output Indicator 1.4</t>
  </si>
  <si>
    <t>% of identified unaccompanied children in long term care receiving case management who have a case plan developed within 2 weeks of registration with partner</t>
  </si>
  <si>
    <t>RISK RATING (Low, Medium, High)</t>
  </si>
  <si>
    <t>Case Management Database
Partner reports; 
Case plans</t>
  </si>
  <si>
    <t>See each agency's risk assessment in technical narrative.</t>
  </si>
  <si>
    <t>DFID (£)</t>
  </si>
  <si>
    <t>OUTPUT 2</t>
  </si>
  <si>
    <t>Output Indicator 2.1</t>
  </si>
  <si>
    <t>Unaccompanied children are identified and appropriate alternative care measures are in place to support them</t>
  </si>
  <si>
    <t># of new alternative care spaces available  (disaggregated by age and gender) (IRC, Save the Children, (UNHCR)</t>
  </si>
  <si>
    <t>There will not be a rapid change in the migration route or number of arrivals
Continued support by government, partners, and beneficiaries to support our programming.
Children are able to participate in project activities.
Partners have continued access to children and youth in the implementation areas.
Comprehensive, individualized services and support to ensure each child has access to a sustainable solution will reduce the likelihood of absconding from alternative care arrangements.</t>
  </si>
  <si>
    <t>Shelter Registration Sheets</t>
  </si>
  <si>
    <t>Output Indicator 2.2</t>
  </si>
  <si>
    <t># of existing alternative care spaces available  (disaggregated by age and gender) (IRC, Save the Children, (UNHCR)</t>
  </si>
  <si>
    <t>621 (to be confirmed by EKKA)</t>
  </si>
  <si>
    <t xml:space="preserve">Shelter Registration Sheets
Monthly Partner Reports
The baseline data is from the project start date (EKKA report dated 4th July 2016) </t>
  </si>
  <si>
    <t>Output Indicator 2.3</t>
  </si>
  <si>
    <t>% of spaces being utilized on average per week in alternative care (disaggregated by age and gender) (IRC, Save the Children, (UNHCR)</t>
  </si>
  <si>
    <t>Monthly Partner Reports, EKKA</t>
  </si>
  <si>
    <t>Output Indicator 2.4</t>
  </si>
  <si>
    <t># of unaccompanied children placed in foster care and receiving at least 1 weekly monitoring visit per family (disaggregated by age and gender) (IRC)</t>
  </si>
  <si>
    <t>Monthly Partner Reports
Case Management Database</t>
  </si>
  <si>
    <t>See each agency's risk assessment in technical narrative. comments: The 18 new spaces in transit in Ind. 2.1 Milestone Q2 refer to the Thessaloniki facility. Milestone Q1 is estimated without the facility in Thessaloniki, which will be fully operational (with a capacity of 18) as of October 1st; included in transit capacity in Milestone Q2 onwards.</t>
  </si>
  <si>
    <t>Output Indicator 2.5</t>
  </si>
  <si>
    <t># of unaccompanied children supported in Safe Zones (IRC)</t>
  </si>
  <si>
    <t>Case Management Database</t>
  </si>
  <si>
    <t>Output Indicator 2.6</t>
  </si>
  <si>
    <t>% of children in alternative care arrangements receiving appropriate care and services in line with their needs (IRC, Save the Children, UNHCR)</t>
  </si>
  <si>
    <t>Case Management Files
Partner Reports</t>
  </si>
  <si>
    <t>OUTPUT 3</t>
  </si>
  <si>
    <t>Output Indicator 3.1</t>
  </si>
  <si>
    <t xml:space="preserve">Partner NGOs and relevant government authorities have enhanced capacity to provide direct support to and protect unaccompanied children </t>
  </si>
  <si>
    <t># of government and partner staff trained on child protection in emergencies, case management including alternative care, best interests assessments (BIA), Psycho-social support (PSS), communicating with  children and data protection and management (Save the Children, IRC)</t>
  </si>
  <si>
    <t>With additional targeted trainings based on identified needs, qualified staff will remain in place. 
Parnter NGOs and other relevant stakeholders and beneficies engage with training and commit to putting knowledge to use in respective response efforts.</t>
  </si>
  <si>
    <t xml:space="preserve">Training Attendence Sheets
Partner Reports </t>
  </si>
  <si>
    <t xml:space="preserve">Risk Rating: </t>
  </si>
  <si>
    <t>OUTPUT 4</t>
  </si>
  <si>
    <t>Output Indicator 4.1</t>
  </si>
  <si>
    <t xml:space="preserve">Age appropriate information is provided to children at risk including unaccompanied children on their rights in relevant languages  </t>
  </si>
  <si>
    <t># of information packages are developed and disseminated to children in relevant languages and through appropriate modalities (Save the Children, IRC)</t>
  </si>
  <si>
    <t xml:space="preserve">There will not be a rapid change in the migration route.
Continued support by government, partners, and beneficiaries to ensure information remains up-to-date and relevant.
Stakeholders can produce and disseminate updated information in all necessary languages. 
All beneficiaries will receive information in multiple modalities to address their varying age and language needs. </t>
  </si>
  <si>
    <t>Information package materials</t>
  </si>
  <si>
    <t>Output Indicator 4.2</t>
  </si>
  <si>
    <t>% of children who report that the information provided on risks, their rights to asylum and on services available etc. is useful and accessible (Save the Children, IRC)</t>
  </si>
  <si>
    <t>Indvidual discussions with children</t>
  </si>
  <si>
    <t>Output Indicator 4.3</t>
  </si>
  <si>
    <t>OUTPUT 5</t>
  </si>
  <si>
    <t>Output Indicator 5.1</t>
  </si>
  <si>
    <t>Improved monitoring, coordination, and advocacy round the care and support provided to children at risk, including unaccompanied and separated children</t>
  </si>
  <si>
    <t># of national inter-agency coordination mechanisms for child protection functioning (Save the Children, UNHCR)</t>
  </si>
  <si>
    <t xml:space="preserve">Continued recognition by governments of relevant coordination mechanisms.
Stakeholders at all levels will be aware of and follow agreed SOPs.
</t>
  </si>
  <si>
    <t>Output Indicator 5.2</t>
  </si>
  <si>
    <t>Inter-agency SOPs or child protection agreed upon (UNHCR, Save the Children)</t>
  </si>
  <si>
    <t>no</t>
  </si>
  <si>
    <t>Yes</t>
  </si>
  <si>
    <t>yes</t>
  </si>
  <si>
    <t>Output Indicator 5.3</t>
  </si>
  <si>
    <t># of joint advocacy interventions made on issues affecting unaccompanied children (IRC, Save the Children, UNHCR)</t>
  </si>
  <si>
    <t>Meeting minutes from IRC, Save the Children, UNHCR meetings</t>
  </si>
  <si>
    <t>Output Indicator 5.4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</si>
</sst>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 #,##0.00_);_(* \(#,##0.00\);_(* &quot;-&quot;??_);_(@_)"/>
    <numFmt numFmtId="165" formatCode="_-&quot;£&quot;* #,##0.0_-;\-&quot;£&quot;* #,##0.0_-;_-&quot;£&quot;* &quot;-&quot;??_-;_-@_-"/>
    <numFmt numFmtId="166" formatCode="_(&quot;$&quot;* #,##0.00_);_(&quot;$&quot;* \(#,##0.00\);_(&quot;$&quot;* &quot;-&quot;??_);_(@_)"/>
  </numFmts>
  <fonts count="41">
    <font>
      <sz val="11"/>
      <color theme="1"/>
      <name val="Calibri"/>
      <family val="2"/>
      <scheme val="minor"/>
    </font>
    <font>
      <sz val="11"/>
      <color theme="1"/>
      <name val="Calibri"/>
      <family val="2"/>
      <scheme val="minor"/>
    </font>
    <font>
      <b/>
      <sz val="11"/>
      <color rgb="FFFF0000"/>
      <name val="Arial"/>
      <family val="2"/>
    </font>
    <font>
      <sz val="11"/>
      <color rgb="FFFF0000"/>
      <name val="Arial"/>
      <family val="2"/>
    </font>
    <font>
      <sz val="11"/>
      <name val="Arial"/>
      <family val="2"/>
    </font>
    <font>
      <b/>
      <sz val="14"/>
      <color theme="1"/>
      <name val="Microsoft New Tai Lue"/>
      <family val="2"/>
    </font>
    <font>
      <sz val="10"/>
      <color theme="1"/>
      <name val="Microsoft New Tai Lue"/>
      <family val="2"/>
    </font>
    <font>
      <sz val="12"/>
      <color theme="1"/>
      <name val="Microsoft New Tai Lue"/>
      <family val="2"/>
    </font>
    <font>
      <b/>
      <sz val="12"/>
      <color theme="1"/>
      <name val="Microsoft New Tai Lue"/>
      <family val="2"/>
    </font>
    <font>
      <b/>
      <u/>
      <sz val="12"/>
      <color theme="1"/>
      <name val="Microsoft New Tai Lue"/>
      <family val="2"/>
    </font>
    <font>
      <b/>
      <sz val="11"/>
      <name val="Arial"/>
      <family val="2"/>
    </font>
    <font>
      <b/>
      <sz val="9"/>
      <color indexed="81"/>
      <name val="Tahoma"/>
      <family val="2"/>
    </font>
    <font>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color indexed="8"/>
      <name val="Verdana"/>
      <family val="2"/>
    </font>
    <font>
      <sz val="11"/>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theme="10"/>
      <name val="Arial"/>
      <family val="2"/>
    </font>
    <font>
      <u/>
      <sz val="10"/>
      <color indexed="12"/>
      <name val="Arial"/>
      <family val="2"/>
    </font>
    <font>
      <u/>
      <sz val="11"/>
      <color theme="10"/>
      <name val="Calibri"/>
      <family val="2"/>
      <scheme val="minor"/>
    </font>
    <font>
      <sz val="11"/>
      <color indexed="62"/>
      <name val="Calibri"/>
      <family val="2"/>
    </font>
    <font>
      <sz val="11"/>
      <color indexed="52"/>
      <name val="Calibri"/>
      <family val="2"/>
    </font>
    <font>
      <sz val="11"/>
      <color indexed="60"/>
      <name val="Calibri"/>
      <family val="2"/>
    </font>
    <font>
      <sz val="11"/>
      <color indexed="8"/>
      <name val="Helvetica Neue"/>
      <family val="3"/>
    </font>
    <font>
      <sz val="11"/>
      <color theme="1"/>
      <name val="Calibri"/>
      <family val="2"/>
      <charset val="178"/>
      <scheme val="minor"/>
    </font>
    <font>
      <sz val="10"/>
      <color theme="1"/>
      <name val="Verdana"/>
      <family val="2"/>
    </font>
    <font>
      <sz val="10"/>
      <color theme="1"/>
      <name val="Calibri"/>
      <family val="2"/>
    </font>
    <font>
      <sz val="10"/>
      <color theme="1"/>
      <name val="Tahoma"/>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50">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indexed="44"/>
        <bgColor indexed="64"/>
      </patternFill>
    </fill>
    <fill>
      <patternFill patternType="solid">
        <fgColor theme="0" tint="-0.14999847407452621"/>
        <bgColor indexed="64"/>
      </patternFill>
    </fill>
    <fill>
      <patternFill patternType="solid">
        <fgColor indexed="43"/>
        <bgColor indexed="64"/>
      </patternFill>
    </fill>
    <fill>
      <patternFill patternType="solid">
        <fgColor indexed="42"/>
        <bgColor indexed="64"/>
      </patternFill>
    </fill>
    <fill>
      <patternFill patternType="solid">
        <fgColor indexed="55"/>
        <bgColor indexed="64"/>
      </patternFill>
    </fill>
    <fill>
      <patternFill patternType="solid">
        <fgColor indexed="9"/>
        <bgColor indexed="64"/>
      </patternFill>
    </fill>
    <fill>
      <patternFill patternType="solid">
        <fgColor rgb="FFFFFF99"/>
        <bgColor indexed="64"/>
      </patternFill>
    </fill>
    <fill>
      <patternFill patternType="solid">
        <fgColor indexed="47"/>
        <bgColor indexed="64"/>
      </patternFill>
    </fill>
    <fill>
      <patternFill patternType="solid">
        <fgColor indexed="22"/>
        <bgColor indexed="64"/>
      </patternFill>
    </fill>
    <fill>
      <patternFill patternType="solid">
        <fgColor theme="0" tint="-0.249977111117893"/>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theme="8" tint="0.79998168889431442"/>
        <bgColor indexed="64"/>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6" tint="0.79998168889431442"/>
        <bgColor indexed="64"/>
      </patternFill>
    </fill>
  </fills>
  <borders count="34">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thick">
        <color indexed="64"/>
      </left>
      <right style="medium">
        <color indexed="64"/>
      </right>
      <top style="medium">
        <color indexed="64"/>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05">
    <xf numFmtId="0" fontId="0" fillId="0" borderId="0"/>
    <xf numFmtId="16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3" borderId="0" applyNumberFormat="0" applyBorder="0" applyAlignment="0" applyProtection="0"/>
    <xf numFmtId="0" fontId="13" fillId="26" borderId="0" applyNumberFormat="0" applyBorder="0" applyAlignment="0" applyProtection="0"/>
    <xf numFmtId="0" fontId="1" fillId="5" borderId="0" applyNumberFormat="0" applyBorder="0" applyAlignment="0" applyProtection="0"/>
    <xf numFmtId="0" fontId="13" fillId="27" borderId="0" applyNumberFormat="0" applyBorder="0" applyAlignment="0" applyProtection="0"/>
    <xf numFmtId="0" fontId="1" fillId="7" borderId="0" applyNumberFormat="0" applyBorder="0" applyAlignment="0" applyProtection="0"/>
    <xf numFmtId="0" fontId="13" fillId="28" borderId="0" applyNumberFormat="0" applyBorder="0" applyAlignment="0" applyProtection="0"/>
    <xf numFmtId="0" fontId="1" fillId="9" borderId="0" applyNumberFormat="0" applyBorder="0" applyAlignment="0" applyProtection="0"/>
    <xf numFmtId="0" fontId="13" fillId="29" borderId="0" applyNumberFormat="0" applyBorder="0" applyAlignment="0" applyProtection="0"/>
    <xf numFmtId="0" fontId="1" fillId="11" borderId="0" applyNumberFormat="0" applyBorder="0" applyAlignment="0" applyProtection="0"/>
    <xf numFmtId="0" fontId="13" fillId="30" borderId="0" applyNumberFormat="0" applyBorder="0" applyAlignment="0" applyProtection="0"/>
    <xf numFmtId="0" fontId="1" fillId="13" borderId="0" applyNumberFormat="0" applyBorder="0" applyAlignment="0" applyProtection="0"/>
    <xf numFmtId="0" fontId="13" fillId="31" borderId="0" applyNumberFormat="0" applyBorder="0" applyAlignment="0" applyProtection="0"/>
    <xf numFmtId="0" fontId="1" fillId="4" borderId="0" applyNumberFormat="0" applyBorder="0" applyAlignment="0" applyProtection="0"/>
    <xf numFmtId="0" fontId="13" fillId="32" borderId="0" applyNumberFormat="0" applyBorder="0" applyAlignment="0" applyProtection="0"/>
    <xf numFmtId="0" fontId="1" fillId="6" borderId="0" applyNumberFormat="0" applyBorder="0" applyAlignment="0" applyProtection="0"/>
    <xf numFmtId="0" fontId="13" fillId="33" borderId="0" applyNumberFormat="0" applyBorder="0" applyAlignment="0" applyProtection="0"/>
    <xf numFmtId="0" fontId="1" fillId="8" borderId="0" applyNumberFormat="0" applyBorder="0" applyAlignment="0" applyProtection="0"/>
    <xf numFmtId="0" fontId="13" fillId="34" borderId="0" applyNumberFormat="0" applyBorder="0" applyAlignment="0" applyProtection="0"/>
    <xf numFmtId="0" fontId="1" fillId="10" borderId="0" applyNumberFormat="0" applyBorder="0" applyAlignment="0" applyProtection="0"/>
    <xf numFmtId="0" fontId="13" fillId="29" borderId="0" applyNumberFormat="0" applyBorder="0" applyAlignment="0" applyProtection="0"/>
    <xf numFmtId="0" fontId="1" fillId="12" borderId="0" applyNumberFormat="0" applyBorder="0" applyAlignment="0" applyProtection="0"/>
    <xf numFmtId="0" fontId="13" fillId="32" borderId="0" applyNumberFormat="0" applyBorder="0" applyAlignment="0" applyProtection="0"/>
    <xf numFmtId="0" fontId="1" fillId="14" borderId="0" applyNumberFormat="0" applyBorder="0" applyAlignment="0" applyProtection="0"/>
    <xf numFmtId="0" fontId="13" fillId="35" borderId="0" applyNumberFormat="0" applyBorder="0" applyAlignment="0" applyProtection="0"/>
    <xf numFmtId="0" fontId="14" fillId="36"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43" borderId="0" applyNumberFormat="0" applyBorder="0" applyAlignment="0" applyProtection="0"/>
    <xf numFmtId="9" fontId="1" fillId="44" borderId="0" applyNumberFormat="0" applyFont="0" applyBorder="0" applyAlignment="0" applyProtection="0"/>
    <xf numFmtId="0" fontId="15" fillId="27" borderId="0" applyNumberFormat="0" applyBorder="0" applyAlignment="0" applyProtection="0"/>
    <xf numFmtId="0" fontId="16" fillId="45" borderId="25" applyNumberFormat="0" applyAlignment="0" applyProtection="0"/>
    <xf numFmtId="0" fontId="17" fillId="46" borderId="26"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19" fillId="0" borderId="0" applyFont="0" applyFill="0" applyBorder="0" applyAlignment="0" applyProtection="0"/>
    <xf numFmtId="43" fontId="1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2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0" fontId="13" fillId="0" borderId="0"/>
    <xf numFmtId="0" fontId="13" fillId="0" borderId="0"/>
    <xf numFmtId="0" fontId="13" fillId="0" borderId="0"/>
    <xf numFmtId="0" fontId="13" fillId="0" borderId="0"/>
    <xf numFmtId="0" fontId="21" fillId="0" borderId="0" applyNumberFormat="0" applyFill="0" applyBorder="0" applyAlignment="0" applyProtection="0"/>
    <xf numFmtId="0" fontId="22" fillId="28" borderId="0" applyNumberFormat="0" applyBorder="0" applyAlignment="0" applyProtection="0"/>
    <xf numFmtId="0" fontId="23" fillId="0" borderId="27" applyNumberFormat="0" applyFill="0" applyAlignment="0" applyProtection="0"/>
    <xf numFmtId="0" fontId="24" fillId="0" borderId="28" applyNumberFormat="0" applyFill="0" applyAlignment="0" applyProtection="0"/>
    <xf numFmtId="0" fontId="25" fillId="0" borderId="2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9" fillId="31" borderId="25" applyNumberFormat="0" applyAlignment="0" applyProtection="0"/>
    <xf numFmtId="0" fontId="30" fillId="0" borderId="30" applyNumberFormat="0" applyFill="0" applyAlignment="0" applyProtection="0"/>
    <xf numFmtId="0" fontId="31" fillId="47" borderId="0" applyNumberFormat="0" applyBorder="0" applyAlignment="0" applyProtection="0"/>
    <xf numFmtId="0" fontId="20" fillId="0" borderId="0"/>
    <xf numFmtId="0" fontId="18" fillId="0" borderId="0"/>
    <xf numFmtId="0" fontId="18" fillId="0" borderId="0"/>
    <xf numFmtId="0" fontId="18" fillId="0" borderId="0"/>
    <xf numFmtId="0" fontId="18" fillId="0" borderId="0"/>
    <xf numFmtId="0" fontId="32" fillId="0" borderId="0" applyNumberFormat="0" applyFill="0" applyBorder="0" applyProtection="0">
      <alignment vertical="top"/>
    </xf>
    <xf numFmtId="0" fontId="1" fillId="0" borderId="0"/>
    <xf numFmtId="0" fontId="32" fillId="0" borderId="0" applyNumberFormat="0" applyFill="0" applyBorder="0" applyProtection="0">
      <alignment vertical="top"/>
    </xf>
    <xf numFmtId="0" fontId="1" fillId="0" borderId="0"/>
    <xf numFmtId="0" fontId="33" fillId="0" borderId="0"/>
    <xf numFmtId="0" fontId="34" fillId="0" borderId="0"/>
    <xf numFmtId="0" fontId="35" fillId="0" borderId="0"/>
    <xf numFmtId="0" fontId="36"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20" fillId="0" borderId="0"/>
    <xf numFmtId="0" fontId="1" fillId="0" borderId="0"/>
    <xf numFmtId="0" fontId="1" fillId="0" borderId="0"/>
    <xf numFmtId="0" fontId="18" fillId="0" borderId="0"/>
    <xf numFmtId="0" fontId="18" fillId="0" borderId="0"/>
    <xf numFmtId="0" fontId="20" fillId="0" borderId="0"/>
    <xf numFmtId="0" fontId="18" fillId="0" borderId="0"/>
    <xf numFmtId="0" fontId="1" fillId="0" borderId="0"/>
    <xf numFmtId="0" fontId="1" fillId="0" borderId="0"/>
    <xf numFmtId="0" fontId="1" fillId="0" borderId="0"/>
    <xf numFmtId="0" fontId="20" fillId="0" borderId="0"/>
    <xf numFmtId="0" fontId="18" fillId="0" borderId="0"/>
    <xf numFmtId="0" fontId="18" fillId="0" borderId="0"/>
    <xf numFmtId="0" fontId="18" fillId="0" borderId="0"/>
    <xf numFmtId="0" fontId="20" fillId="0" borderId="0"/>
    <xf numFmtId="0" fontId="13"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8" fillId="48" borderId="31" applyNumberFormat="0" applyAlignment="0" applyProtection="0"/>
    <xf numFmtId="0" fontId="37" fillId="45" borderId="32" applyNumberFormat="0" applyAlignment="0" applyProtection="0"/>
    <xf numFmtId="9" fontId="13"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49" borderId="0" applyNumberFormat="0" applyFont="0" applyBorder="0" applyAlignment="0" applyProtection="0"/>
    <xf numFmtId="0" fontId="38" fillId="0" borderId="0" applyNumberFormat="0" applyFill="0" applyBorder="0" applyAlignment="0" applyProtection="0"/>
    <xf numFmtId="0" fontId="39" fillId="0" borderId="33" applyNumberFormat="0" applyFill="0" applyAlignment="0" applyProtection="0"/>
    <xf numFmtId="0" fontId="40" fillId="0" borderId="0" applyNumberFormat="0" applyFill="0" applyBorder="0" applyAlignment="0" applyProtection="0"/>
  </cellStyleXfs>
  <cellXfs count="188">
    <xf numFmtId="0" fontId="0" fillId="0" borderId="0" xfId="0"/>
    <xf numFmtId="0" fontId="2" fillId="0" borderId="0" xfId="0" applyFont="1"/>
    <xf numFmtId="0" fontId="3" fillId="0" borderId="0" xfId="0" applyFont="1" applyAlignment="1">
      <alignment horizontal="left"/>
    </xf>
    <xf numFmtId="0" fontId="3" fillId="0" borderId="0" xfId="0" applyFont="1"/>
    <xf numFmtId="0" fontId="3" fillId="0" borderId="0" xfId="0" applyNumberFormat="1" applyFont="1"/>
    <xf numFmtId="0" fontId="3" fillId="0" borderId="0" xfId="0" applyNumberFormat="1" applyFont="1" applyAlignment="1">
      <alignment horizontal="right"/>
    </xf>
    <xf numFmtId="0" fontId="4" fillId="0" borderId="0" xfId="0" applyFont="1"/>
    <xf numFmtId="0" fontId="5" fillId="15" borderId="0" xfId="0" applyFont="1" applyFill="1" applyAlignment="1">
      <alignment horizontal="left"/>
    </xf>
    <xf numFmtId="0" fontId="7" fillId="15" borderId="0" xfId="0" applyFont="1" applyFill="1" applyAlignment="1">
      <alignment horizontal="left"/>
    </xf>
    <xf numFmtId="0" fontId="9" fillId="15" borderId="0" xfId="0" applyFont="1" applyFill="1" applyAlignment="1" applyProtection="1">
      <alignment horizontal="left"/>
      <protection hidden="1"/>
    </xf>
    <xf numFmtId="0" fontId="8" fillId="15" borderId="0" xfId="0" applyFont="1" applyFill="1" applyAlignment="1" applyProtection="1">
      <alignment horizontal="left"/>
      <protection hidden="1"/>
    </xf>
    <xf numFmtId="0" fontId="7" fillId="15" borderId="0" xfId="0" applyFont="1" applyFill="1" applyAlignment="1" applyProtection="1">
      <alignment horizontal="left"/>
      <protection hidden="1"/>
    </xf>
    <xf numFmtId="0" fontId="10" fillId="16" borderId="2" xfId="0" applyFont="1" applyFill="1" applyBorder="1" applyAlignment="1">
      <alignment vertical="top" wrapText="1"/>
    </xf>
    <xf numFmtId="0" fontId="10" fillId="16" borderId="3" xfId="0" applyFont="1" applyFill="1" applyBorder="1" applyAlignment="1">
      <alignment vertical="top" wrapText="1"/>
    </xf>
    <xf numFmtId="0" fontId="10" fillId="16" borderId="4" xfId="0" applyFont="1" applyFill="1" applyBorder="1" applyAlignment="1">
      <alignment vertical="top" wrapText="1"/>
    </xf>
    <xf numFmtId="0" fontId="7" fillId="17" borderId="5" xfId="0" applyFont="1" applyFill="1" applyBorder="1" applyAlignment="1" applyProtection="1">
      <alignment horizontal="left"/>
      <protection hidden="1"/>
    </xf>
    <xf numFmtId="0" fontId="7" fillId="15" borderId="6" xfId="0" applyFont="1" applyFill="1" applyBorder="1" applyAlignment="1" applyProtection="1">
      <alignment horizontal="left"/>
      <protection hidden="1"/>
    </xf>
    <xf numFmtId="0" fontId="7" fillId="15" borderId="7" xfId="0" applyFont="1" applyFill="1" applyBorder="1" applyAlignment="1" applyProtection="1">
      <alignment horizontal="left"/>
      <protection hidden="1"/>
    </xf>
    <xf numFmtId="0" fontId="7" fillId="17" borderId="8" xfId="0" applyFont="1" applyFill="1" applyBorder="1" applyAlignment="1" applyProtection="1">
      <alignment horizontal="left"/>
      <protection hidden="1"/>
    </xf>
    <xf numFmtId="49" fontId="7" fillId="15" borderId="9" xfId="0" applyNumberFormat="1" applyFont="1" applyFill="1" applyBorder="1" applyAlignment="1" applyProtection="1">
      <alignment horizontal="left"/>
      <protection hidden="1"/>
    </xf>
    <xf numFmtId="0" fontId="7" fillId="15" borderId="10" xfId="0" applyFont="1" applyFill="1" applyBorder="1" applyAlignment="1" applyProtection="1">
      <alignment horizontal="left"/>
      <protection hidden="1"/>
    </xf>
    <xf numFmtId="0" fontId="10" fillId="18" borderId="11" xfId="0" applyFont="1" applyFill="1" applyBorder="1" applyAlignment="1">
      <alignment vertical="top" wrapText="1"/>
    </xf>
    <xf numFmtId="0" fontId="10" fillId="16" borderId="15" xfId="0" applyFont="1" applyFill="1" applyBorder="1" applyAlignment="1">
      <alignment vertical="top" wrapText="1"/>
    </xf>
    <xf numFmtId="0" fontId="10" fillId="18" borderId="16" xfId="0" applyFont="1" applyFill="1" applyBorder="1" applyAlignment="1">
      <alignment horizontal="left" vertical="top" wrapText="1"/>
    </xf>
    <xf numFmtId="0" fontId="10" fillId="18" borderId="16" xfId="0" applyFont="1" applyFill="1" applyBorder="1" applyAlignment="1">
      <alignment vertical="top" wrapText="1"/>
    </xf>
    <xf numFmtId="0" fontId="10" fillId="19" borderId="16" xfId="0" applyNumberFormat="1" applyFont="1" applyFill="1" applyBorder="1" applyAlignment="1">
      <alignment vertical="top" wrapText="1"/>
    </xf>
    <xf numFmtId="0" fontId="10" fillId="19" borderId="16" xfId="0" applyNumberFormat="1" applyFont="1" applyFill="1" applyBorder="1" applyAlignment="1">
      <alignment horizontal="right" vertical="top" wrapText="1"/>
    </xf>
    <xf numFmtId="0" fontId="10" fillId="17" borderId="16" xfId="0" applyNumberFormat="1" applyFont="1" applyFill="1" applyBorder="1" applyAlignment="1">
      <alignment horizontal="right" vertical="top" wrapText="1"/>
    </xf>
    <xf numFmtId="0" fontId="10" fillId="0" borderId="11" xfId="0" applyFont="1" applyBorder="1" applyAlignment="1">
      <alignment horizontal="center" vertical="top" wrapText="1"/>
    </xf>
    <xf numFmtId="9" fontId="4" fillId="0" borderId="16" xfId="3" applyNumberFormat="1" applyFont="1" applyBorder="1" applyAlignment="1">
      <alignment vertical="top" wrapText="1"/>
    </xf>
    <xf numFmtId="9" fontId="4" fillId="17" borderId="16" xfId="3" applyNumberFormat="1" applyFont="1" applyFill="1" applyBorder="1" applyAlignment="1">
      <alignment vertical="top" wrapText="1"/>
    </xf>
    <xf numFmtId="0" fontId="10" fillId="0" borderId="19" xfId="0" applyFont="1" applyBorder="1" applyAlignment="1">
      <alignment horizontal="center" vertical="top" wrapText="1"/>
    </xf>
    <xf numFmtId="0" fontId="4" fillId="0" borderId="19" xfId="0" applyFont="1" applyBorder="1" applyAlignment="1">
      <alignment vertical="top" wrapText="1"/>
    </xf>
    <xf numFmtId="0" fontId="4" fillId="0" borderId="20" xfId="0" applyFont="1" applyBorder="1" applyAlignment="1">
      <alignment vertical="top" wrapText="1"/>
    </xf>
    <xf numFmtId="0" fontId="10" fillId="18" borderId="11" xfId="0" applyFont="1" applyFill="1" applyBorder="1" applyAlignment="1">
      <alignment horizontal="left" vertical="top" wrapText="1"/>
    </xf>
    <xf numFmtId="0" fontId="10" fillId="19" borderId="11" xfId="0" applyNumberFormat="1" applyFont="1" applyFill="1" applyBorder="1" applyAlignment="1">
      <alignment vertical="top" wrapText="1"/>
    </xf>
    <xf numFmtId="0" fontId="10" fillId="17" borderId="11" xfId="0" applyFont="1" applyFill="1" applyBorder="1" applyAlignment="1">
      <alignment horizontal="center" vertical="top" wrapText="1"/>
    </xf>
    <xf numFmtId="0" fontId="4" fillId="15" borderId="0" xfId="0" applyFont="1" applyFill="1" applyBorder="1" applyAlignment="1">
      <alignment horizontal="left" vertical="top" wrapText="1"/>
    </xf>
    <xf numFmtId="0" fontId="4" fillId="15" borderId="0" xfId="0" applyFont="1" applyFill="1" applyBorder="1" applyAlignment="1">
      <alignment horizontal="center" vertical="top" wrapText="1"/>
    </xf>
    <xf numFmtId="0" fontId="4" fillId="15" borderId="0" xfId="0" applyFont="1" applyFill="1" applyBorder="1" applyAlignment="1">
      <alignment vertical="top" wrapText="1"/>
    </xf>
    <xf numFmtId="0" fontId="4" fillId="15" borderId="0" xfId="0" applyNumberFormat="1" applyFont="1" applyFill="1" applyBorder="1" applyAlignment="1">
      <alignment horizontal="left" vertical="top" wrapText="1"/>
    </xf>
    <xf numFmtId="0" fontId="4" fillId="15" borderId="0" xfId="0" applyNumberFormat="1" applyFont="1" applyFill="1" applyBorder="1" applyAlignment="1">
      <alignment horizontal="right" vertical="top" wrapText="1"/>
    </xf>
    <xf numFmtId="0" fontId="10" fillId="15" borderId="0" xfId="0" applyFont="1" applyFill="1" applyBorder="1" applyAlignment="1">
      <alignment vertical="top" wrapText="1"/>
    </xf>
    <xf numFmtId="0" fontId="10" fillId="16" borderId="11" xfId="0" applyFont="1" applyFill="1" applyBorder="1" applyAlignment="1">
      <alignment vertical="top" wrapText="1"/>
    </xf>
    <xf numFmtId="0" fontId="10" fillId="18" borderId="14" xfId="0" applyFont="1" applyFill="1" applyBorder="1" applyAlignment="1">
      <alignment horizontal="left" vertical="top" wrapText="1"/>
    </xf>
    <xf numFmtId="0" fontId="10" fillId="22" borderId="14" xfId="0" applyFont="1" applyFill="1" applyBorder="1" applyAlignment="1">
      <alignment vertical="top" wrapText="1"/>
    </xf>
    <xf numFmtId="0" fontId="10" fillId="19" borderId="11" xfId="0" applyNumberFormat="1" applyFont="1" applyFill="1" applyBorder="1" applyAlignment="1">
      <alignment horizontal="right" vertical="top" wrapText="1"/>
    </xf>
    <xf numFmtId="0" fontId="10" fillId="17" borderId="11" xfId="0" applyNumberFormat="1" applyFont="1" applyFill="1" applyBorder="1" applyAlignment="1">
      <alignment horizontal="right" vertical="top" wrapText="1"/>
    </xf>
    <xf numFmtId="0" fontId="10" fillId="17" borderId="14" xfId="0" applyNumberFormat="1" applyFont="1" applyFill="1" applyBorder="1" applyAlignment="1">
      <alignment horizontal="right" vertical="top" wrapText="1"/>
    </xf>
    <xf numFmtId="0" fontId="10" fillId="23" borderId="14" xfId="0" applyFont="1" applyFill="1" applyBorder="1" applyAlignment="1">
      <alignment vertical="top" wrapText="1"/>
    </xf>
    <xf numFmtId="9" fontId="4" fillId="0" borderId="16" xfId="3" applyFont="1" applyBorder="1" applyAlignment="1">
      <alignment vertical="top" wrapText="1"/>
    </xf>
    <xf numFmtId="9" fontId="4" fillId="17" borderId="16" xfId="3" applyFont="1" applyFill="1" applyBorder="1" applyAlignment="1">
      <alignment vertical="top" wrapText="1"/>
    </xf>
    <xf numFmtId="0" fontId="10" fillId="19" borderId="12" xfId="0" applyFont="1" applyFill="1" applyBorder="1" applyAlignment="1">
      <alignment horizontal="left" vertical="top" wrapText="1"/>
    </xf>
    <xf numFmtId="0" fontId="10" fillId="19" borderId="13" xfId="0" applyFont="1" applyFill="1" applyBorder="1" applyAlignment="1">
      <alignment horizontal="left" vertical="top" wrapText="1"/>
    </xf>
    <xf numFmtId="0" fontId="10" fillId="17" borderId="13" xfId="0" applyFont="1" applyFill="1" applyBorder="1" applyAlignment="1">
      <alignment horizontal="left" vertical="top" wrapText="1"/>
    </xf>
    <xf numFmtId="0" fontId="10" fillId="17" borderId="14" xfId="0" applyFont="1" applyFill="1" applyBorder="1" applyAlignment="1">
      <alignment horizontal="left" vertical="top" wrapText="1"/>
    </xf>
    <xf numFmtId="0" fontId="10" fillId="0" borderId="22" xfId="0" applyFont="1" applyBorder="1" applyAlignment="1">
      <alignment horizontal="center" vertical="top" wrapText="1"/>
    </xf>
    <xf numFmtId="3" fontId="4" fillId="0" borderId="16" xfId="1" applyNumberFormat="1" applyFont="1" applyBorder="1" applyAlignment="1">
      <alignment vertical="top" wrapText="1"/>
    </xf>
    <xf numFmtId="0" fontId="10" fillId="0" borderId="0" xfId="0" applyFont="1" applyFill="1" applyBorder="1" applyAlignment="1">
      <alignment vertical="top" wrapText="1"/>
    </xf>
    <xf numFmtId="0" fontId="4" fillId="17" borderId="0" xfId="0" applyFont="1" applyFill="1"/>
    <xf numFmtId="0" fontId="10" fillId="16" borderId="17" xfId="0" applyFont="1" applyFill="1" applyBorder="1" applyAlignment="1">
      <alignment vertical="top" wrapText="1"/>
    </xf>
    <xf numFmtId="0" fontId="10" fillId="18" borderId="23" xfId="0" applyFont="1" applyFill="1" applyBorder="1" applyAlignment="1">
      <alignment vertical="top" wrapText="1"/>
    </xf>
    <xf numFmtId="9" fontId="4" fillId="0" borderId="16" xfId="3" applyFont="1" applyFill="1" applyBorder="1" applyAlignment="1">
      <alignment vertical="top" wrapText="1"/>
    </xf>
    <xf numFmtId="0" fontId="10" fillId="18" borderId="14" xfId="0" applyFont="1" applyFill="1" applyBorder="1" applyAlignment="1">
      <alignment vertical="top" wrapText="1"/>
    </xf>
    <xf numFmtId="0" fontId="10" fillId="0" borderId="11" xfId="0" applyNumberFormat="1" applyFont="1" applyFill="1" applyBorder="1" applyAlignment="1">
      <alignment vertical="top" wrapText="1"/>
    </xf>
    <xf numFmtId="0" fontId="4" fillId="15" borderId="16" xfId="0" applyNumberFormat="1" applyFont="1" applyFill="1" applyBorder="1" applyAlignment="1">
      <alignment horizontal="right" vertical="top" wrapText="1"/>
    </xf>
    <xf numFmtId="3" fontId="4" fillId="15" borderId="16" xfId="0" applyNumberFormat="1" applyFont="1" applyFill="1" applyBorder="1" applyAlignment="1">
      <alignment horizontal="right" vertical="top" wrapText="1"/>
    </xf>
    <xf numFmtId="3" fontId="4" fillId="17" borderId="15" xfId="0" applyNumberFormat="1" applyFont="1" applyFill="1" applyBorder="1" applyAlignment="1">
      <alignment horizontal="right" vertical="top" wrapText="1"/>
    </xf>
    <xf numFmtId="3" fontId="4" fillId="17" borderId="16" xfId="0" applyNumberFormat="1" applyFont="1" applyFill="1" applyBorder="1" applyAlignment="1">
      <alignment horizontal="right" vertical="top" wrapText="1"/>
    </xf>
    <xf numFmtId="0" fontId="4" fillId="17" borderId="16" xfId="0" applyNumberFormat="1" applyFont="1" applyFill="1" applyBorder="1" applyAlignment="1">
      <alignment horizontal="right" vertical="top" wrapText="1"/>
    </xf>
    <xf numFmtId="1" fontId="4" fillId="15" borderId="16" xfId="0" applyNumberFormat="1" applyFont="1" applyFill="1" applyBorder="1" applyAlignment="1">
      <alignment horizontal="right" vertical="top" wrapText="1"/>
    </xf>
    <xf numFmtId="1" fontId="4" fillId="17" borderId="15" xfId="0" applyNumberFormat="1" applyFont="1" applyFill="1" applyBorder="1" applyAlignment="1">
      <alignment horizontal="right" vertical="top" wrapText="1"/>
    </xf>
    <xf numFmtId="1" fontId="4" fillId="17" borderId="16" xfId="0" applyNumberFormat="1" applyFont="1" applyFill="1" applyBorder="1" applyAlignment="1">
      <alignment horizontal="right" vertical="top" wrapText="1"/>
    </xf>
    <xf numFmtId="3" fontId="4" fillId="17" borderId="16" xfId="1" applyNumberFormat="1" applyFont="1" applyFill="1" applyBorder="1" applyAlignment="1">
      <alignment vertical="top" wrapText="1"/>
    </xf>
    <xf numFmtId="9" fontId="0" fillId="0" borderId="17" xfId="0" applyNumberFormat="1" applyFill="1" applyBorder="1" applyAlignment="1">
      <alignment vertical="center"/>
    </xf>
    <xf numFmtId="9" fontId="0" fillId="0" borderId="17" xfId="0" applyNumberFormat="1" applyBorder="1" applyAlignment="1">
      <alignment vertical="center"/>
    </xf>
    <xf numFmtId="9" fontId="0" fillId="17" borderId="17" xfId="0" applyNumberFormat="1" applyFill="1" applyBorder="1" applyAlignment="1">
      <alignment vertical="center"/>
    </xf>
    <xf numFmtId="0" fontId="4" fillId="0" borderId="18" xfId="0" applyFont="1" applyBorder="1" applyAlignment="1">
      <alignment horizontal="left" vertical="top" wrapText="1"/>
    </xf>
    <xf numFmtId="0" fontId="10" fillId="23" borderId="11" xfId="0" applyFont="1" applyFill="1" applyBorder="1" applyAlignment="1">
      <alignment vertical="top" wrapText="1"/>
    </xf>
    <xf numFmtId="0" fontId="10" fillId="24" borderId="11" xfId="0" applyFont="1" applyFill="1" applyBorder="1" applyAlignment="1">
      <alignment horizontal="left" vertical="top" wrapText="1"/>
    </xf>
    <xf numFmtId="165" fontId="10" fillId="15" borderId="11" xfId="2" applyNumberFormat="1" applyFont="1" applyFill="1" applyBorder="1" applyAlignment="1">
      <alignment horizontal="left" vertical="top" wrapText="1"/>
    </xf>
    <xf numFmtId="0" fontId="3" fillId="25" borderId="24" xfId="0" applyFont="1" applyFill="1" applyBorder="1" applyAlignment="1">
      <alignment horizontal="left" vertical="top" wrapText="1"/>
    </xf>
    <xf numFmtId="0" fontId="3" fillId="25" borderId="13" xfId="0" applyFont="1" applyFill="1" applyBorder="1" applyAlignment="1">
      <alignment horizontal="left" vertical="top" wrapText="1"/>
    </xf>
    <xf numFmtId="0" fontId="3" fillId="25" borderId="14"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0" xfId="0" applyNumberFormat="1" applyFont="1" applyFill="1" applyBorder="1" applyAlignment="1">
      <alignment vertical="top" wrapText="1"/>
    </xf>
    <xf numFmtId="0" fontId="10" fillId="0" borderId="0" xfId="0" applyNumberFormat="1" applyFont="1" applyFill="1" applyBorder="1" applyAlignment="1">
      <alignment horizontal="right" vertical="top" wrapText="1"/>
    </xf>
    <xf numFmtId="0" fontId="10" fillId="17" borderId="11" xfId="0" applyNumberFormat="1" applyFont="1" applyFill="1" applyBorder="1" applyAlignment="1">
      <alignment vertical="top" wrapText="1"/>
    </xf>
    <xf numFmtId="1" fontId="4" fillId="0" borderId="16" xfId="3" applyNumberFormat="1" applyFont="1" applyFill="1" applyBorder="1" applyAlignment="1">
      <alignment vertical="top" wrapText="1"/>
    </xf>
    <xf numFmtId="1" fontId="4" fillId="17" borderId="16" xfId="3" applyNumberFormat="1" applyFont="1" applyFill="1" applyBorder="1" applyAlignment="1">
      <alignment vertical="top" wrapText="1"/>
    </xf>
    <xf numFmtId="0" fontId="10" fillId="0" borderId="12" xfId="0" applyFont="1" applyFill="1" applyBorder="1" applyAlignment="1">
      <alignment horizontal="center" vertical="top" wrapText="1"/>
    </xf>
    <xf numFmtId="1" fontId="4" fillId="0" borderId="16" xfId="3" applyNumberFormat="1" applyFont="1" applyBorder="1" applyAlignment="1">
      <alignment vertical="top" wrapText="1"/>
    </xf>
    <xf numFmtId="9" fontId="4" fillId="0" borderId="24" xfId="3" applyFont="1" applyBorder="1" applyAlignment="1">
      <alignment vertical="top" wrapText="1"/>
    </xf>
    <xf numFmtId="9" fontId="4" fillId="0" borderId="24" xfId="3" applyNumberFormat="1" applyFont="1" applyBorder="1" applyAlignment="1">
      <alignment vertical="top" wrapText="1"/>
    </xf>
    <xf numFmtId="9" fontId="4" fillId="17" borderId="24" xfId="3" applyNumberFormat="1" applyFont="1" applyFill="1" applyBorder="1" applyAlignment="1">
      <alignment vertical="top" wrapText="1"/>
    </xf>
    <xf numFmtId="1" fontId="4" fillId="0" borderId="24" xfId="3" applyNumberFormat="1" applyFont="1" applyFill="1" applyBorder="1" applyAlignment="1">
      <alignment vertical="top" wrapText="1"/>
    </xf>
    <xf numFmtId="1" fontId="4" fillId="0" borderId="24" xfId="3" applyNumberFormat="1" applyFont="1" applyBorder="1" applyAlignment="1">
      <alignment vertical="top" wrapText="1"/>
    </xf>
    <xf numFmtId="1" fontId="4" fillId="17" borderId="24" xfId="3" applyNumberFormat="1" applyFont="1" applyFill="1" applyBorder="1" applyAlignment="1">
      <alignment vertical="top" wrapText="1"/>
    </xf>
    <xf numFmtId="0" fontId="4" fillId="0" borderId="18" xfId="0" applyFont="1" applyBorder="1" applyAlignment="1">
      <alignment horizontal="center" vertical="top" wrapText="1"/>
    </xf>
    <xf numFmtId="1" fontId="10" fillId="0" borderId="16" xfId="3" applyNumberFormat="1" applyFont="1" applyFill="1" applyBorder="1" applyAlignment="1">
      <alignment vertical="top" wrapText="1"/>
    </xf>
    <xf numFmtId="9" fontId="10" fillId="0" borderId="16" xfId="3" applyNumberFormat="1" applyFont="1" applyFill="1" applyBorder="1" applyAlignment="1">
      <alignment vertical="top" wrapText="1"/>
    </xf>
    <xf numFmtId="9" fontId="10" fillId="17" borderId="16" xfId="3" applyNumberFormat="1" applyFont="1" applyFill="1" applyBorder="1" applyAlignment="1">
      <alignment vertical="top" wrapText="1"/>
    </xf>
    <xf numFmtId="0" fontId="3" fillId="17" borderId="24" xfId="0" applyFont="1" applyFill="1" applyBorder="1" applyAlignment="1">
      <alignment horizontal="left" vertical="top" wrapText="1"/>
    </xf>
    <xf numFmtId="0" fontId="3" fillId="17" borderId="16" xfId="0" applyFont="1" applyFill="1" applyBorder="1" applyAlignment="1">
      <alignment horizontal="left" vertical="top" wrapText="1"/>
    </xf>
    <xf numFmtId="0" fontId="4" fillId="0" borderId="0" xfId="0" applyFont="1" applyBorder="1" applyAlignment="1">
      <alignment horizontal="center" vertical="center" wrapText="1"/>
    </xf>
    <xf numFmtId="0" fontId="4" fillId="0" borderId="0" xfId="0" applyFont="1" applyAlignment="1">
      <alignment horizontal="left"/>
    </xf>
    <xf numFmtId="0" fontId="4" fillId="0" borderId="0" xfId="0" applyNumberFormat="1" applyFont="1"/>
    <xf numFmtId="0" fontId="4" fillId="0" borderId="0" xfId="0" applyNumberFormat="1" applyFont="1" applyAlignment="1">
      <alignment horizontal="right"/>
    </xf>
    <xf numFmtId="0" fontId="4" fillId="17" borderId="0" xfId="0" applyNumberFormat="1" applyFont="1" applyFill="1" applyAlignment="1">
      <alignment horizontal="right"/>
    </xf>
    <xf numFmtId="0" fontId="4" fillId="0" borderId="16" xfId="3" applyNumberFormat="1" applyFont="1" applyBorder="1" applyAlignment="1">
      <alignment vertical="top" wrapText="1"/>
    </xf>
    <xf numFmtId="0" fontId="4" fillId="17" borderId="16" xfId="3" applyNumberFormat="1" applyFont="1" applyFill="1" applyBorder="1" applyAlignment="1">
      <alignment vertical="top" wrapText="1"/>
    </xf>
    <xf numFmtId="0" fontId="10" fillId="0" borderId="12" xfId="0" applyFont="1" applyBorder="1" applyAlignment="1">
      <alignment horizontal="center" vertical="top" wrapText="1"/>
    </xf>
    <xf numFmtId="0" fontId="4" fillId="0" borderId="15" xfId="0" applyFont="1" applyBorder="1" applyAlignment="1">
      <alignment horizontal="center" vertical="center" wrapText="1"/>
    </xf>
    <xf numFmtId="0" fontId="10" fillId="19" borderId="14" xfId="0" applyNumberFormat="1" applyFont="1" applyFill="1" applyBorder="1" applyAlignment="1">
      <alignment horizontal="right" vertical="top" wrapText="1"/>
    </xf>
    <xf numFmtId="9" fontId="10" fillId="0" borderId="16" xfId="3" applyFont="1" applyBorder="1" applyAlignment="1">
      <alignment vertical="top" wrapText="1"/>
    </xf>
    <xf numFmtId="0" fontId="4" fillId="0" borderId="12" xfId="0" applyFont="1" applyBorder="1" applyAlignment="1">
      <alignment horizontal="right" vertical="top" wrapText="1"/>
    </xf>
    <xf numFmtId="0" fontId="4" fillId="0" borderId="13" xfId="0" applyFont="1" applyBorder="1" applyAlignment="1">
      <alignment horizontal="right" vertical="top" wrapText="1"/>
    </xf>
    <xf numFmtId="0" fontId="3" fillId="25" borderId="12" xfId="0" applyFont="1" applyFill="1" applyBorder="1" applyAlignment="1">
      <alignment horizontal="left" vertical="top" wrapText="1"/>
    </xf>
    <xf numFmtId="0" fontId="4" fillId="21" borderId="21" xfId="0" applyFont="1" applyFill="1" applyBorder="1" applyAlignment="1">
      <alignment horizontal="left" vertical="top" wrapText="1"/>
    </xf>
    <xf numFmtId="0" fontId="4" fillId="21" borderId="22" xfId="0" applyFont="1" applyFill="1" applyBorder="1" applyAlignment="1">
      <alignment horizontal="left" vertical="top" wrapText="1"/>
    </xf>
    <xf numFmtId="0" fontId="10" fillId="0" borderId="0" xfId="0" applyFont="1" applyBorder="1" applyAlignment="1">
      <alignment horizontal="center" vertical="top" wrapText="1"/>
    </xf>
    <xf numFmtId="0" fontId="10" fillId="19" borderId="12" xfId="0" applyFont="1" applyFill="1" applyBorder="1" applyAlignment="1">
      <alignment horizontal="center" vertical="top" wrapText="1"/>
    </xf>
    <xf numFmtId="0" fontId="10" fillId="19" borderId="13" xfId="0" applyFont="1" applyFill="1" applyBorder="1" applyAlignment="1">
      <alignment horizontal="center" vertical="top" wrapText="1"/>
    </xf>
    <xf numFmtId="0" fontId="10" fillId="17" borderId="13" xfId="0" applyFont="1" applyFill="1" applyBorder="1" applyAlignment="1">
      <alignment horizontal="center" vertical="top" wrapText="1"/>
    </xf>
    <xf numFmtId="0" fontId="10" fillId="17" borderId="14" xfId="0" applyFont="1" applyFill="1" applyBorder="1" applyAlignment="1">
      <alignment horizontal="center"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21" xfId="0" applyFont="1" applyFill="1" applyBorder="1" applyAlignment="1">
      <alignment vertical="top" wrapText="1"/>
    </xf>
    <xf numFmtId="1" fontId="10" fillId="0" borderId="16" xfId="3" applyNumberFormat="1" applyFont="1" applyBorder="1" applyAlignment="1">
      <alignment vertical="top" wrapText="1"/>
    </xf>
    <xf numFmtId="0" fontId="4" fillId="0" borderId="22" xfId="0" applyFont="1" applyFill="1" applyBorder="1" applyAlignment="1">
      <alignment vertical="top" wrapText="1"/>
    </xf>
    <xf numFmtId="0" fontId="4" fillId="0" borderId="16" xfId="0" applyFont="1" applyFill="1" applyBorder="1" applyAlignment="1">
      <alignment vertical="top" wrapText="1"/>
    </xf>
    <xf numFmtId="0" fontId="4" fillId="21" borderId="21" xfId="0" applyFont="1" applyFill="1" applyBorder="1" applyAlignment="1">
      <alignment vertical="top" wrapText="1"/>
    </xf>
    <xf numFmtId="0" fontId="4" fillId="21" borderId="22" xfId="0" applyFont="1" applyFill="1" applyBorder="1" applyAlignment="1">
      <alignment vertical="top" wrapText="1"/>
    </xf>
    <xf numFmtId="0" fontId="4" fillId="21" borderId="16" xfId="0" applyFont="1" applyFill="1" applyBorder="1" applyAlignment="1">
      <alignment vertical="top" wrapText="1"/>
    </xf>
    <xf numFmtId="0" fontId="4" fillId="21" borderId="17" xfId="0" applyFont="1" applyFill="1" applyBorder="1" applyAlignment="1">
      <alignment horizontal="left" vertical="top" wrapText="1"/>
    </xf>
    <xf numFmtId="0" fontId="4" fillId="21" borderId="18" xfId="0" applyFont="1" applyFill="1" applyBorder="1" applyAlignment="1">
      <alignment horizontal="left" vertical="top" wrapText="1"/>
    </xf>
    <xf numFmtId="0" fontId="4" fillId="21" borderId="15" xfId="0" applyFont="1" applyFill="1" applyBorder="1" applyAlignment="1">
      <alignment horizontal="left" vertical="top" wrapText="1"/>
    </xf>
    <xf numFmtId="0" fontId="4" fillId="0" borderId="21" xfId="0" applyFont="1" applyFill="1" applyBorder="1" applyAlignment="1">
      <alignment vertical="top" wrapText="1"/>
    </xf>
    <xf numFmtId="0" fontId="4" fillId="0" borderId="22" xfId="0" applyFont="1" applyFill="1" applyBorder="1" applyAlignment="1">
      <alignment vertical="top" wrapText="1"/>
    </xf>
    <xf numFmtId="0" fontId="4" fillId="0" borderId="16" xfId="0" applyFont="1" applyFill="1" applyBorder="1" applyAlignment="1">
      <alignment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10" fillId="19" borderId="12" xfId="0" applyFont="1" applyFill="1" applyBorder="1" applyAlignment="1">
      <alignment horizontal="center" vertical="top" wrapText="1"/>
    </xf>
    <xf numFmtId="0" fontId="10" fillId="19" borderId="13" xfId="0" applyFont="1" applyFill="1" applyBorder="1" applyAlignment="1">
      <alignment horizontal="center" vertical="top" wrapText="1"/>
    </xf>
    <xf numFmtId="0" fontId="10" fillId="19" borderId="14"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9" fontId="4" fillId="21" borderId="17" xfId="0" applyNumberFormat="1" applyFont="1" applyFill="1" applyBorder="1" applyAlignment="1">
      <alignment horizontal="center" vertical="top" wrapText="1"/>
    </xf>
    <xf numFmtId="9" fontId="4" fillId="21" borderId="18" xfId="0" applyNumberFormat="1" applyFont="1" applyFill="1" applyBorder="1" applyAlignment="1">
      <alignment horizontal="center" vertical="top" wrapText="1"/>
    </xf>
    <xf numFmtId="9" fontId="4" fillId="21" borderId="15" xfId="0" applyNumberFormat="1" applyFont="1" applyFill="1" applyBorder="1" applyAlignment="1">
      <alignment horizontal="center" vertical="top" wrapText="1"/>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21" borderId="21" xfId="0" applyFont="1" applyFill="1" applyBorder="1" applyAlignment="1">
      <alignment vertical="top" wrapText="1"/>
    </xf>
    <xf numFmtId="0" fontId="4" fillId="21" borderId="22" xfId="0" applyFont="1" applyFill="1" applyBorder="1" applyAlignment="1">
      <alignment vertical="top" wrapText="1"/>
    </xf>
    <xf numFmtId="0" fontId="4" fillId="21" borderId="16" xfId="0" applyFont="1" applyFill="1" applyBorder="1" applyAlignment="1">
      <alignment vertical="top" wrapText="1"/>
    </xf>
    <xf numFmtId="0" fontId="4" fillId="0" borderId="14"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22" xfId="0" applyFont="1" applyFill="1" applyBorder="1" applyAlignment="1">
      <alignment horizontal="left" vertical="top" wrapText="1"/>
    </xf>
    <xf numFmtId="0" fontId="4" fillId="0" borderId="14" xfId="0" applyFont="1" applyBorder="1" applyAlignment="1">
      <alignment horizontal="left" vertical="top" wrapText="1"/>
    </xf>
    <xf numFmtId="0" fontId="4" fillId="0" borderId="17"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8" xfId="0" applyFont="1" applyBorder="1" applyAlignment="1">
      <alignment horizontal="center" vertical="center" wrapText="1"/>
    </xf>
    <xf numFmtId="0" fontId="4" fillId="0" borderId="16" xfId="0" applyFont="1" applyFill="1" applyBorder="1" applyAlignment="1">
      <alignment horizontal="left" vertical="top" wrapText="1"/>
    </xf>
    <xf numFmtId="0" fontId="4" fillId="0" borderId="13" xfId="0" applyFont="1" applyFill="1" applyBorder="1" applyAlignment="1">
      <alignment horizontal="center" vertical="top" wrapText="1"/>
    </xf>
    <xf numFmtId="0" fontId="4" fillId="15" borderId="12" xfId="0" applyFont="1" applyFill="1" applyBorder="1" applyAlignment="1">
      <alignment horizontal="left" vertical="top" wrapText="1"/>
    </xf>
    <xf numFmtId="0" fontId="4" fillId="15" borderId="13" xfId="0" applyFont="1" applyFill="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15" borderId="14" xfId="0" applyFont="1" applyFill="1" applyBorder="1" applyAlignment="1">
      <alignment horizontal="left"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8" fillId="15" borderId="0" xfId="0" applyFont="1" applyFill="1" applyAlignment="1" applyProtection="1">
      <alignment horizontal="left"/>
      <protection hidden="1"/>
    </xf>
    <xf numFmtId="0" fontId="10" fillId="0" borderId="12"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0" fillId="20" borderId="17" xfId="0" applyFont="1" applyFill="1" applyBorder="1" applyAlignment="1">
      <alignment vertical="top" wrapText="1"/>
    </xf>
    <xf numFmtId="0" fontId="10" fillId="20" borderId="18" xfId="0" applyFont="1" applyFill="1" applyBorder="1" applyAlignment="1">
      <alignment vertical="top" wrapText="1"/>
    </xf>
    <xf numFmtId="0" fontId="10" fillId="20" borderId="15" xfId="0" applyFont="1" applyFill="1" applyBorder="1" applyAlignment="1">
      <alignment vertical="top" wrapText="1"/>
    </xf>
    <xf numFmtId="0" fontId="10" fillId="19" borderId="12" xfId="0" applyNumberFormat="1" applyFont="1" applyFill="1" applyBorder="1" applyAlignment="1">
      <alignment horizontal="center" vertical="top" wrapText="1"/>
    </xf>
    <xf numFmtId="0" fontId="10" fillId="19" borderId="13" xfId="0" applyNumberFormat="1" applyFont="1" applyFill="1" applyBorder="1" applyAlignment="1">
      <alignment horizontal="center" vertical="top" wrapText="1"/>
    </xf>
    <xf numFmtId="0" fontId="10" fillId="19" borderId="14" xfId="0" applyNumberFormat="1" applyFont="1" applyFill="1" applyBorder="1" applyAlignment="1">
      <alignment horizontal="center" vertical="top" wrapText="1"/>
    </xf>
    <xf numFmtId="0" fontId="4" fillId="0" borderId="12" xfId="0" applyNumberFormat="1" applyFont="1" applyBorder="1" applyAlignment="1">
      <alignment horizontal="left" vertical="top" wrapText="1"/>
    </xf>
    <xf numFmtId="0" fontId="4" fillId="0" borderId="13" xfId="0" applyNumberFormat="1" applyFont="1" applyBorder="1" applyAlignment="1">
      <alignment horizontal="left" vertical="top" wrapText="1"/>
    </xf>
    <xf numFmtId="0" fontId="4" fillId="0" borderId="14" xfId="0" applyNumberFormat="1" applyFont="1" applyBorder="1" applyAlignment="1">
      <alignment horizontal="left" vertical="top" wrapText="1"/>
    </xf>
  </cellXfs>
  <cellStyles count="205">
    <cellStyle name="20% - Accent1 2" xfId="4"/>
    <cellStyle name="20% - Accent1 2 2" xfId="5"/>
    <cellStyle name="20% - Accent2 2" xfId="6"/>
    <cellStyle name="20% - Accent2 2 2" xfId="7"/>
    <cellStyle name="20% - Accent3 2" xfId="8"/>
    <cellStyle name="20% - Accent3 2 2" xfId="9"/>
    <cellStyle name="20% - Accent4 2" xfId="10"/>
    <cellStyle name="20% - Accent4 2 2" xfId="11"/>
    <cellStyle name="20% - Accent5 2" xfId="12"/>
    <cellStyle name="20% - Accent5 2 2" xfId="13"/>
    <cellStyle name="20% - Accent6 2" xfId="14"/>
    <cellStyle name="20% - Accent6 2 2" xfId="15"/>
    <cellStyle name="40% - Accent1 2" xfId="16"/>
    <cellStyle name="40% - Accent1 2 2" xfId="17"/>
    <cellStyle name="40% - Accent2 2" xfId="18"/>
    <cellStyle name="40% - Accent2 2 2" xfId="19"/>
    <cellStyle name="40% - Accent3 2" xfId="20"/>
    <cellStyle name="40% - Accent3 2 2" xfId="21"/>
    <cellStyle name="40% - Accent4 2" xfId="22"/>
    <cellStyle name="40% - Accent4 2 2" xfId="23"/>
    <cellStyle name="40% - Accent5 2" xfId="24"/>
    <cellStyle name="40% - Accent5 2 2" xfId="25"/>
    <cellStyle name="40% - Accent6 2" xfId="26"/>
    <cellStyle name="40% - Accent6 2 2" xfId="27"/>
    <cellStyle name="60% - Accent1 2" xfId="28"/>
    <cellStyle name="60% - Accent2 2" xfId="29"/>
    <cellStyle name="60% - Accent3 2" xfId="30"/>
    <cellStyle name="60% - Accent4 2" xfId="31"/>
    <cellStyle name="60% - Accent5 2" xfId="32"/>
    <cellStyle name="60% - Accent6 2" xfId="33"/>
    <cellStyle name="Accent1 2" xfId="34"/>
    <cellStyle name="Accent2 2" xfId="35"/>
    <cellStyle name="Accent3 2" xfId="36"/>
    <cellStyle name="Accent4 2" xfId="37"/>
    <cellStyle name="Accent5 2" xfId="38"/>
    <cellStyle name="Accent6 2" xfId="39"/>
    <cellStyle name="Actual" xfId="40"/>
    <cellStyle name="Bad 2" xfId="41"/>
    <cellStyle name="Calculation 2" xfId="42"/>
    <cellStyle name="Check Cell 2" xfId="43"/>
    <cellStyle name="Comma" xfId="1" builtinId="3"/>
    <cellStyle name="Comma 2" xfId="44"/>
    <cellStyle name="Comma 2 2" xfId="45"/>
    <cellStyle name="Comma 2 2 2" xfId="46"/>
    <cellStyle name="Comma 2 2 2 2" xfId="47"/>
    <cellStyle name="Comma 2 2 3" xfId="48"/>
    <cellStyle name="Comma 2 3" xfId="49"/>
    <cellStyle name="Comma 2 3 2" xfId="50"/>
    <cellStyle name="Comma 2 4" xfId="51"/>
    <cellStyle name="Comma 3" xfId="52"/>
    <cellStyle name="Comma 3 2" xfId="53"/>
    <cellStyle name="Comma 3 2 2" xfId="54"/>
    <cellStyle name="Comma 3 2 2 2" xfId="55"/>
    <cellStyle name="Comma 3 2 2 2 2" xfId="56"/>
    <cellStyle name="Comma 3 2 2 3" xfId="57"/>
    <cellStyle name="Comma 3 2 3" xfId="58"/>
    <cellStyle name="Comma 3 2 3 2" xfId="59"/>
    <cellStyle name="Comma 3 2 3 2 2" xfId="60"/>
    <cellStyle name="Comma 3 2 3 3" xfId="61"/>
    <cellStyle name="Comma 3 2 4" xfId="62"/>
    <cellStyle name="Comma 3 2 4 2" xfId="63"/>
    <cellStyle name="Comma 3 2 4 2 2" xfId="64"/>
    <cellStyle name="Comma 3 2 4 3" xfId="65"/>
    <cellStyle name="Comma 3 2 5" xfId="66"/>
    <cellStyle name="Comma 3 2 5 2" xfId="67"/>
    <cellStyle name="Comma 3 2 6" xfId="68"/>
    <cellStyle name="Comma 3 3" xfId="69"/>
    <cellStyle name="Comma 3 3 2" xfId="70"/>
    <cellStyle name="Comma 3 3 2 2" xfId="71"/>
    <cellStyle name="Comma 3 3 2 2 2" xfId="72"/>
    <cellStyle name="Comma 3 3 2 3" xfId="73"/>
    <cellStyle name="Comma 3 3 3" xfId="74"/>
    <cellStyle name="Comma 3 3 3 2" xfId="75"/>
    <cellStyle name="Comma 3 3 4" xfId="76"/>
    <cellStyle name="Comma 3 4" xfId="77"/>
    <cellStyle name="Comma 3 4 2" xfId="78"/>
    <cellStyle name="Comma 3 4 2 2" xfId="79"/>
    <cellStyle name="Comma 3 4 2 2 2" xfId="80"/>
    <cellStyle name="Comma 3 4 2 3" xfId="81"/>
    <cellStyle name="Comma 3 4 3" xfId="82"/>
    <cellStyle name="Comma 3 4 3 2" xfId="83"/>
    <cellStyle name="Comma 3 4 4" xfId="84"/>
    <cellStyle name="Comma 3 5" xfId="85"/>
    <cellStyle name="Comma 3 5 2" xfId="86"/>
    <cellStyle name="Comma 3 5 2 2" xfId="87"/>
    <cellStyle name="Comma 3 5 2 2 2" xfId="88"/>
    <cellStyle name="Comma 3 5 2 3" xfId="89"/>
    <cellStyle name="Comma 3 5 3" xfId="90"/>
    <cellStyle name="Comma 3 5 3 2" xfId="91"/>
    <cellStyle name="Comma 3 5 4" xfId="92"/>
    <cellStyle name="Comma 3 6" xfId="93"/>
    <cellStyle name="Comma 3 6 2" xfId="94"/>
    <cellStyle name="Comma 3 6 2 2" xfId="95"/>
    <cellStyle name="Comma 3 6 2 2 2" xfId="96"/>
    <cellStyle name="Comma 3 6 2 3" xfId="97"/>
    <cellStyle name="Comma 3 6 3" xfId="98"/>
    <cellStyle name="Comma 3 6 3 2" xfId="99"/>
    <cellStyle name="Comma 3 6 4" xfId="100"/>
    <cellStyle name="Comma 3 7" xfId="101"/>
    <cellStyle name="Comma 3 7 2" xfId="102"/>
    <cellStyle name="Comma 3 7 2 2" xfId="103"/>
    <cellStyle name="Comma 3 7 3" xfId="104"/>
    <cellStyle name="Comma 3 8" xfId="105"/>
    <cellStyle name="Comma 3 8 2" xfId="106"/>
    <cellStyle name="Comma 3 9" xfId="107"/>
    <cellStyle name="Comma 4" xfId="108"/>
    <cellStyle name="Comma 4 2" xfId="109"/>
    <cellStyle name="Comma 4 2 2" xfId="110"/>
    <cellStyle name="Comma 4 2 2 2" xfId="111"/>
    <cellStyle name="Comma 4 2 3" xfId="112"/>
    <cellStyle name="Comma 4 3" xfId="113"/>
    <cellStyle name="Comma 4 3 2" xfId="114"/>
    <cellStyle name="Comma 4 4" xfId="115"/>
    <cellStyle name="Comma 5" xfId="116"/>
    <cellStyle name="Comma 5 2" xfId="117"/>
    <cellStyle name="Comma 5 2 2" xfId="118"/>
    <cellStyle name="Comma 5 2 2 2" xfId="119"/>
    <cellStyle name="Comma 5 2 3" xfId="120"/>
    <cellStyle name="Comma 5 3" xfId="121"/>
    <cellStyle name="Comma 5 3 2" xfId="122"/>
    <cellStyle name="Comma 5 4" xfId="123"/>
    <cellStyle name="Comma 6" xfId="124"/>
    <cellStyle name="Comma 6 2" xfId="125"/>
    <cellStyle name="Comma 6 2 2" xfId="126"/>
    <cellStyle name="Comma 6 2 2 2" xfId="127"/>
    <cellStyle name="Comma 6 2 3" xfId="128"/>
    <cellStyle name="Comma 6 3" xfId="129"/>
    <cellStyle name="Comma 6 3 2" xfId="130"/>
    <cellStyle name="Comma 6 4" xfId="131"/>
    <cellStyle name="Comma 7" xfId="132"/>
    <cellStyle name="Comma 7 2" xfId="133"/>
    <cellStyle name="Comma 7 2 2" xfId="134"/>
    <cellStyle name="Comma 7 3" xfId="135"/>
    <cellStyle name="Currency" xfId="2" builtinId="4"/>
    <cellStyle name="Currency 2" xfId="136"/>
    <cellStyle name="Currency 2 2" xfId="137"/>
    <cellStyle name="Excel Built-in Normal" xfId="138"/>
    <cellStyle name="Excel Built-in Normal 2" xfId="139"/>
    <cellStyle name="Excel Built-in Normal 3" xfId="140"/>
    <cellStyle name="Excel Built-in Normal 4" xfId="141"/>
    <cellStyle name="Explanatory Text 2" xfId="142"/>
    <cellStyle name="Good 2" xfId="143"/>
    <cellStyle name="Heading 1 2" xfId="144"/>
    <cellStyle name="Heading 2 2" xfId="145"/>
    <cellStyle name="Heading 3 2" xfId="146"/>
    <cellStyle name="Heading 4 2" xfId="147"/>
    <cellStyle name="Hyperlink 2" xfId="148"/>
    <cellStyle name="Hyperlink 2 2" xfId="149"/>
    <cellStyle name="Hyperlink 3" xfId="150"/>
    <cellStyle name="Input 2" xfId="151"/>
    <cellStyle name="Linked Cell 2" xfId="152"/>
    <cellStyle name="Neutral 2" xfId="153"/>
    <cellStyle name="Normal" xfId="0" builtinId="0"/>
    <cellStyle name="Normal 10" xfId="154"/>
    <cellStyle name="Normal 2" xfId="155"/>
    <cellStyle name="Normal 2 2" xfId="156"/>
    <cellStyle name="Normal 2 2 2" xfId="157"/>
    <cellStyle name="Normal 2 2 3" xfId="158"/>
    <cellStyle name="Normal 2 3" xfId="159"/>
    <cellStyle name="Normal 2 3 2" xfId="160"/>
    <cellStyle name="Normal 2 3 3" xfId="161"/>
    <cellStyle name="Normal 2 4" xfId="162"/>
    <cellStyle name="Normal 2 5" xfId="163"/>
    <cellStyle name="Normal 2 6" xfId="164"/>
    <cellStyle name="Normal 3" xfId="165"/>
    <cellStyle name="Normal 3 2" xfId="166"/>
    <cellStyle name="Normal 3 2 2" xfId="167"/>
    <cellStyle name="Normal 3 2 2 2" xfId="168"/>
    <cellStyle name="Normal 3 2 2 3" xfId="169"/>
    <cellStyle name="Normal 3 2 2 4" xfId="170"/>
    <cellStyle name="Normal 3 2 2 5" xfId="171"/>
    <cellStyle name="Normal 4" xfId="172"/>
    <cellStyle name="Normal 4 2" xfId="173"/>
    <cellStyle name="Normal 4 2 2" xfId="174"/>
    <cellStyle name="Normal 4 3" xfId="175"/>
    <cellStyle name="Normal 4 4" xfId="176"/>
    <cellStyle name="Normal 5" xfId="177"/>
    <cellStyle name="Normal 5 2" xfId="178"/>
    <cellStyle name="Normal 5 3" xfId="179"/>
    <cellStyle name="Normal 5 3 2" xfId="180"/>
    <cellStyle name="Normal 5 4" xfId="181"/>
    <cellStyle name="Normal 6" xfId="182"/>
    <cellStyle name="Normal 6 2" xfId="183"/>
    <cellStyle name="Normal 7" xfId="184"/>
    <cellStyle name="Normal 7 2" xfId="185"/>
    <cellStyle name="Normal 7 3" xfId="186"/>
    <cellStyle name="Normal 8" xfId="187"/>
    <cellStyle name="Normal 8 2" xfId="188"/>
    <cellStyle name="Normal 8 2 2" xfId="189"/>
    <cellStyle name="Normal 9" xfId="190"/>
    <cellStyle name="Note 2" xfId="191"/>
    <cellStyle name="Note 2 2" xfId="192"/>
    <cellStyle name="Note 2 3" xfId="193"/>
    <cellStyle name="Note 2 4" xfId="194"/>
    <cellStyle name="Note 2 5" xfId="195"/>
    <cellStyle name="Output 2" xfId="196"/>
    <cellStyle name="Percent" xfId="3" builtinId="5"/>
    <cellStyle name="Percent 2" xfId="197"/>
    <cellStyle name="Percent 2 2" xfId="198"/>
    <cellStyle name="Percent 3" xfId="199"/>
    <cellStyle name="Percent 3 2" xfId="200"/>
    <cellStyle name="Projection" xfId="201"/>
    <cellStyle name="Title 2" xfId="202"/>
    <cellStyle name="Total 2" xfId="203"/>
    <cellStyle name="Warning Text 2" xfId="204"/>
  </cellStyles>
  <dxfs count="1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chael%20Corbishley/Documents/Regional%20Refugee%20Response/DFID/MEAL/DFID%20Logframe%20Workbook_Consolidated%20version%20-%20REVISED%20for%20submission%20141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asonm/Box%20Sync/Region/Regional%20Budget/DFID%20-1RS/Copy%20of%20Budget-templat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achael%20Corbishley/Documents/Regional%20Refugee%20Response/DFID/Quarter%201%20Report/Finance/DFID%20Forecast%20by%20DE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hristina/AppData/Local/Microsoft/Windows/Temporary%20Internet%20Files/Content.Outlook/E5FQQEFO/Greece%20Risk%20Management%20Pla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cw-insight/Teamsites/ts-523/Shared%20documents/02%20Project%20Management/01%20New%20Project%20Development/DFID%20Logframe%20Templa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IRCUser/Documents/Greece/Proposals/DFID%20CP/Other/Milestones/Copy%20of%20DFID%20Greece%20Logframe%20Workbook%20RCFE%20-%20FINAL_Aug%20%203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A-Homer/Desktop/RCFE%20Review%20Meeting/02.%20DfID_RCFE%20SC%20Financial%20Report%20Q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A-Homer/AppData/Local/Microsoft/Windows/Temporary%20Internet%20Files/Content.Outlook/USQC40XG/AG300263_Q2%20Logframe%20workbook%20MASTER.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A-Homer/Desktop/RCFE%20Review%20Meeting/DFID%20Logframe%20Workbook%20RCFE%20-%20UNHCR%20-%20Quarter%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ummary"/>
      <sheetName val="1. Logframe (2)"/>
      <sheetName val="1. Logframe"/>
      <sheetName val="1.2 IRC Logframe "/>
      <sheetName val="2. Risk "/>
      <sheetName val="Risk Key"/>
      <sheetName val="3. Budget"/>
      <sheetName val="Original Budget"/>
      <sheetName val="3.1 Detailed Finance Report"/>
      <sheetName val="3.2 Summary Finance Report"/>
      <sheetName val="3.3 Unit Cost Monitoring"/>
      <sheetName val="4. Downstream Partners"/>
      <sheetName val="5. Asset Register"/>
      <sheetName val="6. Footprint"/>
      <sheetName val="Dropdown menus"/>
      <sheetName val="Delivery Plan (DFID use) "/>
      <sheetName val="Results Chain (DFID use)"/>
      <sheetName val="Annual Review (DFID use)"/>
      <sheetName val="Logframe guidance"/>
      <sheetName val="Adminstration"/>
    </sheetNames>
    <sheetDataSet>
      <sheetData sheetId="0" refreshError="1"/>
      <sheetData sheetId="1" refreshError="1"/>
      <sheetData sheetId="2"/>
      <sheetData sheetId="3" refreshError="1"/>
      <sheetData sheetId="4" refreshError="1"/>
      <sheetData sheetId="5" refreshError="1"/>
      <sheetData sheetId="6" refreshError="1"/>
      <sheetData sheetId="7">
        <row r="220">
          <cell r="H220">
            <v>3846292.0606174739</v>
          </cell>
          <cell r="AY220">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Assumptions"/>
      <sheetName val="Config"/>
      <sheetName val="Copy of Budget-template"/>
    </sheetNames>
    <sheetDataSet>
      <sheetData sheetId="0"/>
      <sheetData sheetId="1"/>
      <sheetData sheetId="2">
        <row r="1">
          <cell r="A1" t="str">
            <v>unit cost</v>
          </cell>
        </row>
        <row r="2">
          <cell r="A2" t="str">
            <v>regular payment</v>
          </cell>
        </row>
        <row r="3">
          <cell r="A3" t="str">
            <v>lump sum</v>
          </cell>
        </row>
        <row r="5">
          <cell r="A5" t="str">
            <v>individuals</v>
          </cell>
          <cell r="F5" t="str">
            <v>Yes</v>
          </cell>
        </row>
        <row r="6">
          <cell r="A6" t="str">
            <v>households</v>
          </cell>
          <cell r="F6" t="str">
            <v>No</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options"/>
      <sheetName val="Budget funding summary"/>
      <sheetName val="Pivot"/>
      <sheetName val="Transaction Listing BvA 31 Oct"/>
      <sheetName val="Changes"/>
      <sheetName val="Pivot After Changes"/>
      <sheetName val="Pivot DRC After Second Change"/>
      <sheetName val="3.1 Detailed Finance Report DRC"/>
      <sheetName val="Pivot DEA"/>
      <sheetName val="Pivot DEA 2 Change"/>
      <sheetName val="3.1 Detailed Finance Report DEA"/>
      <sheetName val="Transaction Listing BvA 31 NEW"/>
      <sheetName val="BVA_SOF_COSTC_CY_DC"/>
      <sheetName val="BVA_SOF_LOA_DC"/>
      <sheetName val="BVA_SOF_COSTC_CY_USD"/>
      <sheetName val="BVA_SOF_LOA_USD"/>
    </sheetNames>
    <sheetDataSet>
      <sheetData sheetId="0" refreshError="1"/>
      <sheetData sheetId="1">
        <row r="1">
          <cell r="A1" t="str">
            <v>DRC</v>
          </cell>
          <cell r="B1" t="str">
            <v>Budget DC</v>
          </cell>
          <cell r="C1" t="str">
            <v>Budget USD</v>
          </cell>
        </row>
        <row r="2">
          <cell r="A2" t="str">
            <v>826030240000</v>
          </cell>
          <cell r="B2">
            <v>281651</v>
          </cell>
          <cell r="C2">
            <v>346434.19434194342</v>
          </cell>
        </row>
        <row r="3">
          <cell r="A3" t="str">
            <v>826030240001</v>
          </cell>
          <cell r="B3">
            <v>616269.74</v>
          </cell>
          <cell r="C3">
            <v>758019.36039360391</v>
          </cell>
        </row>
        <row r="4">
          <cell r="A4" t="str">
            <v>826030240002</v>
          </cell>
          <cell r="B4">
            <v>1079695.19</v>
          </cell>
          <cell r="C4">
            <v>1328038.3640836407</v>
          </cell>
        </row>
        <row r="5">
          <cell r="A5" t="str">
            <v>826030240003</v>
          </cell>
          <cell r="B5">
            <v>40446</v>
          </cell>
          <cell r="C5">
            <v>49749.0774907749</v>
          </cell>
        </row>
        <row r="6">
          <cell r="A6" t="str">
            <v>826030240004</v>
          </cell>
          <cell r="B6">
            <v>199072</v>
          </cell>
          <cell r="C6">
            <v>244861.00861008611</v>
          </cell>
        </row>
        <row r="7">
          <cell r="A7" t="str">
            <v>826030240005</v>
          </cell>
          <cell r="B7">
            <v>0</v>
          </cell>
          <cell r="C7">
            <v>0</v>
          </cell>
        </row>
        <row r="8">
          <cell r="A8" t="str">
            <v>826030240006</v>
          </cell>
          <cell r="B8">
            <v>0</v>
          </cell>
          <cell r="C8">
            <v>0</v>
          </cell>
        </row>
        <row r="9">
          <cell r="A9" t="str">
            <v>826030240007</v>
          </cell>
          <cell r="B9">
            <v>18718.36</v>
          </cell>
          <cell r="C9">
            <v>23023.813038130302</v>
          </cell>
        </row>
        <row r="10">
          <cell r="A10" t="str">
            <v>826030240008</v>
          </cell>
          <cell r="B10">
            <v>0</v>
          </cell>
          <cell r="C10">
            <v>0</v>
          </cell>
        </row>
        <row r="11">
          <cell r="A11" t="str">
            <v>826030240009</v>
          </cell>
          <cell r="B11">
            <v>0</v>
          </cell>
          <cell r="C11">
            <v>0</v>
          </cell>
        </row>
        <row r="12">
          <cell r="A12" t="str">
            <v>826030240010</v>
          </cell>
          <cell r="B12">
            <v>0</v>
          </cell>
          <cell r="C12">
            <v>0</v>
          </cell>
        </row>
        <row r="13">
          <cell r="A13" t="str">
            <v>826030240011</v>
          </cell>
          <cell r="B13">
            <v>2000</v>
          </cell>
          <cell r="C13">
            <v>2460.0246002459999</v>
          </cell>
        </row>
        <row r="14">
          <cell r="A14" t="str">
            <v>826030240012</v>
          </cell>
          <cell r="B14">
            <v>158183.19</v>
          </cell>
          <cell r="C14">
            <v>194567.2693726937</v>
          </cell>
        </row>
        <row r="15">
          <cell r="A15" t="str">
            <v>826030240013</v>
          </cell>
          <cell r="B15">
            <v>8073.02</v>
          </cell>
          <cell r="C15">
            <v>9929.9138991389009</v>
          </cell>
        </row>
        <row r="16">
          <cell r="A16" t="str">
            <v>826030240014</v>
          </cell>
          <cell r="B16">
            <v>46232.6</v>
          </cell>
          <cell r="C16">
            <v>56866.666666666599</v>
          </cell>
        </row>
        <row r="17">
          <cell r="A17" t="str">
            <v>826030240015</v>
          </cell>
          <cell r="B17">
            <v>49000.39</v>
          </cell>
          <cell r="C17">
            <v>60271.082410824099</v>
          </cell>
        </row>
        <row r="18">
          <cell r="A18" t="str">
            <v>826030240016</v>
          </cell>
          <cell r="B18">
            <v>108863.65</v>
          </cell>
          <cell r="C18">
            <v>133903.62853628531</v>
          </cell>
        </row>
        <row r="19">
          <cell r="A19" t="str">
            <v>826030240017</v>
          </cell>
          <cell r="B19">
            <v>97739.03</v>
          </cell>
          <cell r="C19">
            <v>120220.209102091</v>
          </cell>
        </row>
        <row r="20">
          <cell r="A20" t="str">
            <v>826030240018</v>
          </cell>
          <cell r="B20">
            <v>53699.360000000001</v>
          </cell>
          <cell r="C20">
            <v>66050.873308733004</v>
          </cell>
        </row>
        <row r="21">
          <cell r="A21" t="str">
            <v>826030240019</v>
          </cell>
          <cell r="B21">
            <v>162294.22</v>
          </cell>
          <cell r="C21">
            <v>199623.88683886829</v>
          </cell>
        </row>
        <row r="22">
          <cell r="A22" t="str">
            <v>826030240020</v>
          </cell>
          <cell r="B22">
            <v>8418.07</v>
          </cell>
          <cell r="C22">
            <v>10354.3296432964</v>
          </cell>
        </row>
        <row r="23">
          <cell r="A23" t="str">
            <v>826030240021</v>
          </cell>
          <cell r="B23">
            <v>7401.01</v>
          </cell>
          <cell r="C23">
            <v>9103.3333333332994</v>
          </cell>
        </row>
        <row r="24">
          <cell r="A24" t="str">
            <v>826030240022</v>
          </cell>
          <cell r="B24">
            <v>3703.7</v>
          </cell>
          <cell r="C24">
            <v>4555.5965559654996</v>
          </cell>
        </row>
      </sheetData>
      <sheetData sheetId="2">
        <row r="3">
          <cell r="A3" t="str">
            <v>Sum of Donor Cur Amount</v>
          </cell>
        </row>
      </sheetData>
      <sheetData sheetId="3" refreshError="1"/>
      <sheetData sheetId="4" refreshError="1"/>
      <sheetData sheetId="5">
        <row r="3">
          <cell r="A3" t="str">
            <v>Sum of Donor Cur Amount</v>
          </cell>
        </row>
      </sheetData>
      <sheetData sheetId="6">
        <row r="3">
          <cell r="A3" t="str">
            <v>Sum of Donor Cur Amount</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List consolidation"/>
      <sheetName val="Guidance"/>
      <sheetName val="Risk categories"/>
      <sheetName val="Summary"/>
      <sheetName val="Issues tracker"/>
      <sheetName val="RMP Jan"/>
      <sheetName val="RMP Feb"/>
      <sheetName val="RMP Mar"/>
      <sheetName val="RMP Apr"/>
      <sheetName val="RMP May"/>
      <sheetName val="RMP Jun"/>
      <sheetName val="RMP Jul"/>
      <sheetName val="RMP Aug"/>
      <sheetName val="RMP Sep"/>
      <sheetName val="RMP Oct"/>
      <sheetName val="RMP Nov"/>
      <sheetName val="RMP Dec"/>
    </sheetNames>
    <sheetDataSet>
      <sheetData sheetId="0">
        <row r="4">
          <cell r="C4" t="str">
            <v>Yes</v>
          </cell>
        </row>
        <row r="19">
          <cell r="N19" t="str">
            <v>1. Strategic risk</v>
          </cell>
        </row>
        <row r="20">
          <cell r="N20" t="str">
            <v>2. Child Safeguarding</v>
          </cell>
        </row>
        <row r="21">
          <cell r="N21" t="str">
            <v>3. Leadership &amp; governance</v>
          </cell>
        </row>
        <row r="22">
          <cell r="N22" t="str">
            <v>4. Monitoring &amp; Evaluation</v>
          </cell>
        </row>
        <row r="23">
          <cell r="N23" t="str">
            <v>5. Finance</v>
          </cell>
        </row>
        <row r="24">
          <cell r="N24" t="str">
            <v>6. HR management</v>
          </cell>
        </row>
        <row r="25">
          <cell r="N25" t="str">
            <v>7. Safety &amp; Security</v>
          </cell>
        </row>
        <row r="26">
          <cell r="N26" t="str">
            <v>8. Fraud</v>
          </cell>
        </row>
        <row r="27">
          <cell r="N27" t="str">
            <v>9. IT</v>
          </cell>
        </row>
        <row r="28">
          <cell r="N28" t="str">
            <v>10. Legal &amp; donor compliance</v>
          </cell>
        </row>
        <row r="29">
          <cell r="N29" t="str">
            <v>11. Advocacy &amp; Campaigns</v>
          </cell>
        </row>
        <row r="30">
          <cell r="N30" t="str">
            <v>12. Partnership Management</v>
          </cell>
        </row>
        <row r="31">
          <cell r="N31" t="str">
            <v>13. Communications &amp; Media</v>
          </cell>
        </row>
        <row r="32">
          <cell r="N32" t="str">
            <v>14. Logistics</v>
          </cell>
        </row>
        <row r="33">
          <cell r="N33" t="str">
            <v>15. Award Management</v>
          </cell>
        </row>
        <row r="34">
          <cell r="N34" t="str">
            <v>16. Project Management</v>
          </cell>
        </row>
        <row r="35">
          <cell r="N35" t="str">
            <v>17. Humanitarian response</v>
          </cell>
        </row>
        <row r="36">
          <cell r="N36" t="str">
            <v>18. SPECIALTY RISK: Medical</v>
          </cell>
        </row>
        <row r="37">
          <cell r="N37" t="str">
            <v>19. SPECIALTY RISK: Construction</v>
          </cell>
        </row>
        <row r="38">
          <cell r="N38" t="str">
            <v>20. SPECIALITY RISK: Cash transfer</v>
          </cell>
        </row>
        <row r="39">
          <cell r="N39" t="str">
            <v>21. SPECIALITY RISK: Partners</v>
          </cell>
        </row>
      </sheetData>
      <sheetData sheetId="1"/>
      <sheetData sheetId="2"/>
      <sheetData sheetId="3"/>
      <sheetData sheetId="4"/>
      <sheetData sheetId="5"/>
      <sheetData sheetId="6">
        <row r="4">
          <cell r="D4" t="str">
            <v>Gross risk</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gframe"/>
      <sheetName val="Delivery Plan"/>
      <sheetName val="Risk Matrix"/>
      <sheetName val="Results Chain"/>
      <sheetName val="Logframe Summary"/>
      <sheetName val="Annual Review"/>
      <sheetName val="List of Core Indicators"/>
      <sheetName val="Risk key"/>
      <sheetName val="Sheet1"/>
    </sheetNames>
    <sheetDataSet>
      <sheetData sheetId="0"/>
      <sheetData sheetId="1"/>
      <sheetData sheetId="2"/>
      <sheetData sheetId="3"/>
      <sheetData sheetId="4">
        <row r="7">
          <cell r="G7">
            <v>0</v>
          </cell>
        </row>
      </sheetData>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ummary"/>
      <sheetName val="1. Logframe"/>
      <sheetName val="2. Risk"/>
      <sheetName val="Risk Key"/>
      <sheetName val="3. Budget"/>
      <sheetName val="3.1 Detailed Finance Report"/>
      <sheetName val="3.2 Summary Finance Report"/>
      <sheetName val="3.3 Unit Cost Monitoring"/>
      <sheetName val="4. Downstream Partners"/>
      <sheetName val="5. Asset Register"/>
      <sheetName val="6. Footprint"/>
      <sheetName val="Dropdown menus"/>
      <sheetName val="Delivery Plan (DFID use) "/>
      <sheetName val="Results Chain (DFID use)"/>
      <sheetName val="Annual Review (DFID use)"/>
      <sheetName val="Logframe guidance"/>
      <sheetName val="Adminstration"/>
      <sheetName val="List of core indicators"/>
    </sheetNames>
    <sheetDataSet>
      <sheetData sheetId="0"/>
      <sheetData sheetId="1"/>
      <sheetData sheetId="2"/>
      <sheetData sheetId="3"/>
      <sheetData sheetId="4"/>
      <sheetData sheetId="5">
        <row r="179">
          <cell r="O179">
            <v>0</v>
          </cell>
          <cell r="V179">
            <v>0</v>
          </cell>
          <cell r="W179">
            <v>0</v>
          </cell>
          <cell r="X179">
            <v>0</v>
          </cell>
          <cell r="AI179">
            <v>0</v>
          </cell>
          <cell r="AJ179">
            <v>0</v>
          </cell>
          <cell r="AK179">
            <v>0</v>
          </cell>
          <cell r="AV179">
            <v>0</v>
          </cell>
          <cell r="AW179">
            <v>0</v>
          </cell>
          <cell r="AX179">
            <v>0</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ummary"/>
      <sheetName val="1. Logframe Consolidated"/>
      <sheetName val="Risk Key"/>
      <sheetName val="1. Logframe SCI Targets"/>
      <sheetName val="2.Risk"/>
      <sheetName val="3. Budget DFID"/>
      <sheetName val="3.1 Detailed Finance Report DRC"/>
      <sheetName val="3.2 Summary Finance Report"/>
      <sheetName val="3.3 Unit Cost Monitoring"/>
      <sheetName val="4. Downstream Partners"/>
      <sheetName val="5. Asset Register"/>
      <sheetName val="6. Footprint"/>
      <sheetName val="Dropdown menus"/>
      <sheetName val="Delivery Plan (DFID use) "/>
      <sheetName val="Results Chain (DFID use)"/>
      <sheetName val="Annual Review (DFID use)"/>
      <sheetName val="Logframe guidance"/>
      <sheetName val="Adminstration"/>
    </sheetNames>
    <sheetDataSet>
      <sheetData sheetId="0"/>
      <sheetData sheetId="1"/>
      <sheetData sheetId="2"/>
      <sheetData sheetId="3">
        <row r="29">
          <cell r="F29">
            <v>0.05</v>
          </cell>
          <cell r="G29">
            <v>0.13</v>
          </cell>
        </row>
        <row r="58">
          <cell r="G58">
            <v>0.66</v>
          </cell>
        </row>
        <row r="63">
          <cell r="F63">
            <v>607</v>
          </cell>
          <cell r="G63">
            <v>1187</v>
          </cell>
        </row>
        <row r="68">
          <cell r="F68">
            <v>124</v>
          </cell>
          <cell r="G68">
            <v>231</v>
          </cell>
        </row>
        <row r="73">
          <cell r="F73">
            <v>1</v>
          </cell>
          <cell r="G73">
            <v>1</v>
          </cell>
        </row>
        <row r="80">
          <cell r="F80">
            <v>20</v>
          </cell>
          <cell r="G80">
            <v>20</v>
          </cell>
        </row>
        <row r="85">
          <cell r="F85">
            <v>47</v>
          </cell>
          <cell r="G85">
            <v>47</v>
          </cell>
        </row>
        <row r="90">
          <cell r="F90">
            <v>1</v>
          </cell>
          <cell r="G90">
            <v>0.87239999999999995</v>
          </cell>
        </row>
        <row r="105">
          <cell r="F105">
            <v>1</v>
          </cell>
          <cell r="G105">
            <v>1</v>
          </cell>
        </row>
        <row r="112">
          <cell r="F112">
            <v>35</v>
          </cell>
          <cell r="G112">
            <v>94</v>
          </cell>
        </row>
        <row r="131">
          <cell r="F131">
            <v>0</v>
          </cell>
          <cell r="G131">
            <v>1</v>
          </cell>
        </row>
        <row r="136">
          <cell r="F136">
            <v>0</v>
          </cell>
          <cell r="G136">
            <v>0.15</v>
          </cell>
        </row>
        <row r="152">
          <cell r="F152">
            <v>3</v>
          </cell>
          <cell r="G152">
            <v>3</v>
          </cell>
        </row>
        <row r="162">
          <cell r="F162">
            <v>1</v>
          </cell>
          <cell r="G162">
            <v>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ummary"/>
      <sheetName val="1. Logframe"/>
      <sheetName val="1.2 IRC Logframe "/>
      <sheetName val="Risk Key"/>
      <sheetName val="2. Risk "/>
      <sheetName val="3. Budget"/>
      <sheetName val="Original Budget"/>
      <sheetName val="3.1 Detailed Finance Report"/>
      <sheetName val="3.2 Summary Finance Report"/>
      <sheetName val="3.3 Unit Cost Monitoring"/>
      <sheetName val="4. Downstream Partners"/>
      <sheetName val="5. Asset Register"/>
      <sheetName val="6. Footprint"/>
      <sheetName val="Dropdown menus"/>
      <sheetName val="Delivery Plan (DFID use) "/>
      <sheetName val="Results Chain (DFID use)"/>
      <sheetName val="Annual Review (DFID use)"/>
      <sheetName val="Logframe guidance"/>
      <sheetName val="Adminstration"/>
    </sheetNames>
    <sheetDataSet>
      <sheetData sheetId="0"/>
      <sheetData sheetId="1"/>
      <sheetData sheetId="2">
        <row r="30">
          <cell r="F30">
            <v>5.5E-2</v>
          </cell>
          <cell r="G30">
            <v>3.0000000000000002E-2</v>
          </cell>
        </row>
        <row r="42">
          <cell r="G42">
            <v>0.05</v>
          </cell>
        </row>
        <row r="58">
          <cell r="G58">
            <v>0.98</v>
          </cell>
        </row>
        <row r="63">
          <cell r="F63">
            <v>67</v>
          </cell>
          <cell r="G63">
            <v>186</v>
          </cell>
        </row>
        <row r="68">
          <cell r="F68">
            <v>60</v>
          </cell>
          <cell r="G68">
            <v>132</v>
          </cell>
        </row>
        <row r="73">
          <cell r="F73">
            <v>1</v>
          </cell>
          <cell r="G73">
            <v>1</v>
          </cell>
        </row>
        <row r="80">
          <cell r="F80">
            <v>14</v>
          </cell>
          <cell r="G80">
            <v>28</v>
          </cell>
        </row>
        <row r="85">
          <cell r="F85">
            <v>26</v>
          </cell>
          <cell r="G85">
            <v>26</v>
          </cell>
        </row>
        <row r="90">
          <cell r="F90">
            <v>0.82</v>
          </cell>
          <cell r="G90">
            <v>0.95</v>
          </cell>
        </row>
        <row r="95">
          <cell r="F95">
            <v>0</v>
          </cell>
          <cell r="G95">
            <v>11</v>
          </cell>
        </row>
        <row r="100">
          <cell r="F100">
            <v>5</v>
          </cell>
          <cell r="G100">
            <v>37</v>
          </cell>
        </row>
        <row r="105">
          <cell r="F105">
            <v>1</v>
          </cell>
          <cell r="G105">
            <v>1</v>
          </cell>
        </row>
        <row r="112">
          <cell r="F112">
            <v>57</v>
          </cell>
          <cell r="G112">
            <v>193</v>
          </cell>
        </row>
        <row r="131">
          <cell r="F131">
            <v>53</v>
          </cell>
          <cell r="G131">
            <v>111</v>
          </cell>
        </row>
        <row r="136">
          <cell r="F136">
            <v>0.93</v>
          </cell>
          <cell r="G136">
            <v>0.56000000000000005</v>
          </cell>
        </row>
        <row r="159">
          <cell r="F159">
            <v>0</v>
          </cell>
          <cell r="G159">
            <v>1</v>
          </cell>
          <cell r="H159">
            <v>2</v>
          </cell>
          <cell r="I159">
            <v>3</v>
          </cell>
          <cell r="J159">
            <v>3</v>
          </cell>
        </row>
      </sheetData>
      <sheetData sheetId="3"/>
      <sheetData sheetId="4"/>
      <sheetData sheetId="5"/>
      <sheetData sheetId="6">
        <row r="220">
          <cell r="H220">
            <v>3846292.0606174739</v>
          </cell>
        </row>
      </sheetData>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Summary"/>
      <sheetName val="1. Logframe"/>
      <sheetName val="2. Risk"/>
      <sheetName val="Risk Key"/>
      <sheetName val="3. Budget"/>
      <sheetName val="3.1 Detailed Finance Report"/>
      <sheetName val="3.2 Summary Finance Report"/>
      <sheetName val="3.3 Unit Cost Monitoring"/>
      <sheetName val="4. Downstream Partners"/>
      <sheetName val="5. Asset Register"/>
      <sheetName val="6. Footprint"/>
      <sheetName val="Dropdown menus"/>
      <sheetName val="Delivery Plan (DFID use) "/>
      <sheetName val="Results Chain (DFID use)"/>
      <sheetName val="Annual Review (DFID use)"/>
      <sheetName val="Logframe guidance"/>
      <sheetName val="Adminstration"/>
      <sheetName val="List of core indicators"/>
    </sheetNames>
    <sheetDataSet>
      <sheetData sheetId="0"/>
      <sheetData sheetId="1">
        <row r="35">
          <cell r="G35">
            <v>0.24</v>
          </cell>
        </row>
        <row r="58">
          <cell r="F58">
            <v>0.85</v>
          </cell>
          <cell r="G58">
            <v>0.85</v>
          </cell>
        </row>
        <row r="65">
          <cell r="F65">
            <v>158</v>
          </cell>
          <cell r="G65">
            <v>228</v>
          </cell>
        </row>
        <row r="70">
          <cell r="F70">
            <v>0.77</v>
          </cell>
          <cell r="G70">
            <v>0.51</v>
          </cell>
        </row>
        <row r="79">
          <cell r="F79">
            <v>1</v>
          </cell>
          <cell r="G79">
            <v>1</v>
          </cell>
        </row>
        <row r="111">
          <cell r="F111">
            <v>1</v>
          </cell>
          <cell r="G111">
            <v>1</v>
          </cell>
          <cell r="H111">
            <v>1</v>
          </cell>
          <cell r="I111">
            <v>1</v>
          </cell>
          <cell r="J111">
            <v>1</v>
          </cell>
        </row>
        <row r="116">
          <cell r="F116" t="str">
            <v>No</v>
          </cell>
          <cell r="G116" t="str">
            <v>No</v>
          </cell>
        </row>
        <row r="121">
          <cell r="F121">
            <v>1</v>
          </cell>
          <cell r="G121">
            <v>2</v>
          </cell>
        </row>
      </sheetData>
      <sheetData sheetId="2"/>
      <sheetData sheetId="3"/>
      <sheetData sheetId="4"/>
      <sheetData sheetId="5">
        <row r="179">
          <cell r="O179">
            <v>0</v>
          </cell>
        </row>
      </sheetData>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B1:K574"/>
  <sheetViews>
    <sheetView showGridLines="0" tabSelected="1" view="pageBreakPreview" topLeftCell="A2" zoomScale="55" zoomScaleNormal="60" zoomScaleSheetLayoutView="55" workbookViewId="0">
      <selection activeCell="G52" sqref="G52"/>
    </sheetView>
  </sheetViews>
  <sheetFormatPr defaultColWidth="9.109375" defaultRowHeight="13.8" outlineLevelRow="1"/>
  <cols>
    <col min="1" max="1" width="4" style="6" customWidth="1"/>
    <col min="2" max="2" width="30.6640625" style="6" customWidth="1"/>
    <col min="3" max="3" width="30.109375" style="105" customWidth="1"/>
    <col min="4" max="4" width="11" style="6" bestFit="1" customWidth="1"/>
    <col min="5" max="5" width="16.6640625" style="106" customWidth="1"/>
    <col min="6" max="6" width="16.33203125" style="107" customWidth="1"/>
    <col min="7" max="7" width="17.88671875" style="107" customWidth="1"/>
    <col min="8" max="8" width="17.88671875" style="108" customWidth="1"/>
    <col min="9" max="9" width="17.88671875" style="108" bestFit="1" customWidth="1"/>
    <col min="10" max="10" width="15" style="108" customWidth="1"/>
    <col min="11" max="11" width="37.6640625" style="6" customWidth="1"/>
    <col min="12" max="16384" width="9.109375" style="6"/>
  </cols>
  <sheetData>
    <row r="1" spans="2:10">
      <c r="B1" s="1"/>
      <c r="C1" s="2"/>
      <c r="D1" s="3"/>
      <c r="E1" s="4"/>
      <c r="F1" s="5"/>
      <c r="G1" s="5"/>
      <c r="H1" s="6"/>
      <c r="I1" s="6"/>
      <c r="J1" s="6"/>
    </row>
    <row r="2" spans="2:10" ht="19.8">
      <c r="B2" s="7" t="s">
        <v>0</v>
      </c>
      <c r="C2" s="8"/>
      <c r="D2" s="8"/>
      <c r="E2" s="8"/>
      <c r="F2" s="5"/>
      <c r="G2" s="5"/>
      <c r="H2" s="6"/>
      <c r="I2" s="6"/>
      <c r="J2" s="6"/>
    </row>
    <row r="3" spans="2:10" ht="17.399999999999999" outlineLevel="1">
      <c r="B3" s="175"/>
      <c r="C3" s="175"/>
      <c r="D3" s="175"/>
      <c r="E3" s="175"/>
      <c r="F3" s="5"/>
      <c r="G3" s="5"/>
      <c r="H3" s="6"/>
      <c r="I3" s="6"/>
      <c r="J3" s="6"/>
    </row>
    <row r="4" spans="2:10" ht="17.399999999999999" outlineLevel="1">
      <c r="B4" s="9" t="s">
        <v>1</v>
      </c>
      <c r="C4" s="10"/>
      <c r="D4" s="10"/>
      <c r="E4" s="10"/>
      <c r="F4" s="5"/>
      <c r="G4" s="5"/>
      <c r="H4" s="6"/>
      <c r="I4" s="6"/>
      <c r="J4" s="6"/>
    </row>
    <row r="5" spans="2:10" ht="17.399999999999999" outlineLevel="1">
      <c r="B5" s="11" t="s">
        <v>2</v>
      </c>
      <c r="C5" s="10"/>
      <c r="D5" s="10"/>
      <c r="E5" s="10"/>
      <c r="F5" s="5"/>
      <c r="G5" s="5"/>
      <c r="H5" s="6"/>
      <c r="I5" s="6"/>
      <c r="J5" s="6"/>
    </row>
    <row r="6" spans="2:10" ht="17.399999999999999" outlineLevel="1">
      <c r="B6" s="11" t="s">
        <v>3</v>
      </c>
      <c r="C6" s="10"/>
      <c r="D6" s="10"/>
      <c r="E6" s="10"/>
      <c r="F6" s="5"/>
      <c r="G6" s="5"/>
      <c r="H6" s="6"/>
      <c r="I6" s="6"/>
      <c r="J6" s="6"/>
    </row>
    <row r="7" spans="2:10" ht="17.399999999999999" outlineLevel="1">
      <c r="B7" s="11" t="s">
        <v>4</v>
      </c>
      <c r="C7" s="10"/>
      <c r="D7" s="10"/>
      <c r="E7" s="10"/>
      <c r="F7" s="5"/>
      <c r="G7" s="5"/>
      <c r="H7" s="6"/>
      <c r="I7" s="6"/>
      <c r="J7" s="6"/>
    </row>
    <row r="8" spans="2:10" ht="17.399999999999999" outlineLevel="1">
      <c r="B8" s="11" t="s">
        <v>5</v>
      </c>
      <c r="C8" s="10"/>
      <c r="D8" s="10"/>
      <c r="E8" s="10"/>
      <c r="F8" s="5"/>
      <c r="G8" s="5"/>
      <c r="H8" s="6"/>
      <c r="I8" s="6"/>
      <c r="J8" s="6"/>
    </row>
    <row r="9" spans="2:10" ht="17.399999999999999" outlineLevel="1">
      <c r="B9" s="11" t="s">
        <v>6</v>
      </c>
      <c r="C9" s="10"/>
      <c r="D9" s="10"/>
      <c r="E9" s="10"/>
      <c r="F9" s="5"/>
      <c r="G9" s="5"/>
      <c r="H9" s="6"/>
      <c r="I9" s="6"/>
      <c r="J9" s="6"/>
    </row>
    <row r="10" spans="2:10" ht="17.399999999999999" outlineLevel="1">
      <c r="B10" s="11" t="s">
        <v>7</v>
      </c>
      <c r="C10" s="10"/>
      <c r="D10" s="10"/>
      <c r="E10" s="10"/>
      <c r="F10" s="5"/>
      <c r="G10" s="5"/>
      <c r="H10" s="6"/>
      <c r="I10" s="6"/>
      <c r="J10" s="6"/>
    </row>
    <row r="11" spans="2:10" ht="17.399999999999999" outlineLevel="1">
      <c r="B11" s="11" t="s">
        <v>8</v>
      </c>
      <c r="C11" s="10"/>
      <c r="D11" s="10"/>
      <c r="E11" s="10"/>
      <c r="F11" s="5"/>
      <c r="G11" s="5"/>
      <c r="H11" s="6"/>
      <c r="I11" s="6"/>
      <c r="J11" s="6"/>
    </row>
    <row r="12" spans="2:10" ht="17.399999999999999" outlineLevel="1">
      <c r="B12" s="11" t="s">
        <v>9</v>
      </c>
      <c r="C12" s="10"/>
      <c r="D12" s="10"/>
      <c r="E12" s="10"/>
      <c r="F12" s="5"/>
      <c r="G12" s="5"/>
      <c r="H12" s="6"/>
      <c r="I12" s="6"/>
      <c r="J12" s="6"/>
    </row>
    <row r="13" spans="2:10" ht="17.399999999999999" outlineLevel="1">
      <c r="B13" s="11" t="s">
        <v>10</v>
      </c>
      <c r="C13" s="10"/>
      <c r="D13" s="10"/>
      <c r="E13" s="10"/>
      <c r="F13" s="5"/>
      <c r="G13" s="5"/>
      <c r="H13" s="6"/>
      <c r="I13" s="6"/>
      <c r="J13" s="6"/>
    </row>
    <row r="14" spans="2:10" ht="17.399999999999999" outlineLevel="1">
      <c r="B14" s="11" t="s">
        <v>11</v>
      </c>
      <c r="C14" s="10"/>
      <c r="D14" s="10"/>
      <c r="E14" s="10"/>
      <c r="F14" s="5"/>
      <c r="G14" s="5"/>
      <c r="H14" s="6"/>
      <c r="I14" s="6"/>
      <c r="J14" s="6"/>
    </row>
    <row r="15" spans="2:10" ht="17.399999999999999" outlineLevel="1">
      <c r="B15" s="11" t="s">
        <v>12</v>
      </c>
      <c r="C15" s="10"/>
      <c r="D15" s="10"/>
      <c r="E15" s="10"/>
      <c r="F15" s="5"/>
      <c r="G15" s="5"/>
      <c r="H15" s="6"/>
      <c r="I15" s="6"/>
      <c r="J15" s="6"/>
    </row>
    <row r="16" spans="2:10" ht="17.399999999999999" outlineLevel="1">
      <c r="B16" s="11"/>
      <c r="C16" s="10"/>
      <c r="D16" s="10"/>
      <c r="E16" s="10"/>
      <c r="F16" s="5"/>
      <c r="G16" s="5"/>
      <c r="H16" s="5"/>
      <c r="I16" s="5"/>
      <c r="J16" s="5"/>
    </row>
    <row r="17" spans="2:11" ht="17.399999999999999" outlineLevel="1">
      <c r="B17" s="9" t="s">
        <v>13</v>
      </c>
      <c r="C17" s="10"/>
      <c r="D17" s="10"/>
      <c r="E17" s="10"/>
      <c r="F17" s="5"/>
      <c r="G17" s="5"/>
      <c r="H17" s="5"/>
      <c r="I17" s="5"/>
      <c r="J17" s="5"/>
    </row>
    <row r="18" spans="2:11" ht="17.399999999999999" outlineLevel="1">
      <c r="B18" s="11" t="s">
        <v>14</v>
      </c>
      <c r="C18" s="10"/>
      <c r="D18" s="10"/>
      <c r="E18" s="10"/>
      <c r="F18" s="5"/>
      <c r="G18" s="5"/>
      <c r="H18" s="5"/>
      <c r="I18" s="5"/>
      <c r="J18" s="5"/>
    </row>
    <row r="19" spans="2:11" ht="18" thickBot="1">
      <c r="B19" s="11"/>
      <c r="C19" s="10"/>
      <c r="D19" s="10"/>
      <c r="E19" s="10"/>
      <c r="F19" s="5"/>
      <c r="G19" s="5"/>
      <c r="H19" s="5"/>
      <c r="I19" s="5"/>
      <c r="J19" s="5"/>
    </row>
    <row r="20" spans="2:11" ht="17.399999999999999">
      <c r="B20" s="12" t="s">
        <v>15</v>
      </c>
      <c r="C20" s="13" t="s">
        <v>16</v>
      </c>
      <c r="D20" s="14" t="s">
        <v>17</v>
      </c>
      <c r="E20" s="10"/>
      <c r="F20" s="5"/>
      <c r="G20" s="5"/>
      <c r="H20" s="5"/>
      <c r="I20" s="5"/>
      <c r="J20" s="5"/>
    </row>
    <row r="21" spans="2:11" ht="17.399999999999999">
      <c r="B21" s="15" t="s">
        <v>18</v>
      </c>
      <c r="C21" s="16" t="s">
        <v>19</v>
      </c>
      <c r="D21" s="17">
        <v>3</v>
      </c>
      <c r="E21" s="10"/>
      <c r="F21" s="5"/>
      <c r="G21" s="5"/>
      <c r="H21" s="5"/>
      <c r="I21" s="5"/>
      <c r="J21" s="5"/>
    </row>
    <row r="22" spans="2:11" ht="17.399999999999999">
      <c r="B22" s="15" t="s">
        <v>20</v>
      </c>
      <c r="C22" s="16" t="s">
        <v>21</v>
      </c>
      <c r="D22" s="17">
        <v>3</v>
      </c>
      <c r="E22" s="10"/>
      <c r="F22" s="5"/>
      <c r="G22" s="5"/>
      <c r="H22" s="5"/>
      <c r="I22" s="5"/>
      <c r="J22" s="5"/>
    </row>
    <row r="23" spans="2:11" ht="17.399999999999999">
      <c r="B23" s="15" t="s">
        <v>22</v>
      </c>
      <c r="C23" s="16" t="s">
        <v>23</v>
      </c>
      <c r="D23" s="17">
        <v>3</v>
      </c>
      <c r="E23" s="10"/>
      <c r="F23" s="5"/>
      <c r="G23" s="5"/>
      <c r="H23" s="5"/>
      <c r="I23" s="5"/>
      <c r="J23" s="5"/>
    </row>
    <row r="24" spans="2:11" ht="17.399999999999999">
      <c r="B24" s="15" t="s">
        <v>24</v>
      </c>
      <c r="C24" s="16" t="s">
        <v>25</v>
      </c>
      <c r="D24" s="17">
        <v>3</v>
      </c>
      <c r="E24" s="10"/>
      <c r="F24" s="5"/>
      <c r="G24" s="5"/>
      <c r="H24" s="5"/>
      <c r="I24" s="5"/>
      <c r="J24" s="5"/>
    </row>
    <row r="25" spans="2:11" ht="18" thickBot="1">
      <c r="B25" s="18" t="s">
        <v>26</v>
      </c>
      <c r="C25" s="19" t="s">
        <v>27</v>
      </c>
      <c r="D25" s="20">
        <v>12</v>
      </c>
      <c r="E25" s="10"/>
      <c r="F25" s="5"/>
      <c r="G25" s="5"/>
      <c r="H25" s="5"/>
      <c r="I25" s="5"/>
      <c r="J25" s="5"/>
    </row>
    <row r="26" spans="2:11" ht="18" thickBot="1">
      <c r="B26" s="11"/>
      <c r="C26" s="10"/>
      <c r="D26" s="10"/>
      <c r="E26" s="10"/>
      <c r="F26" s="5"/>
      <c r="G26" s="5"/>
      <c r="H26" s="5"/>
      <c r="I26" s="5"/>
      <c r="J26" s="5"/>
    </row>
    <row r="27" spans="2:11" ht="14.4" thickBot="1">
      <c r="B27" s="21" t="s">
        <v>28</v>
      </c>
      <c r="C27" s="176"/>
      <c r="D27" s="177"/>
      <c r="E27" s="177"/>
      <c r="F27" s="177"/>
      <c r="G27" s="177"/>
      <c r="H27" s="177"/>
      <c r="I27" s="177"/>
      <c r="J27" s="177"/>
      <c r="K27" s="178"/>
    </row>
    <row r="28" spans="2:11" ht="14.4" thickBot="1">
      <c r="B28" s="22" t="s">
        <v>29</v>
      </c>
      <c r="C28" s="23" t="s">
        <v>30</v>
      </c>
      <c r="D28" s="24"/>
      <c r="E28" s="25" t="s">
        <v>31</v>
      </c>
      <c r="F28" s="26" t="s">
        <v>32</v>
      </c>
      <c r="G28" s="26" t="s">
        <v>33</v>
      </c>
      <c r="H28" s="27" t="s">
        <v>34</v>
      </c>
      <c r="I28" s="27" t="s">
        <v>35</v>
      </c>
      <c r="J28" s="27" t="s">
        <v>26</v>
      </c>
      <c r="K28" s="179"/>
    </row>
    <row r="29" spans="2:11" ht="14.4" thickBot="1">
      <c r="B29" s="134" t="s">
        <v>36</v>
      </c>
      <c r="C29" s="161" t="s">
        <v>37</v>
      </c>
      <c r="D29" s="28" t="s">
        <v>38</v>
      </c>
      <c r="E29" s="29">
        <v>0</v>
      </c>
      <c r="F29" s="29">
        <v>7.0000000000000007E-2</v>
      </c>
      <c r="G29" s="29">
        <v>0.14000000000000001</v>
      </c>
      <c r="H29" s="30">
        <v>0.2</v>
      </c>
      <c r="I29" s="30">
        <v>0.3</v>
      </c>
      <c r="J29" s="30">
        <v>0.3</v>
      </c>
      <c r="K29" s="180"/>
    </row>
    <row r="30" spans="2:11" ht="14.4" thickBot="1">
      <c r="B30" s="135"/>
      <c r="C30" s="162"/>
      <c r="D30" s="31" t="s">
        <v>39</v>
      </c>
      <c r="E30" s="29"/>
      <c r="F30" s="29">
        <f>'[7]1. Logframe SCI Targets'!F29+'[8]1.2 IRC Logframe '!F30</f>
        <v>0.10500000000000001</v>
      </c>
      <c r="G30" s="29">
        <f>'[7]1. Logframe SCI Targets'!G29+'[8]1.2 IRC Logframe '!G30</f>
        <v>0.16</v>
      </c>
      <c r="H30" s="30"/>
      <c r="I30" s="30"/>
      <c r="J30" s="30"/>
      <c r="K30" s="180"/>
    </row>
    <row r="31" spans="2:11" ht="14.25" customHeight="1" thickBot="1">
      <c r="B31" s="135"/>
      <c r="C31" s="162"/>
      <c r="D31" s="32"/>
      <c r="E31" s="182" t="s">
        <v>40</v>
      </c>
      <c r="F31" s="183"/>
      <c r="G31" s="183"/>
      <c r="H31" s="183"/>
      <c r="I31" s="183"/>
      <c r="J31" s="184"/>
      <c r="K31" s="180"/>
    </row>
    <row r="32" spans="2:11" ht="75.599999999999994" customHeight="1" thickBot="1">
      <c r="B32" s="135"/>
      <c r="C32" s="163"/>
      <c r="D32" s="33"/>
      <c r="E32" s="185" t="s">
        <v>41</v>
      </c>
      <c r="F32" s="186"/>
      <c r="G32" s="186"/>
      <c r="H32" s="186"/>
      <c r="I32" s="186"/>
      <c r="J32" s="187"/>
      <c r="K32" s="180"/>
    </row>
    <row r="33" spans="2:11" ht="14.4" thickBot="1">
      <c r="B33" s="135"/>
      <c r="C33" s="34" t="s">
        <v>42</v>
      </c>
      <c r="D33" s="24"/>
      <c r="E33" s="35" t="str">
        <f>E28</f>
        <v>Baseline</v>
      </c>
      <c r="F33" s="26" t="s">
        <v>32</v>
      </c>
      <c r="G33" s="26" t="s">
        <v>33</v>
      </c>
      <c r="H33" s="27" t="s">
        <v>34</v>
      </c>
      <c r="I33" s="27" t="s">
        <v>35</v>
      </c>
      <c r="J33" s="27" t="str">
        <f>J28</f>
        <v>Target</v>
      </c>
      <c r="K33" s="180"/>
    </row>
    <row r="34" spans="2:11" ht="14.4" thickBot="1">
      <c r="B34" s="135"/>
      <c r="C34" s="161" t="s">
        <v>43</v>
      </c>
      <c r="D34" s="28" t="s">
        <v>38</v>
      </c>
      <c r="E34" s="29">
        <v>0.75</v>
      </c>
      <c r="F34" s="29">
        <v>0.75</v>
      </c>
      <c r="G34" s="29">
        <v>0.78</v>
      </c>
      <c r="H34" s="30">
        <v>0.82</v>
      </c>
      <c r="I34" s="30">
        <v>0.9</v>
      </c>
      <c r="J34" s="30">
        <v>0.9</v>
      </c>
      <c r="K34" s="180"/>
    </row>
    <row r="35" spans="2:11" ht="14.4" thickBot="1">
      <c r="B35" s="135"/>
      <c r="C35" s="162"/>
      <c r="D35" s="28" t="s">
        <v>44</v>
      </c>
      <c r="E35" s="28"/>
      <c r="F35" s="28"/>
      <c r="G35" s="28"/>
      <c r="H35" s="36"/>
      <c r="I35" s="36"/>
      <c r="J35" s="36"/>
      <c r="K35" s="180"/>
    </row>
    <row r="36" spans="2:11" ht="14.4" thickBot="1">
      <c r="B36" s="135"/>
      <c r="C36" s="162"/>
      <c r="D36" s="32"/>
      <c r="E36" s="182" t="s">
        <v>40</v>
      </c>
      <c r="F36" s="183"/>
      <c r="G36" s="183"/>
      <c r="H36" s="183"/>
      <c r="I36" s="183"/>
      <c r="J36" s="183"/>
      <c r="K36" s="180"/>
    </row>
    <row r="37" spans="2:11" ht="89.25" customHeight="1" thickBot="1">
      <c r="B37" s="136"/>
      <c r="C37" s="163"/>
      <c r="D37" s="33"/>
      <c r="E37" s="185" t="s">
        <v>45</v>
      </c>
      <c r="F37" s="186"/>
      <c r="G37" s="186"/>
      <c r="H37" s="186"/>
      <c r="I37" s="186"/>
      <c r="J37" s="186"/>
      <c r="K37" s="181"/>
    </row>
    <row r="38" spans="2:11">
      <c r="B38" s="37"/>
      <c r="C38" s="38"/>
      <c r="D38" s="39"/>
      <c r="E38" s="40"/>
      <c r="F38" s="41"/>
      <c r="G38" s="41"/>
      <c r="H38" s="6"/>
      <c r="I38" s="6"/>
      <c r="J38" s="6"/>
      <c r="K38" s="42"/>
    </row>
    <row r="39" spans="2:11" ht="14.4" thickBot="1">
      <c r="B39" s="37"/>
      <c r="C39" s="38"/>
      <c r="D39" s="39"/>
      <c r="E39" s="40"/>
      <c r="F39" s="41"/>
      <c r="G39" s="41"/>
      <c r="H39" s="6"/>
      <c r="I39" s="6"/>
      <c r="J39" s="6"/>
      <c r="K39" s="42"/>
    </row>
    <row r="40" spans="2:11" ht="14.4" thickBot="1">
      <c r="B40" s="43" t="s">
        <v>46</v>
      </c>
      <c r="C40" s="44" t="s">
        <v>47</v>
      </c>
      <c r="D40" s="45"/>
      <c r="E40" s="35" t="str">
        <f>E28</f>
        <v>Baseline</v>
      </c>
      <c r="F40" s="46" t="s">
        <v>32</v>
      </c>
      <c r="G40" s="46" t="s">
        <v>33</v>
      </c>
      <c r="H40" s="47" t="s">
        <v>34</v>
      </c>
      <c r="I40" s="47" t="s">
        <v>35</v>
      </c>
      <c r="J40" s="48" t="str">
        <f>J28</f>
        <v>Target</v>
      </c>
      <c r="K40" s="49" t="s">
        <v>48</v>
      </c>
    </row>
    <row r="41" spans="2:11" ht="14.4" thickBot="1">
      <c r="B41" s="134" t="s">
        <v>49</v>
      </c>
      <c r="C41" s="158" t="s">
        <v>50</v>
      </c>
      <c r="D41" s="28" t="s">
        <v>38</v>
      </c>
      <c r="E41" s="50">
        <v>0</v>
      </c>
      <c r="F41" s="50">
        <v>1.6E-2</v>
      </c>
      <c r="G41" s="50">
        <v>0.05</v>
      </c>
      <c r="H41" s="51">
        <v>0.11600000000000001</v>
      </c>
      <c r="I41" s="51">
        <v>0.2</v>
      </c>
      <c r="J41" s="51">
        <v>0.2</v>
      </c>
      <c r="K41" s="169" t="s">
        <v>51</v>
      </c>
    </row>
    <row r="42" spans="2:11" ht="14.4" thickBot="1">
      <c r="B42" s="135"/>
      <c r="C42" s="159"/>
      <c r="D42" s="28" t="s">
        <v>44</v>
      </c>
      <c r="E42" s="50"/>
      <c r="F42" s="50"/>
      <c r="G42" s="50">
        <f>('[9]1. Logframe'!G35+'[7]1. Logframe SCI Targets'!G42+'[8]1.2 IRC Logframe '!G42)/2</f>
        <v>0.14499999999999999</v>
      </c>
      <c r="H42" s="51"/>
      <c r="I42" s="51"/>
      <c r="J42" s="51"/>
      <c r="K42" s="170"/>
    </row>
    <row r="43" spans="2:11" ht="14.4" thickBot="1">
      <c r="B43" s="135"/>
      <c r="C43" s="159"/>
      <c r="D43" s="52" t="s">
        <v>40</v>
      </c>
      <c r="E43" s="53"/>
      <c r="F43" s="53"/>
      <c r="G43" s="53"/>
      <c r="H43" s="54"/>
      <c r="I43" s="54"/>
      <c r="J43" s="55"/>
      <c r="K43" s="170"/>
    </row>
    <row r="44" spans="2:11" ht="129.75" customHeight="1" thickBot="1">
      <c r="B44" s="135"/>
      <c r="C44" s="165"/>
      <c r="D44" s="145" t="s">
        <v>52</v>
      </c>
      <c r="E44" s="146"/>
      <c r="F44" s="146"/>
      <c r="G44" s="146"/>
      <c r="H44" s="146"/>
      <c r="I44" s="146"/>
      <c r="J44" s="157"/>
      <c r="K44" s="170"/>
    </row>
    <row r="45" spans="2:11" ht="14.4" thickBot="1">
      <c r="B45" s="135"/>
      <c r="C45" s="23" t="s">
        <v>53</v>
      </c>
      <c r="D45" s="24"/>
      <c r="E45" s="35" t="str">
        <f>E28</f>
        <v>Baseline</v>
      </c>
      <c r="F45" s="26" t="s">
        <v>32</v>
      </c>
      <c r="G45" s="26" t="s">
        <v>33</v>
      </c>
      <c r="H45" s="27" t="s">
        <v>34</v>
      </c>
      <c r="I45" s="27" t="s">
        <v>35</v>
      </c>
      <c r="J45" s="48" t="str">
        <f>J28</f>
        <v>Target</v>
      </c>
      <c r="K45" s="170"/>
    </row>
    <row r="46" spans="2:11" ht="14.4" thickBot="1">
      <c r="B46" s="135"/>
      <c r="C46" s="158" t="s">
        <v>54</v>
      </c>
      <c r="D46" s="56" t="s">
        <v>38</v>
      </c>
      <c r="E46" s="57">
        <v>0</v>
      </c>
      <c r="F46" s="50">
        <v>0.38</v>
      </c>
      <c r="G46" s="50">
        <v>0.75</v>
      </c>
      <c r="H46" s="51">
        <v>0.75</v>
      </c>
      <c r="I46" s="51">
        <v>0.75</v>
      </c>
      <c r="J46" s="51">
        <v>0.75</v>
      </c>
      <c r="K46" s="170"/>
    </row>
    <row r="47" spans="2:11" ht="14.4" thickBot="1">
      <c r="B47" s="135"/>
      <c r="C47" s="159"/>
      <c r="D47" s="142" t="s">
        <v>40</v>
      </c>
      <c r="E47" s="143"/>
      <c r="F47" s="143"/>
      <c r="G47" s="143"/>
      <c r="H47" s="143"/>
      <c r="I47" s="143"/>
      <c r="J47" s="144"/>
      <c r="K47" s="170"/>
    </row>
    <row r="48" spans="2:11" ht="27" customHeight="1" thickBot="1">
      <c r="B48" s="135"/>
      <c r="C48" s="165"/>
      <c r="D48" s="172" t="s">
        <v>55</v>
      </c>
      <c r="E48" s="173"/>
      <c r="F48" s="173"/>
      <c r="G48" s="173"/>
      <c r="H48" s="173"/>
      <c r="I48" s="173"/>
      <c r="J48" s="174"/>
      <c r="K48" s="170"/>
    </row>
    <row r="49" spans="2:11" ht="14.4" thickBot="1">
      <c r="B49" s="58"/>
      <c r="C49" s="6"/>
      <c r="E49" s="6"/>
      <c r="F49" s="6"/>
      <c r="G49" s="6"/>
      <c r="H49" s="59"/>
      <c r="I49" s="59"/>
      <c r="J49" s="59"/>
    </row>
    <row r="50" spans="2:11" ht="14.4" thickBot="1">
      <c r="B50" s="60" t="s">
        <v>56</v>
      </c>
      <c r="C50" s="61" t="s">
        <v>57</v>
      </c>
      <c r="D50" s="45"/>
      <c r="E50" s="35" t="str">
        <f>E28</f>
        <v>Baseline</v>
      </c>
      <c r="F50" s="46" t="s">
        <v>32</v>
      </c>
      <c r="G50" s="46" t="s">
        <v>33</v>
      </c>
      <c r="H50" s="47" t="s">
        <v>34</v>
      </c>
      <c r="I50" s="47" t="s">
        <v>35</v>
      </c>
      <c r="J50" s="48" t="str">
        <f>J28</f>
        <v>Target</v>
      </c>
      <c r="K50" s="49" t="s">
        <v>48</v>
      </c>
    </row>
    <row r="51" spans="2:11" ht="18.75" customHeight="1" thickBot="1">
      <c r="B51" s="134" t="s">
        <v>58</v>
      </c>
      <c r="C51" s="161" t="s">
        <v>59</v>
      </c>
      <c r="D51" s="28" t="s">
        <v>38</v>
      </c>
      <c r="E51" s="62">
        <v>0.22</v>
      </c>
      <c r="F51" s="50">
        <v>0.35</v>
      </c>
      <c r="G51" s="50">
        <v>0.48</v>
      </c>
      <c r="H51" s="51">
        <v>0.62</v>
      </c>
      <c r="I51" s="51">
        <v>0.75</v>
      </c>
      <c r="J51" s="51">
        <v>0.75</v>
      </c>
      <c r="K51" s="169" t="s">
        <v>60</v>
      </c>
    </row>
    <row r="52" spans="2:11" ht="18.75" customHeight="1" thickBot="1">
      <c r="B52" s="135"/>
      <c r="C52" s="162"/>
      <c r="D52" s="28" t="s">
        <v>44</v>
      </c>
      <c r="E52" s="62"/>
      <c r="F52" s="62">
        <f>('[7]1. Logframe SCI Targets'!G58+'[8]1.2 IRC Logframe '!G58)/2</f>
        <v>0.82000000000000006</v>
      </c>
      <c r="G52" s="62">
        <f>('[7]1. Logframe SCI Targets'!G58+'[8]1.2 IRC Logframe '!G58)/2</f>
        <v>0.82000000000000006</v>
      </c>
      <c r="H52" s="51"/>
      <c r="I52" s="51"/>
      <c r="J52" s="51"/>
      <c r="K52" s="170"/>
    </row>
    <row r="53" spans="2:11" ht="14.4" thickBot="1">
      <c r="B53" s="135"/>
      <c r="C53" s="162"/>
      <c r="D53" s="142" t="s">
        <v>40</v>
      </c>
      <c r="E53" s="143"/>
      <c r="F53" s="143"/>
      <c r="G53" s="143"/>
      <c r="H53" s="143"/>
      <c r="I53" s="143"/>
      <c r="J53" s="144"/>
      <c r="K53" s="170"/>
    </row>
    <row r="54" spans="2:11" ht="42" customHeight="1" thickBot="1">
      <c r="B54" s="135"/>
      <c r="C54" s="163"/>
      <c r="D54" s="167" t="s">
        <v>61</v>
      </c>
      <c r="E54" s="168"/>
      <c r="F54" s="168"/>
      <c r="G54" s="168"/>
      <c r="H54" s="6"/>
      <c r="I54" s="6"/>
      <c r="J54" s="6"/>
      <c r="K54" s="170"/>
    </row>
    <row r="55" spans="2:11" ht="14.4" thickBot="1">
      <c r="B55" s="135"/>
      <c r="C55" s="63" t="s">
        <v>62</v>
      </c>
      <c r="D55" s="24"/>
      <c r="E55" s="64" t="str">
        <f>E28</f>
        <v>Baseline</v>
      </c>
      <c r="F55" s="26" t="s">
        <v>32</v>
      </c>
      <c r="G55" s="26" t="s">
        <v>33</v>
      </c>
      <c r="H55" s="47" t="s">
        <v>34</v>
      </c>
      <c r="I55" s="48" t="s">
        <v>35</v>
      </c>
      <c r="J55" s="48" t="str">
        <f>J28</f>
        <v>Target</v>
      </c>
      <c r="K55" s="170"/>
    </row>
    <row r="56" spans="2:11" ht="14.4" thickBot="1">
      <c r="B56" s="135"/>
      <c r="C56" s="161" t="s">
        <v>63</v>
      </c>
      <c r="D56" s="28" t="s">
        <v>38</v>
      </c>
      <c r="E56" s="65">
        <v>0</v>
      </c>
      <c r="F56" s="65">
        <v>564</v>
      </c>
      <c r="G56" s="66">
        <v>2132</v>
      </c>
      <c r="H56" s="67">
        <v>3700</v>
      </c>
      <c r="I56" s="68">
        <v>5245</v>
      </c>
      <c r="J56" s="69">
        <v>5245</v>
      </c>
      <c r="K56" s="170"/>
    </row>
    <row r="57" spans="2:11" ht="14.4" thickBot="1">
      <c r="B57" s="135"/>
      <c r="C57" s="162"/>
      <c r="D57" s="28" t="s">
        <v>44</v>
      </c>
      <c r="E57" s="28"/>
      <c r="F57" s="70">
        <f>'[7]1. Logframe SCI Targets'!F63+'[8]1.2 IRC Logframe '!F63</f>
        <v>674</v>
      </c>
      <c r="G57" s="70">
        <f>'[7]1. Logframe SCI Targets'!G63+'[8]1.2 IRC Logframe '!G63</f>
        <v>1373</v>
      </c>
      <c r="H57" s="71">
        <f>'[7]1. Logframe SCI Targets'!H63+'[8]1.2 IRC Logframe '!H63</f>
        <v>0</v>
      </c>
      <c r="I57" s="72">
        <f>'[7]1. Logframe SCI Targets'!I63+'[8]1.2 IRC Logframe '!I63</f>
        <v>0</v>
      </c>
      <c r="J57" s="72">
        <f>'[7]1. Logframe SCI Targets'!J63+'[8]1.2 IRC Logframe '!J63</f>
        <v>0</v>
      </c>
      <c r="K57" s="170"/>
    </row>
    <row r="58" spans="2:11" ht="14.4" thickBot="1">
      <c r="B58" s="135"/>
      <c r="C58" s="162"/>
      <c r="D58" s="142" t="s">
        <v>40</v>
      </c>
      <c r="E58" s="143"/>
      <c r="F58" s="143"/>
      <c r="G58" s="143"/>
      <c r="H58" s="143"/>
      <c r="I58" s="143"/>
      <c r="J58" s="144"/>
      <c r="K58" s="170"/>
    </row>
    <row r="59" spans="2:11" ht="66.75" customHeight="1" thickBot="1">
      <c r="B59" s="135"/>
      <c r="C59" s="163"/>
      <c r="D59" s="167" t="s">
        <v>64</v>
      </c>
      <c r="E59" s="168"/>
      <c r="F59" s="168"/>
      <c r="G59" s="168"/>
      <c r="H59" s="168"/>
      <c r="I59" s="168"/>
      <c r="J59" s="171"/>
      <c r="K59" s="170"/>
    </row>
    <row r="60" spans="2:11" ht="14.4" thickBot="1">
      <c r="B60" s="135"/>
      <c r="C60" s="21" t="s">
        <v>65</v>
      </c>
      <c r="D60" s="24"/>
      <c r="E60" s="35" t="str">
        <f>E28</f>
        <v>Baseline</v>
      </c>
      <c r="F60" s="26" t="s">
        <v>32</v>
      </c>
      <c r="G60" s="26" t="s">
        <v>33</v>
      </c>
      <c r="H60" s="27" t="s">
        <v>34</v>
      </c>
      <c r="I60" s="27" t="s">
        <v>35</v>
      </c>
      <c r="J60" s="48" t="str">
        <f>J28</f>
        <v>Target</v>
      </c>
      <c r="K60" s="170"/>
    </row>
    <row r="61" spans="2:11" ht="15.75" customHeight="1" thickBot="1">
      <c r="B61" s="135"/>
      <c r="C61" s="161" t="s">
        <v>66</v>
      </c>
      <c r="D61" s="28" t="s">
        <v>38</v>
      </c>
      <c r="E61" s="57">
        <v>0</v>
      </c>
      <c r="F61" s="57">
        <v>395</v>
      </c>
      <c r="G61" s="57">
        <v>1794</v>
      </c>
      <c r="H61" s="69">
        <v>3184</v>
      </c>
      <c r="I61" s="68">
        <v>4570</v>
      </c>
      <c r="J61" s="69">
        <v>4570</v>
      </c>
      <c r="K61" s="170"/>
    </row>
    <row r="62" spans="2:11" ht="15.75" customHeight="1" thickBot="1">
      <c r="B62" s="135"/>
      <c r="C62" s="162"/>
      <c r="D62" s="28" t="s">
        <v>44</v>
      </c>
      <c r="E62" s="56"/>
      <c r="F62" s="57">
        <f>'[7]1. Logframe SCI Targets'!F68+'[8]1.2 IRC Logframe '!F68</f>
        <v>184</v>
      </c>
      <c r="G62" s="57">
        <f>'[7]1. Logframe SCI Targets'!G68+'[8]1.2 IRC Logframe '!G68</f>
        <v>363</v>
      </c>
      <c r="H62" s="73">
        <f>'[7]1. Logframe SCI Targets'!H68+'[8]1.2 IRC Logframe '!H68</f>
        <v>0</v>
      </c>
      <c r="I62" s="73">
        <f>'[7]1. Logframe SCI Targets'!I68+'[8]1.2 IRC Logframe '!I68</f>
        <v>0</v>
      </c>
      <c r="J62" s="73">
        <f>'[7]1. Logframe SCI Targets'!J68+'[8]1.2 IRC Logframe '!J68</f>
        <v>0</v>
      </c>
      <c r="K62" s="170"/>
    </row>
    <row r="63" spans="2:11" ht="14.4" thickBot="1">
      <c r="B63" s="135"/>
      <c r="C63" s="162"/>
      <c r="D63" s="142" t="s">
        <v>40</v>
      </c>
      <c r="E63" s="143"/>
      <c r="F63" s="143"/>
      <c r="G63" s="143"/>
      <c r="H63" s="143"/>
      <c r="I63" s="143"/>
      <c r="J63" s="144"/>
      <c r="K63" s="170"/>
    </row>
    <row r="64" spans="2:11" ht="63" customHeight="1" thickBot="1">
      <c r="B64" s="136"/>
      <c r="C64" s="163"/>
      <c r="D64" s="167" t="s">
        <v>67</v>
      </c>
      <c r="E64" s="168"/>
      <c r="F64" s="168"/>
      <c r="G64" s="168"/>
      <c r="H64" s="5"/>
      <c r="I64" s="5"/>
      <c r="J64" s="5"/>
      <c r="K64" s="170"/>
    </row>
    <row r="65" spans="2:11" ht="30.75" customHeight="1" thickBot="1">
      <c r="B65" s="43" t="s">
        <v>68</v>
      </c>
      <c r="C65" s="24" t="s">
        <v>69</v>
      </c>
      <c r="D65" s="24"/>
      <c r="E65" s="35" t="str">
        <f>E28</f>
        <v>Baseline</v>
      </c>
      <c r="F65" s="26" t="s">
        <v>32</v>
      </c>
      <c r="G65" s="26" t="s">
        <v>33</v>
      </c>
      <c r="H65" s="47" t="s">
        <v>34</v>
      </c>
      <c r="I65" s="48" t="s">
        <v>35</v>
      </c>
      <c r="J65" s="48" t="str">
        <f>J28</f>
        <v>Target</v>
      </c>
      <c r="K65" s="170"/>
    </row>
    <row r="66" spans="2:11" ht="15" thickBot="1">
      <c r="B66" s="147"/>
      <c r="C66" s="137" t="s">
        <v>70</v>
      </c>
      <c r="D66" s="28" t="s">
        <v>38</v>
      </c>
      <c r="E66" s="74">
        <v>0.75</v>
      </c>
      <c r="F66" s="75">
        <v>0.78</v>
      </c>
      <c r="G66" s="75">
        <v>0.82</v>
      </c>
      <c r="H66" s="76">
        <v>0.85</v>
      </c>
      <c r="I66" s="76">
        <v>0.9</v>
      </c>
      <c r="J66" s="76">
        <v>0.9</v>
      </c>
      <c r="K66" s="170"/>
    </row>
    <row r="67" spans="2:11" ht="15" thickBot="1">
      <c r="B67" s="148"/>
      <c r="C67" s="138"/>
      <c r="D67" s="28" t="s">
        <v>44</v>
      </c>
      <c r="E67" s="74"/>
      <c r="F67" s="74">
        <f>('[7]1. Logframe SCI Targets'!F73+'[8]1.2 IRC Logframe '!F73+'[9]1. Logframe'!F58)/3</f>
        <v>0.95000000000000007</v>
      </c>
      <c r="G67" s="74">
        <f>('[7]1. Logframe SCI Targets'!G73+'[8]1.2 IRC Logframe '!G73+'[9]1. Logframe'!G58)/3</f>
        <v>0.95000000000000007</v>
      </c>
      <c r="H67" s="76">
        <f>('[7]1. Logframe SCI Targets'!H73+'[8]1.2 IRC Logframe '!H73+'[9]1. Logframe'!H58)/3</f>
        <v>0</v>
      </c>
      <c r="I67" s="76">
        <f>('[7]1. Logframe SCI Targets'!I73+'[8]1.2 IRC Logframe '!I73+'[9]1. Logframe'!I58)/3</f>
        <v>0</v>
      </c>
      <c r="J67" s="76">
        <f>('[7]1. Logframe SCI Targets'!J73+'[8]1.2 IRC Logframe '!J73+'[9]1. Logframe'!J58)/3</f>
        <v>0</v>
      </c>
      <c r="K67" s="77"/>
    </row>
    <row r="68" spans="2:11" ht="19.5" customHeight="1" thickBot="1">
      <c r="B68" s="148"/>
      <c r="C68" s="138"/>
      <c r="D68" s="142" t="s">
        <v>40</v>
      </c>
      <c r="E68" s="143"/>
      <c r="F68" s="143"/>
      <c r="G68" s="143"/>
      <c r="H68" s="143"/>
      <c r="I68" s="143"/>
      <c r="J68" s="144"/>
      <c r="K68" s="78" t="s">
        <v>71</v>
      </c>
    </row>
    <row r="69" spans="2:11" ht="48" customHeight="1" thickBot="1">
      <c r="B69" s="149"/>
      <c r="C69" s="139"/>
      <c r="D69" s="167" t="s">
        <v>72</v>
      </c>
      <c r="E69" s="168"/>
      <c r="F69" s="168"/>
      <c r="G69" s="168"/>
      <c r="H69" s="6"/>
      <c r="I69" s="6"/>
      <c r="J69" s="6"/>
      <c r="K69" s="150" t="s">
        <v>73</v>
      </c>
    </row>
    <row r="70" spans="2:11" ht="14.4" thickBot="1">
      <c r="B70" s="79" t="s">
        <v>74</v>
      </c>
      <c r="C70" s="80">
        <v>0</v>
      </c>
      <c r="D70" s="81"/>
      <c r="E70" s="81"/>
      <c r="F70" s="81"/>
      <c r="G70" s="81"/>
      <c r="H70" s="82"/>
      <c r="I70" s="82"/>
      <c r="J70" s="83"/>
      <c r="K70" s="151"/>
    </row>
    <row r="71" spans="2:11" customFormat="1" ht="15" thickBot="1">
      <c r="B71" s="58"/>
      <c r="C71" s="84"/>
      <c r="D71" s="58"/>
      <c r="E71" s="85"/>
      <c r="F71" s="86"/>
      <c r="G71" s="86"/>
      <c r="H71" s="86"/>
      <c r="I71" s="86"/>
      <c r="J71" s="86"/>
      <c r="K71" s="86"/>
    </row>
    <row r="72" spans="2:11" ht="14.4" thickBot="1">
      <c r="B72" s="60" t="s">
        <v>75</v>
      </c>
      <c r="C72" s="61" t="s">
        <v>76</v>
      </c>
      <c r="D72" s="45"/>
      <c r="E72" s="35" t="str">
        <f>E28</f>
        <v>Baseline</v>
      </c>
      <c r="F72" s="46" t="s">
        <v>32</v>
      </c>
      <c r="G72" s="46" t="s">
        <v>33</v>
      </c>
      <c r="H72" s="47" t="s">
        <v>34</v>
      </c>
      <c r="I72" s="47" t="s">
        <v>35</v>
      </c>
      <c r="J72" s="87" t="str">
        <f>J28</f>
        <v>Target</v>
      </c>
      <c r="K72" s="49" t="s">
        <v>48</v>
      </c>
    </row>
    <row r="73" spans="2:11" ht="15.75" customHeight="1" thickBot="1">
      <c r="B73" s="134" t="s">
        <v>77</v>
      </c>
      <c r="C73" s="158" t="s">
        <v>78</v>
      </c>
      <c r="D73" s="28" t="s">
        <v>38</v>
      </c>
      <c r="E73" s="88">
        <v>0</v>
      </c>
      <c r="F73" s="88">
        <v>161</v>
      </c>
      <c r="G73" s="88">
        <v>267</v>
      </c>
      <c r="H73" s="89">
        <v>362</v>
      </c>
      <c r="I73" s="89">
        <v>472</v>
      </c>
      <c r="J73" s="89">
        <v>472</v>
      </c>
      <c r="K73" s="140" t="s">
        <v>79</v>
      </c>
    </row>
    <row r="74" spans="2:11" ht="15.75" customHeight="1" thickBot="1">
      <c r="B74" s="135"/>
      <c r="C74" s="159"/>
      <c r="D74" s="28" t="s">
        <v>44</v>
      </c>
      <c r="E74" s="88"/>
      <c r="F74" s="88">
        <f>'[7]1. Logframe SCI Targets'!F80+'[8]1.2 IRC Logframe '!F80+'[9]1. Logframe'!F65</f>
        <v>192</v>
      </c>
      <c r="G74" s="88">
        <f>'[7]1. Logframe SCI Targets'!G80+'[8]1.2 IRC Logframe '!G80+'[9]1. Logframe'!G65</f>
        <v>276</v>
      </c>
      <c r="H74" s="89">
        <f>'[7]1. Logframe SCI Targets'!H80+'[8]1.2 IRC Logframe '!H80+'[9]1. Logframe'!H65</f>
        <v>0</v>
      </c>
      <c r="I74" s="89">
        <f>'[7]1. Logframe SCI Targets'!I80+'[8]1.2 IRC Logframe '!I80+'[9]1. Logframe'!I65</f>
        <v>0</v>
      </c>
      <c r="J74" s="89">
        <f>'[7]1. Logframe SCI Targets'!J80+'[8]1.2 IRC Logframe '!J80+'[9]1. Logframe'!J65</f>
        <v>0</v>
      </c>
      <c r="K74" s="141"/>
    </row>
    <row r="75" spans="2:11" ht="19.2" customHeight="1" thickBot="1">
      <c r="B75" s="135"/>
      <c r="C75" s="159"/>
      <c r="D75" s="142" t="s">
        <v>40</v>
      </c>
      <c r="E75" s="143"/>
      <c r="F75" s="143"/>
      <c r="G75" s="143"/>
      <c r="H75" s="143"/>
      <c r="I75" s="143"/>
      <c r="J75" s="144"/>
      <c r="K75" s="141"/>
    </row>
    <row r="76" spans="2:11" ht="21.6" customHeight="1" thickBot="1">
      <c r="B76" s="135"/>
      <c r="C76" s="165"/>
      <c r="D76" s="90"/>
      <c r="E76" s="166" t="s">
        <v>80</v>
      </c>
      <c r="F76" s="166"/>
      <c r="G76" s="166"/>
      <c r="H76" s="166"/>
      <c r="I76" s="166"/>
      <c r="J76" s="166"/>
      <c r="K76" s="141"/>
    </row>
    <row r="77" spans="2:11" ht="21.6" customHeight="1" thickBot="1">
      <c r="B77" s="135"/>
      <c r="C77" s="63" t="s">
        <v>81</v>
      </c>
      <c r="D77" s="24"/>
      <c r="E77" s="35" t="str">
        <f>E28</f>
        <v>Baseline</v>
      </c>
      <c r="F77" s="26" t="s">
        <v>32</v>
      </c>
      <c r="G77" s="26" t="s">
        <v>33</v>
      </c>
      <c r="H77" s="27" t="s">
        <v>34</v>
      </c>
      <c r="I77" s="27" t="s">
        <v>35</v>
      </c>
      <c r="J77" s="48" t="str">
        <f>J28</f>
        <v>Target</v>
      </c>
      <c r="K77" s="141"/>
    </row>
    <row r="78" spans="2:11" ht="42" thickBot="1">
      <c r="B78" s="135"/>
      <c r="C78" s="158" t="s">
        <v>82</v>
      </c>
      <c r="D78" s="28" t="s">
        <v>38</v>
      </c>
      <c r="E78" s="91" t="s">
        <v>83</v>
      </c>
      <c r="F78" s="91">
        <v>72</v>
      </c>
      <c r="G78" s="91">
        <v>72</v>
      </c>
      <c r="H78" s="89">
        <v>72</v>
      </c>
      <c r="I78" s="89">
        <v>72</v>
      </c>
      <c r="J78" s="89">
        <v>72</v>
      </c>
      <c r="K78" s="141"/>
    </row>
    <row r="79" spans="2:11" ht="14.4" thickBot="1">
      <c r="B79" s="135"/>
      <c r="C79" s="159"/>
      <c r="D79" s="28" t="s">
        <v>44</v>
      </c>
      <c r="E79" s="91"/>
      <c r="F79" s="91">
        <f>'[7]1. Logframe SCI Targets'!F85+'[8]1.2 IRC Logframe '!F85</f>
        <v>73</v>
      </c>
      <c r="G79" s="91">
        <f>'[7]1. Logframe SCI Targets'!G85+'[8]1.2 IRC Logframe '!G85</f>
        <v>73</v>
      </c>
      <c r="H79" s="89">
        <f>'[7]1. Logframe SCI Targets'!H85+'[8]1.2 IRC Logframe '!H85</f>
        <v>0</v>
      </c>
      <c r="I79" s="89">
        <f>'[7]1. Logframe SCI Targets'!I85+'[8]1.2 IRC Logframe '!I85</f>
        <v>0</v>
      </c>
      <c r="J79" s="89">
        <f>'[7]1. Logframe SCI Targets'!J85+'[8]1.2 IRC Logframe '!J85</f>
        <v>0</v>
      </c>
      <c r="K79" s="141"/>
    </row>
    <row r="80" spans="2:11" ht="14.4" thickBot="1">
      <c r="B80" s="135"/>
      <c r="C80" s="159"/>
      <c r="D80" s="142" t="s">
        <v>40</v>
      </c>
      <c r="E80" s="143"/>
      <c r="F80" s="143"/>
      <c r="G80" s="143"/>
      <c r="H80" s="143"/>
      <c r="I80" s="143"/>
      <c r="J80" s="144"/>
      <c r="K80" s="141"/>
    </row>
    <row r="81" spans="2:11" ht="62.25" customHeight="1" thickBot="1">
      <c r="B81" s="135"/>
      <c r="C81" s="159"/>
      <c r="D81" s="145" t="s">
        <v>84</v>
      </c>
      <c r="E81" s="146"/>
      <c r="F81" s="146"/>
      <c r="G81" s="146"/>
      <c r="H81" s="146"/>
      <c r="I81" s="146"/>
      <c r="J81" s="157"/>
      <c r="K81" s="141"/>
    </row>
    <row r="82" spans="2:11" ht="14.4" thickBot="1">
      <c r="B82" s="135"/>
      <c r="C82" s="63" t="s">
        <v>85</v>
      </c>
      <c r="D82" s="24"/>
      <c r="E82" s="35" t="str">
        <f>E28</f>
        <v>Baseline</v>
      </c>
      <c r="F82" s="26" t="s">
        <v>32</v>
      </c>
      <c r="G82" s="26" t="s">
        <v>33</v>
      </c>
      <c r="H82" s="27" t="s">
        <v>34</v>
      </c>
      <c r="I82" s="27" t="s">
        <v>35</v>
      </c>
      <c r="J82" s="48" t="str">
        <f>J28</f>
        <v>Target</v>
      </c>
      <c r="K82" s="141"/>
    </row>
    <row r="83" spans="2:11" ht="14.4" thickBot="1">
      <c r="B83" s="135"/>
      <c r="C83" s="137" t="s">
        <v>86</v>
      </c>
      <c r="D83" s="56" t="s">
        <v>38</v>
      </c>
      <c r="E83" s="50">
        <v>1</v>
      </c>
      <c r="F83" s="50">
        <v>0.92</v>
      </c>
      <c r="G83" s="50">
        <v>0.85</v>
      </c>
      <c r="H83" s="51">
        <v>0.8</v>
      </c>
      <c r="I83" s="51">
        <v>0.75</v>
      </c>
      <c r="J83" s="51">
        <v>0.75</v>
      </c>
      <c r="K83" s="141"/>
    </row>
    <row r="84" spans="2:11" ht="14.4" thickBot="1">
      <c r="B84" s="135"/>
      <c r="C84" s="138"/>
      <c r="D84" s="28" t="s">
        <v>44</v>
      </c>
      <c r="E84" s="92"/>
      <c r="F84" s="93">
        <f>((F79+F74)-('[9]1. Logframe'!F70*'[9]1. Logframe'!F65)+('[7]1. Logframe SCI Targets'!F90*('[7]1. Logframe SCI Targets'!F80+'[7]1. Logframe SCI Targets'!F85))+('[8]1.2 IRC Logframe '!F90*('[8]1.2 IRC Logframe '!F85+'[8]1.2 IRC Logframe '!F80)))/(F79+F74)</f>
        <v>0.91750943396226414</v>
      </c>
      <c r="G84" s="93">
        <f>((G79+G74)-('[9]1. Logframe'!G70*'[9]1. Logframe'!G65)+('[7]1. Logframe SCI Targets'!G90*('[7]1. Logframe SCI Targets'!G80+'[7]1. Logframe SCI Targets'!G85))+('[8]1.2 IRC Logframe '!G90*('[8]1.2 IRC Logframe '!G85+'[8]1.2 IRC Logframe '!G80)))/(G79+G74)</f>
        <v>0.98129169054441256</v>
      </c>
      <c r="H84" s="94" t="e">
        <f>((H79+H74)-('[9]1. Logframe'!H70*'[9]1. Logframe'!H65)+('[7]1. Logframe SCI Targets'!H90*('[7]1. Logframe SCI Targets'!H80+'[7]1. Logframe SCI Targets'!H85))+('[8]1.2 IRC Logframe '!H90*('[8]1.2 IRC Logframe '!H85+'[8]1.2 IRC Logframe '!H80)))/(H79+H74)</f>
        <v>#DIV/0!</v>
      </c>
      <c r="I84" s="94" t="e">
        <f>((I79+I74)-('[9]1. Logframe'!I70*'[9]1. Logframe'!I65)+('[7]1. Logframe SCI Targets'!I90*('[7]1. Logframe SCI Targets'!I80+'[7]1. Logframe SCI Targets'!I85))+('[8]1.2 IRC Logframe '!I90*('[8]1.2 IRC Logframe '!I85+'[8]1.2 IRC Logframe '!I80)))/(I79+I74)</f>
        <v>#DIV/0!</v>
      </c>
      <c r="J84" s="94" t="e">
        <f>((J79+J74)-('[9]1. Logframe'!J70*'[9]1. Logframe'!J65)+('[7]1. Logframe SCI Targets'!J90*('[7]1. Logframe SCI Targets'!J80+'[7]1. Logframe SCI Targets'!J85))+('[8]1.2 IRC Logframe '!J90*('[8]1.2 IRC Logframe '!J85+'[8]1.2 IRC Logframe '!J80)))/(J79+J74)</f>
        <v>#DIV/0!</v>
      </c>
      <c r="K84" s="141"/>
    </row>
    <row r="85" spans="2:11" ht="19.5" customHeight="1" thickBot="1">
      <c r="B85" s="135"/>
      <c r="C85" s="138"/>
      <c r="D85" s="142" t="s">
        <v>40</v>
      </c>
      <c r="E85" s="143"/>
      <c r="F85" s="143"/>
      <c r="G85" s="143"/>
      <c r="H85" s="143"/>
      <c r="I85" s="143"/>
      <c r="J85" s="144"/>
      <c r="K85" s="141"/>
    </row>
    <row r="86" spans="2:11" ht="53.25" customHeight="1" thickBot="1">
      <c r="B86" s="135"/>
      <c r="C86" s="139"/>
      <c r="D86" s="145" t="s">
        <v>87</v>
      </c>
      <c r="E86" s="146"/>
      <c r="F86" s="146"/>
      <c r="G86" s="146"/>
      <c r="H86" s="146"/>
      <c r="I86" s="146"/>
      <c r="J86" s="157"/>
      <c r="K86" s="141"/>
    </row>
    <row r="87" spans="2:11" ht="14.4" thickBot="1">
      <c r="B87" s="135"/>
      <c r="C87" s="24" t="s">
        <v>88</v>
      </c>
      <c r="D87" s="24"/>
      <c r="E87" s="35" t="str">
        <f>E28</f>
        <v>Baseline</v>
      </c>
      <c r="F87" s="26" t="s">
        <v>32</v>
      </c>
      <c r="G87" s="26" t="s">
        <v>33</v>
      </c>
      <c r="H87" s="27" t="s">
        <v>34</v>
      </c>
      <c r="I87" s="27" t="s">
        <v>35</v>
      </c>
      <c r="J87" s="48" t="str">
        <f>J28</f>
        <v>Target</v>
      </c>
      <c r="K87" s="141"/>
    </row>
    <row r="88" spans="2:11" ht="14.4" thickBot="1">
      <c r="B88" s="135"/>
      <c r="C88" s="137" t="s">
        <v>89</v>
      </c>
      <c r="D88" s="56" t="s">
        <v>38</v>
      </c>
      <c r="E88" s="88">
        <v>9</v>
      </c>
      <c r="F88" s="91">
        <v>5</v>
      </c>
      <c r="G88" s="91">
        <v>20</v>
      </c>
      <c r="H88" s="89">
        <v>40</v>
      </c>
      <c r="I88" s="89">
        <v>75</v>
      </c>
      <c r="J88" s="89">
        <v>75</v>
      </c>
      <c r="K88" s="141"/>
    </row>
    <row r="89" spans="2:11" ht="14.4" thickBot="1">
      <c r="B89" s="135"/>
      <c r="C89" s="138"/>
      <c r="D89" s="28" t="s">
        <v>44</v>
      </c>
      <c r="E89" s="95"/>
      <c r="F89" s="96">
        <f>'[8]1.2 IRC Logframe '!F95</f>
        <v>0</v>
      </c>
      <c r="G89" s="96">
        <f>'[8]1.2 IRC Logframe '!G95</f>
        <v>11</v>
      </c>
      <c r="H89" s="97">
        <f>'[8]1.2 IRC Logframe '!H95</f>
        <v>0</v>
      </c>
      <c r="I89" s="97">
        <f>'[8]1.2 IRC Logframe '!I95</f>
        <v>0</v>
      </c>
      <c r="J89" s="97">
        <f>'[8]1.2 IRC Logframe '!J95</f>
        <v>0</v>
      </c>
      <c r="K89" s="98"/>
    </row>
    <row r="90" spans="2:11" ht="33" customHeight="1" thickBot="1">
      <c r="B90" s="135"/>
      <c r="C90" s="138"/>
      <c r="D90" s="142" t="s">
        <v>40</v>
      </c>
      <c r="E90" s="143"/>
      <c r="F90" s="143"/>
      <c r="G90" s="143"/>
      <c r="H90" s="143"/>
      <c r="I90" s="143"/>
      <c r="J90" s="144"/>
      <c r="K90" s="78" t="s">
        <v>71</v>
      </c>
    </row>
    <row r="91" spans="2:11" ht="36" customHeight="1" thickBot="1">
      <c r="B91" s="135"/>
      <c r="C91" s="139"/>
      <c r="D91" s="152" t="s">
        <v>90</v>
      </c>
      <c r="E91" s="153"/>
      <c r="F91" s="153"/>
      <c r="G91" s="153"/>
      <c r="H91" s="153"/>
      <c r="I91" s="153"/>
      <c r="J91" s="160"/>
      <c r="K91" s="150" t="s">
        <v>91</v>
      </c>
    </row>
    <row r="92" spans="2:11" ht="36" customHeight="1" thickBot="1">
      <c r="B92" s="135"/>
      <c r="C92" s="24" t="s">
        <v>92</v>
      </c>
      <c r="D92" s="24"/>
      <c r="E92" s="35" t="str">
        <f>E28</f>
        <v>Baseline</v>
      </c>
      <c r="F92" s="26" t="s">
        <v>32</v>
      </c>
      <c r="G92" s="26" t="s">
        <v>33</v>
      </c>
      <c r="H92" s="27" t="s">
        <v>34</v>
      </c>
      <c r="I92" s="27" t="s">
        <v>35</v>
      </c>
      <c r="J92" s="48" t="str">
        <f>J28</f>
        <v>Target</v>
      </c>
      <c r="K92" s="164"/>
    </row>
    <row r="93" spans="2:11" ht="36" customHeight="1" thickBot="1">
      <c r="B93" s="135"/>
      <c r="C93" s="137" t="s">
        <v>93</v>
      </c>
      <c r="D93" s="99" t="s">
        <v>38</v>
      </c>
      <c r="E93" s="88">
        <v>0</v>
      </c>
      <c r="F93" s="88">
        <v>5</v>
      </c>
      <c r="G93" s="88">
        <v>20</v>
      </c>
      <c r="H93" s="89">
        <v>45</v>
      </c>
      <c r="I93" s="89">
        <v>60</v>
      </c>
      <c r="J93" s="89">
        <v>60</v>
      </c>
      <c r="K93" s="164"/>
    </row>
    <row r="94" spans="2:11" ht="36" customHeight="1" thickBot="1">
      <c r="B94" s="135"/>
      <c r="C94" s="138"/>
      <c r="D94" s="99" t="s">
        <v>44</v>
      </c>
      <c r="E94" s="88"/>
      <c r="F94" s="88">
        <f>'[8]1.2 IRC Logframe '!F100</f>
        <v>5</v>
      </c>
      <c r="G94" s="88">
        <f>'[8]1.2 IRC Logframe '!G100</f>
        <v>37</v>
      </c>
      <c r="H94" s="89">
        <f>'[8]1.2 IRC Logframe '!H100</f>
        <v>0</v>
      </c>
      <c r="I94" s="89">
        <f>'[8]1.2 IRC Logframe '!I100</f>
        <v>0</v>
      </c>
      <c r="J94" s="89">
        <f>'[8]1.2 IRC Logframe '!J100</f>
        <v>0</v>
      </c>
      <c r="K94" s="164"/>
    </row>
    <row r="95" spans="2:11" ht="23.25" customHeight="1" thickBot="1">
      <c r="B95" s="135"/>
      <c r="C95" s="138"/>
      <c r="D95" s="142" t="s">
        <v>40</v>
      </c>
      <c r="E95" s="143"/>
      <c r="F95" s="143"/>
      <c r="G95" s="143"/>
      <c r="H95" s="143"/>
      <c r="I95" s="143"/>
      <c r="J95" s="144"/>
      <c r="K95" s="164"/>
    </row>
    <row r="96" spans="2:11" ht="21" customHeight="1" thickBot="1">
      <c r="B96" s="136"/>
      <c r="C96" s="139"/>
      <c r="D96" s="145" t="s">
        <v>94</v>
      </c>
      <c r="E96" s="146"/>
      <c r="F96" s="146"/>
      <c r="G96" s="146"/>
      <c r="H96" s="146"/>
      <c r="I96" s="146"/>
      <c r="J96" s="157"/>
      <c r="K96" s="164"/>
    </row>
    <row r="97" spans="2:11" ht="15" customHeight="1" thickBot="1">
      <c r="B97" s="43" t="s">
        <v>68</v>
      </c>
      <c r="C97" s="24" t="s">
        <v>95</v>
      </c>
      <c r="D97" s="24"/>
      <c r="E97" s="35" t="str">
        <f>E28</f>
        <v>Baseline</v>
      </c>
      <c r="F97" s="26" t="s">
        <v>32</v>
      </c>
      <c r="G97" s="26" t="s">
        <v>33</v>
      </c>
      <c r="H97" s="27" t="s">
        <v>34</v>
      </c>
      <c r="I97" s="27" t="s">
        <v>35</v>
      </c>
      <c r="J97" s="48" t="str">
        <f>J28</f>
        <v>Target</v>
      </c>
      <c r="K97" s="164"/>
    </row>
    <row r="98" spans="2:11" ht="14.4" thickBot="1">
      <c r="B98" s="147"/>
      <c r="C98" s="137" t="s">
        <v>96</v>
      </c>
      <c r="D98" s="56" t="s">
        <v>38</v>
      </c>
      <c r="E98" s="50">
        <v>0.75</v>
      </c>
      <c r="F98" s="50">
        <v>0.79</v>
      </c>
      <c r="G98" s="50">
        <v>0.91</v>
      </c>
      <c r="H98" s="51">
        <v>0.96</v>
      </c>
      <c r="I98" s="51">
        <v>1</v>
      </c>
      <c r="J98" s="51">
        <v>1</v>
      </c>
      <c r="K98" s="164"/>
    </row>
    <row r="99" spans="2:11" ht="14.4" thickBot="1">
      <c r="B99" s="148"/>
      <c r="C99" s="138"/>
      <c r="D99" s="99"/>
      <c r="E99" s="99"/>
      <c r="F99" s="100">
        <f>('[9]1. Logframe'!F79+'[7]1. Logframe SCI Targets'!F105+'[8]1.2 IRC Logframe '!F105)/3</f>
        <v>1</v>
      </c>
      <c r="G99" s="100">
        <f>('[9]1. Logframe'!G79+'[7]1. Logframe SCI Targets'!G105+'[8]1.2 IRC Logframe '!G105)/3</f>
        <v>1</v>
      </c>
      <c r="H99" s="101">
        <f>('[9]1. Logframe'!H79+'[7]1. Logframe SCI Targets'!H105+'[8]1.2 IRC Logframe '!H105)/3</f>
        <v>0</v>
      </c>
      <c r="I99" s="101">
        <f>('[9]1. Logframe'!I79+'[7]1. Logframe SCI Targets'!I105+'[8]1.2 IRC Logframe '!I105)/3</f>
        <v>0</v>
      </c>
      <c r="J99" s="101">
        <f>('[9]1. Logframe'!J79+'[7]1. Logframe SCI Targets'!J105+'[8]1.2 IRC Logframe '!J105)/3</f>
        <v>0</v>
      </c>
      <c r="K99" s="164"/>
    </row>
    <row r="100" spans="2:11" ht="14.4" thickBot="1">
      <c r="B100" s="148"/>
      <c r="C100" s="138"/>
      <c r="D100" s="142" t="s">
        <v>40</v>
      </c>
      <c r="E100" s="143"/>
      <c r="F100" s="143"/>
      <c r="G100" s="143"/>
      <c r="H100" s="143"/>
      <c r="I100" s="143"/>
      <c r="J100" s="144"/>
      <c r="K100" s="164"/>
    </row>
    <row r="101" spans="2:11" ht="39.75" customHeight="1" thickBot="1">
      <c r="B101" s="149"/>
      <c r="C101" s="139"/>
      <c r="D101" s="152" t="s">
        <v>97</v>
      </c>
      <c r="E101" s="153"/>
      <c r="F101" s="153"/>
      <c r="G101" s="153"/>
      <c r="H101" s="153"/>
      <c r="I101" s="153"/>
      <c r="J101" s="160"/>
      <c r="K101" s="164"/>
    </row>
    <row r="102" spans="2:11" ht="14.4" thickBot="1">
      <c r="B102" s="79" t="s">
        <v>74</v>
      </c>
      <c r="C102" s="80">
        <v>0</v>
      </c>
      <c r="D102" s="81"/>
      <c r="E102" s="81"/>
      <c r="F102" s="81"/>
      <c r="G102" s="81"/>
      <c r="H102" s="102"/>
      <c r="I102" s="102"/>
      <c r="J102" s="103"/>
      <c r="K102" s="104"/>
    </row>
    <row r="103" spans="2:11" ht="14.4" thickBot="1"/>
    <row r="104" spans="2:11" ht="14.4" thickBot="1">
      <c r="B104" s="60" t="s">
        <v>98</v>
      </c>
      <c r="C104" s="61" t="s">
        <v>99</v>
      </c>
      <c r="D104" s="45"/>
      <c r="E104" s="35" t="str">
        <f>E28</f>
        <v>Baseline</v>
      </c>
      <c r="F104" s="46" t="s">
        <v>32</v>
      </c>
      <c r="G104" s="46" t="s">
        <v>33</v>
      </c>
      <c r="H104" s="47" t="s">
        <v>34</v>
      </c>
      <c r="I104" s="47" t="s">
        <v>35</v>
      </c>
      <c r="J104" s="47" t="str">
        <f>J28</f>
        <v>Target</v>
      </c>
      <c r="K104" s="49" t="s">
        <v>48</v>
      </c>
    </row>
    <row r="105" spans="2:11" ht="14.4" thickBot="1">
      <c r="B105" s="134" t="s">
        <v>100</v>
      </c>
      <c r="C105" s="161" t="s">
        <v>101</v>
      </c>
      <c r="D105" s="28" t="s">
        <v>38</v>
      </c>
      <c r="E105" s="109">
        <v>0</v>
      </c>
      <c r="F105" s="109">
        <v>90</v>
      </c>
      <c r="G105" s="109">
        <v>374</v>
      </c>
      <c r="H105" s="110">
        <v>865</v>
      </c>
      <c r="I105" s="110">
        <v>1084</v>
      </c>
      <c r="J105" s="110">
        <v>1084</v>
      </c>
      <c r="K105" s="140" t="s">
        <v>102</v>
      </c>
    </row>
    <row r="106" spans="2:11" ht="14.4" thickBot="1">
      <c r="B106" s="135"/>
      <c r="C106" s="162"/>
      <c r="D106" s="111" t="s">
        <v>44</v>
      </c>
      <c r="E106" s="109"/>
      <c r="F106" s="91">
        <f>'[7]1. Logframe SCI Targets'!F112+'[8]1.2 IRC Logframe '!F112</f>
        <v>92</v>
      </c>
      <c r="G106" s="91">
        <f>'[7]1. Logframe SCI Targets'!G112+'[8]1.2 IRC Logframe '!G112</f>
        <v>287</v>
      </c>
      <c r="H106" s="89">
        <f>'[7]1. Logframe SCI Targets'!H112+'[8]1.2 IRC Logframe '!H112</f>
        <v>0</v>
      </c>
      <c r="I106" s="89">
        <f>'[7]1. Logframe SCI Targets'!I112+'[8]1.2 IRC Logframe '!I112</f>
        <v>0</v>
      </c>
      <c r="J106" s="89">
        <f>'[7]1. Logframe SCI Targets'!J112+'[8]1.2 IRC Logframe '!J112</f>
        <v>0</v>
      </c>
      <c r="K106" s="141"/>
    </row>
    <row r="107" spans="2:11" ht="34.5" customHeight="1" thickBot="1">
      <c r="B107" s="135"/>
      <c r="C107" s="162"/>
      <c r="D107" s="52" t="s">
        <v>40</v>
      </c>
      <c r="E107" s="53"/>
      <c r="F107" s="53"/>
      <c r="G107" s="53"/>
      <c r="H107" s="53"/>
      <c r="I107" s="53"/>
      <c r="J107" s="53"/>
      <c r="K107" s="141"/>
    </row>
    <row r="108" spans="2:11" ht="98.25" customHeight="1" thickBot="1">
      <c r="B108" s="135"/>
      <c r="C108" s="163"/>
      <c r="D108" s="145" t="s">
        <v>103</v>
      </c>
      <c r="E108" s="146"/>
      <c r="F108" s="146"/>
      <c r="G108" s="146"/>
      <c r="H108" s="146"/>
      <c r="I108" s="146"/>
      <c r="J108" s="157"/>
      <c r="K108" s="141"/>
    </row>
    <row r="109" spans="2:11" ht="14.4" thickBot="1">
      <c r="B109" s="79" t="s">
        <v>74</v>
      </c>
      <c r="C109" s="80">
        <v>0</v>
      </c>
      <c r="D109" s="81"/>
      <c r="E109" s="81"/>
      <c r="F109" s="81"/>
      <c r="G109" s="81"/>
      <c r="H109" s="81"/>
      <c r="I109" s="81"/>
      <c r="J109" s="81"/>
      <c r="K109" s="112" t="s">
        <v>104</v>
      </c>
    </row>
    <row r="110" spans="2:11" ht="14.4" thickBot="1">
      <c r="H110" s="107"/>
      <c r="I110" s="107"/>
      <c r="J110" s="107"/>
    </row>
    <row r="111" spans="2:11" ht="14.4" thickBot="1">
      <c r="B111" s="60" t="s">
        <v>105</v>
      </c>
      <c r="C111" s="63" t="s">
        <v>106</v>
      </c>
      <c r="D111" s="21"/>
      <c r="E111" s="35" t="str">
        <f>E28</f>
        <v>Baseline</v>
      </c>
      <c r="F111" s="113" t="s">
        <v>32</v>
      </c>
      <c r="G111" s="113" t="s">
        <v>33</v>
      </c>
      <c r="H111" s="48" t="s">
        <v>34</v>
      </c>
      <c r="I111" s="48" t="s">
        <v>35</v>
      </c>
      <c r="J111" s="48" t="str">
        <f>J28</f>
        <v>Target</v>
      </c>
      <c r="K111" s="49" t="s">
        <v>48</v>
      </c>
    </row>
    <row r="112" spans="2:11" ht="15.75" customHeight="1" thickBot="1">
      <c r="B112" s="134" t="s">
        <v>107</v>
      </c>
      <c r="C112" s="158" t="s">
        <v>108</v>
      </c>
      <c r="D112" s="91" t="s">
        <v>38</v>
      </c>
      <c r="E112" s="91">
        <v>0</v>
      </c>
      <c r="F112" s="91">
        <v>1</v>
      </c>
      <c r="G112" s="91">
        <v>6</v>
      </c>
      <c r="H112" s="89">
        <v>10</v>
      </c>
      <c r="I112" s="89">
        <v>11</v>
      </c>
      <c r="J112" s="89">
        <v>11</v>
      </c>
      <c r="K112" s="140" t="s">
        <v>109</v>
      </c>
    </row>
    <row r="113" spans="2:11" ht="15.75" customHeight="1" thickBot="1">
      <c r="B113" s="135"/>
      <c r="C113" s="159"/>
      <c r="D113" s="91" t="s">
        <v>44</v>
      </c>
      <c r="E113" s="91"/>
      <c r="F113" s="91">
        <f>'[7]1. Logframe SCI Targets'!F131+'[8]1.2 IRC Logframe '!F131</f>
        <v>53</v>
      </c>
      <c r="G113" s="91">
        <f>'[7]1. Logframe SCI Targets'!G131+'[8]1.2 IRC Logframe '!G131</f>
        <v>112</v>
      </c>
      <c r="H113" s="89">
        <f>'[7]1. Logframe SCI Targets'!H131+'[8]1.2 IRC Logframe '!H131</f>
        <v>0</v>
      </c>
      <c r="I113" s="89">
        <f>'[7]1. Logframe SCI Targets'!I131+'[8]1.2 IRC Logframe '!I131</f>
        <v>0</v>
      </c>
      <c r="J113" s="89">
        <f>'[7]1. Logframe SCI Targets'!J131+'[8]1.2 IRC Logframe '!J131</f>
        <v>0</v>
      </c>
      <c r="K113" s="141"/>
    </row>
    <row r="114" spans="2:11" ht="14.4" thickBot="1">
      <c r="B114" s="135"/>
      <c r="C114" s="159"/>
      <c r="D114" s="142" t="s">
        <v>40</v>
      </c>
      <c r="E114" s="143"/>
      <c r="F114" s="143"/>
      <c r="G114" s="143"/>
      <c r="H114" s="143"/>
      <c r="I114" s="143"/>
      <c r="J114" s="144"/>
      <c r="K114" s="141"/>
    </row>
    <row r="115" spans="2:11" ht="36.75" customHeight="1" thickBot="1">
      <c r="B115" s="135"/>
      <c r="C115" s="159"/>
      <c r="D115" s="152" t="s">
        <v>110</v>
      </c>
      <c r="E115" s="153"/>
      <c r="F115" s="153"/>
      <c r="G115" s="153"/>
      <c r="H115" s="152"/>
      <c r="I115" s="153"/>
      <c r="J115" s="153"/>
      <c r="K115" s="141"/>
    </row>
    <row r="116" spans="2:11" ht="14.4" thickBot="1">
      <c r="B116" s="135"/>
      <c r="C116" s="21" t="s">
        <v>111</v>
      </c>
      <c r="D116" s="24"/>
      <c r="E116" s="35" t="str">
        <f>E28</f>
        <v>Baseline</v>
      </c>
      <c r="F116" s="26" t="s">
        <v>32</v>
      </c>
      <c r="G116" s="26" t="s">
        <v>33</v>
      </c>
      <c r="H116" s="27" t="s">
        <v>34</v>
      </c>
      <c r="I116" s="27" t="s">
        <v>35</v>
      </c>
      <c r="J116" s="48" t="str">
        <f>J28</f>
        <v>Target</v>
      </c>
      <c r="K116" s="141"/>
    </row>
    <row r="117" spans="2:11" ht="16.2" customHeight="1" thickBot="1">
      <c r="B117" s="135"/>
      <c r="C117" s="137" t="s">
        <v>112</v>
      </c>
      <c r="D117" s="56" t="s">
        <v>38</v>
      </c>
      <c r="E117" s="29">
        <v>0</v>
      </c>
      <c r="F117" s="29">
        <v>7.4999999999999997E-2</v>
      </c>
      <c r="G117" s="29">
        <v>0.55000000000000004</v>
      </c>
      <c r="H117" s="51">
        <v>0.65</v>
      </c>
      <c r="I117" s="51">
        <v>0.75</v>
      </c>
      <c r="J117" s="51">
        <v>0.75</v>
      </c>
      <c r="K117" s="141"/>
    </row>
    <row r="118" spans="2:11" ht="16.2" customHeight="1" thickBot="1">
      <c r="B118" s="135"/>
      <c r="C118" s="138"/>
      <c r="D118" s="114" t="s">
        <v>44</v>
      </c>
      <c r="E118" s="50"/>
      <c r="F118" s="29">
        <f>('[7]1. Logframe SCI Targets'!F136+'[8]1.2 IRC Logframe '!F136)/2</f>
        <v>0.46500000000000002</v>
      </c>
      <c r="G118" s="29">
        <f>('[7]1. Logframe SCI Targets'!G136+'[8]1.2 IRC Logframe '!G136)/2</f>
        <v>0.35500000000000004</v>
      </c>
      <c r="H118" s="51">
        <f>('[7]1. Logframe SCI Targets'!H136+'[8]1.2 IRC Logframe '!H136)/2</f>
        <v>0</v>
      </c>
      <c r="I118" s="51">
        <f>('[7]1. Logframe SCI Targets'!I136+'[8]1.2 IRC Logframe '!I136)/2</f>
        <v>0</v>
      </c>
      <c r="J118" s="51">
        <f>('[7]1. Logframe SCI Targets'!J136+'[8]1.2 IRC Logframe '!J136)/2</f>
        <v>0</v>
      </c>
      <c r="K118" s="141"/>
    </row>
    <row r="119" spans="2:11" ht="14.4" thickBot="1">
      <c r="B119" s="135"/>
      <c r="C119" s="138"/>
      <c r="D119" s="142" t="s">
        <v>40</v>
      </c>
      <c r="E119" s="143"/>
      <c r="F119" s="143"/>
      <c r="G119" s="143"/>
      <c r="H119" s="143"/>
      <c r="I119" s="143"/>
      <c r="J119" s="144"/>
      <c r="K119" s="141"/>
    </row>
    <row r="120" spans="2:11" ht="54" customHeight="1" thickBot="1">
      <c r="B120" s="135"/>
      <c r="C120" s="139"/>
      <c r="D120" s="152" t="s">
        <v>113</v>
      </c>
      <c r="E120" s="153"/>
      <c r="F120" s="153"/>
      <c r="G120" s="153"/>
      <c r="H120" s="152"/>
      <c r="I120" s="153"/>
      <c r="J120" s="153"/>
      <c r="K120" s="141"/>
    </row>
    <row r="121" spans="2:11" ht="14.4" thickBot="1">
      <c r="B121" s="135"/>
      <c r="C121" s="24" t="s">
        <v>114</v>
      </c>
      <c r="D121" s="24"/>
      <c r="E121" s="35" t="str">
        <f>E28</f>
        <v>Baseline</v>
      </c>
      <c r="F121" s="26" t="s">
        <v>32</v>
      </c>
      <c r="G121" s="26" t="s">
        <v>33</v>
      </c>
      <c r="H121" s="27" t="s">
        <v>34</v>
      </c>
      <c r="I121" s="27" t="s">
        <v>35</v>
      </c>
      <c r="J121" s="48" t="str">
        <f>J28</f>
        <v>Target</v>
      </c>
      <c r="K121" s="141"/>
    </row>
    <row r="122" spans="2:11" ht="14.4" thickBot="1">
      <c r="B122" s="135"/>
      <c r="C122" s="154"/>
      <c r="D122" s="56" t="s">
        <v>38</v>
      </c>
      <c r="E122" s="91"/>
      <c r="F122" s="91"/>
      <c r="G122" s="91"/>
      <c r="H122" s="89"/>
      <c r="I122" s="89"/>
      <c r="J122" s="89">
        <f>SUM(E122:I122)</f>
        <v>0</v>
      </c>
      <c r="K122" s="141"/>
    </row>
    <row r="123" spans="2:11" ht="27" customHeight="1" thickBot="1">
      <c r="B123" s="135"/>
      <c r="C123" s="155"/>
      <c r="D123" s="142" t="s">
        <v>40</v>
      </c>
      <c r="E123" s="143"/>
      <c r="F123" s="143"/>
      <c r="G123" s="143"/>
      <c r="H123" s="143"/>
      <c r="I123" s="143"/>
      <c r="J123" s="144"/>
      <c r="K123" s="141"/>
    </row>
    <row r="124" spans="2:11" ht="39.75" customHeight="1" thickBot="1">
      <c r="B124" s="136"/>
      <c r="C124" s="156"/>
      <c r="D124" s="115"/>
      <c r="E124" s="116"/>
      <c r="F124" s="116"/>
      <c r="G124" s="116"/>
      <c r="H124" s="116"/>
      <c r="I124" s="116"/>
      <c r="J124" s="116"/>
      <c r="K124" s="141"/>
    </row>
    <row r="125" spans="2:11" ht="14.4" thickBot="1">
      <c r="B125" s="43" t="s">
        <v>68</v>
      </c>
      <c r="H125" s="107"/>
      <c r="I125" s="107"/>
      <c r="J125" s="107"/>
      <c r="K125" s="141"/>
    </row>
    <row r="126" spans="2:11" ht="14.4" thickBot="1">
      <c r="B126" s="147"/>
      <c r="H126" s="107"/>
      <c r="I126" s="107"/>
      <c r="J126" s="107"/>
      <c r="K126" s="141"/>
    </row>
    <row r="127" spans="2:11" ht="14.4" thickBot="1">
      <c r="B127" s="148"/>
      <c r="H127" s="107"/>
      <c r="I127" s="107"/>
      <c r="J127" s="107"/>
      <c r="K127" s="78" t="s">
        <v>71</v>
      </c>
    </row>
    <row r="128" spans="2:11" ht="14.4" thickBot="1">
      <c r="B128" s="149"/>
      <c r="H128" s="107"/>
      <c r="I128" s="107"/>
      <c r="J128" s="107"/>
      <c r="K128" s="150" t="s">
        <v>73</v>
      </c>
    </row>
    <row r="129" spans="2:11" ht="14.4" thickBot="1">
      <c r="B129" s="79" t="s">
        <v>74</v>
      </c>
      <c r="C129" s="80">
        <v>0</v>
      </c>
      <c r="D129" s="117"/>
      <c r="E129" s="82"/>
      <c r="F129" s="82"/>
      <c r="G129" s="82"/>
      <c r="H129" s="82"/>
      <c r="I129" s="82"/>
      <c r="J129" s="82"/>
      <c r="K129" s="151"/>
    </row>
    <row r="130" spans="2:11">
      <c r="H130" s="107"/>
      <c r="I130" s="107"/>
      <c r="J130" s="107"/>
    </row>
    <row r="131" spans="2:11" ht="14.4" thickBot="1">
      <c r="H131" s="107"/>
      <c r="I131" s="107"/>
      <c r="J131" s="107"/>
    </row>
    <row r="132" spans="2:11" ht="14.4" thickBot="1">
      <c r="B132" s="60" t="s">
        <v>115</v>
      </c>
      <c r="C132" s="61" t="s">
        <v>116</v>
      </c>
      <c r="D132" s="45"/>
      <c r="E132" s="35" t="str">
        <f>E28</f>
        <v>Baseline</v>
      </c>
      <c r="F132" s="46" t="s">
        <v>32</v>
      </c>
      <c r="G132" s="46" t="s">
        <v>33</v>
      </c>
      <c r="H132" s="47" t="s">
        <v>34</v>
      </c>
      <c r="I132" s="47" t="s">
        <v>35</v>
      </c>
      <c r="J132" s="48" t="str">
        <f>J28</f>
        <v>Target</v>
      </c>
      <c r="K132" s="49" t="s">
        <v>48</v>
      </c>
    </row>
    <row r="133" spans="2:11" ht="15.75" customHeight="1" thickBot="1">
      <c r="B133" s="134" t="s">
        <v>117</v>
      </c>
      <c r="C133" s="137" t="s">
        <v>118</v>
      </c>
      <c r="D133" s="91" t="s">
        <v>38</v>
      </c>
      <c r="E133" s="91">
        <v>1</v>
      </c>
      <c r="F133" s="91">
        <v>1</v>
      </c>
      <c r="G133" s="91">
        <v>1</v>
      </c>
      <c r="H133" s="89">
        <v>1</v>
      </c>
      <c r="I133" s="89">
        <v>1</v>
      </c>
      <c r="J133" s="89">
        <v>1</v>
      </c>
      <c r="K133" s="140" t="s">
        <v>119</v>
      </c>
    </row>
    <row r="134" spans="2:11" ht="15.75" customHeight="1" thickBot="1">
      <c r="B134" s="135"/>
      <c r="C134" s="138"/>
      <c r="D134" s="91" t="s">
        <v>39</v>
      </c>
      <c r="E134" s="91"/>
      <c r="F134" s="91">
        <f>('[9]1. Logframe'!F111+'[7]1. Logframe SCI Targets'!F152)-1</f>
        <v>3</v>
      </c>
      <c r="G134" s="91">
        <f>('[9]1. Logframe'!G111+'[7]1. Logframe SCI Targets'!G152)-1</f>
        <v>3</v>
      </c>
      <c r="H134" s="89">
        <f>('[9]1. Logframe'!H111+'[7]1. Logframe SCI Targets'!H152)-1</f>
        <v>0</v>
      </c>
      <c r="I134" s="89">
        <f>('[9]1. Logframe'!I111+'[7]1. Logframe SCI Targets'!I152)-1</f>
        <v>0</v>
      </c>
      <c r="J134" s="89">
        <f>('[9]1. Logframe'!J111+'[7]1. Logframe SCI Targets'!J152)-1</f>
        <v>0</v>
      </c>
      <c r="K134" s="141"/>
    </row>
    <row r="135" spans="2:11" ht="14.4" thickBot="1">
      <c r="B135" s="135"/>
      <c r="C135" s="138"/>
      <c r="D135" s="142" t="s">
        <v>40</v>
      </c>
      <c r="E135" s="143"/>
      <c r="F135" s="143"/>
      <c r="G135" s="143"/>
      <c r="H135" s="143"/>
      <c r="I135" s="143"/>
      <c r="J135" s="144"/>
      <c r="K135" s="141"/>
    </row>
    <row r="136" spans="2:11" ht="14.4" thickBot="1">
      <c r="B136" s="135"/>
      <c r="C136" s="139"/>
      <c r="D136" s="145"/>
      <c r="E136" s="146"/>
      <c r="F136" s="146"/>
      <c r="G136" s="146"/>
      <c r="H136" s="145"/>
      <c r="I136" s="146"/>
      <c r="J136" s="146"/>
      <c r="K136" s="141"/>
    </row>
    <row r="137" spans="2:11" ht="14.4" thickBot="1">
      <c r="B137" s="135"/>
      <c r="C137" s="63" t="s">
        <v>120</v>
      </c>
      <c r="D137" s="24"/>
      <c r="E137" s="35" t="str">
        <f>E28</f>
        <v>Baseline</v>
      </c>
      <c r="F137" s="26" t="s">
        <v>32</v>
      </c>
      <c r="G137" s="26" t="s">
        <v>33</v>
      </c>
      <c r="H137" s="27" t="s">
        <v>34</v>
      </c>
      <c r="I137" s="27" t="s">
        <v>35</v>
      </c>
      <c r="J137" s="48" t="str">
        <f>J28</f>
        <v>Target</v>
      </c>
      <c r="K137" s="141"/>
    </row>
    <row r="138" spans="2:11" ht="15.75" customHeight="1" thickBot="1">
      <c r="B138" s="135"/>
      <c r="C138" s="118" t="s">
        <v>121</v>
      </c>
      <c r="D138" s="56" t="s">
        <v>38</v>
      </c>
      <c r="E138" s="91" t="s">
        <v>122</v>
      </c>
      <c r="F138" s="91" t="s">
        <v>123</v>
      </c>
      <c r="G138" s="91" t="s">
        <v>124</v>
      </c>
      <c r="H138" s="89" t="s">
        <v>124</v>
      </c>
      <c r="I138" s="89" t="s">
        <v>124</v>
      </c>
      <c r="J138" s="89" t="s">
        <v>124</v>
      </c>
      <c r="K138" s="141"/>
    </row>
    <row r="139" spans="2:11" ht="15.75" customHeight="1" thickBot="1">
      <c r="B139" s="135"/>
      <c r="C139" s="119"/>
      <c r="D139" s="120" t="s">
        <v>39</v>
      </c>
      <c r="E139" s="91"/>
      <c r="F139" s="91" t="str">
        <f>'[9]1. Logframe'!F116</f>
        <v>No</v>
      </c>
      <c r="G139" s="91" t="str">
        <f>'[9]1. Logframe'!G116</f>
        <v>No</v>
      </c>
      <c r="H139" s="89">
        <f>'[9]1. Logframe'!H116</f>
        <v>0</v>
      </c>
      <c r="I139" s="89">
        <f>'[9]1. Logframe'!I116</f>
        <v>0</v>
      </c>
      <c r="J139" s="89">
        <f>'[9]1. Logframe'!J116</f>
        <v>0</v>
      </c>
      <c r="K139" s="141"/>
    </row>
    <row r="140" spans="2:11" ht="14.4" thickBot="1">
      <c r="B140" s="135"/>
      <c r="C140" s="119"/>
      <c r="D140" s="121" t="s">
        <v>40</v>
      </c>
      <c r="E140" s="122"/>
      <c r="F140" s="122"/>
      <c r="G140" s="122"/>
      <c r="H140" s="123"/>
      <c r="I140" s="123"/>
      <c r="J140" s="124"/>
      <c r="K140" s="141"/>
    </row>
    <row r="141" spans="2:11" ht="15" customHeight="1" thickBot="1">
      <c r="B141" s="135"/>
      <c r="C141" s="119"/>
      <c r="D141" s="125"/>
      <c r="E141" s="126"/>
      <c r="F141" s="126"/>
      <c r="G141" s="126"/>
      <c r="H141" s="126"/>
      <c r="I141" s="126"/>
      <c r="J141" s="126"/>
      <c r="K141" s="141"/>
    </row>
    <row r="142" spans="2:11" ht="14.4" thickBot="1">
      <c r="B142" s="135"/>
      <c r="C142" s="21" t="s">
        <v>125</v>
      </c>
      <c r="D142" s="24"/>
      <c r="E142" s="35" t="str">
        <f>E28</f>
        <v>Baseline</v>
      </c>
      <c r="F142" s="26" t="s">
        <v>32</v>
      </c>
      <c r="G142" s="26" t="s">
        <v>33</v>
      </c>
      <c r="H142" s="27" t="s">
        <v>34</v>
      </c>
      <c r="I142" s="27" t="s">
        <v>35</v>
      </c>
      <c r="J142" s="48" t="str">
        <f>J28</f>
        <v>Target</v>
      </c>
      <c r="K142" s="141"/>
    </row>
    <row r="143" spans="2:11" ht="55.8" thickBot="1">
      <c r="B143" s="135"/>
      <c r="C143" s="127" t="s">
        <v>126</v>
      </c>
      <c r="D143" s="128" t="s">
        <v>38</v>
      </c>
      <c r="E143" s="91">
        <v>0</v>
      </c>
      <c r="F143" s="91">
        <v>0</v>
      </c>
      <c r="G143" s="91">
        <v>1</v>
      </c>
      <c r="H143" s="89">
        <v>2</v>
      </c>
      <c r="I143" s="89">
        <v>3</v>
      </c>
      <c r="J143" s="89">
        <v>3</v>
      </c>
      <c r="K143" s="141"/>
    </row>
    <row r="144" spans="2:11" ht="14.4" thickBot="1">
      <c r="B144" s="135"/>
      <c r="C144" s="129"/>
      <c r="D144" s="128" t="s">
        <v>39</v>
      </c>
      <c r="E144" s="91"/>
      <c r="F144" s="91">
        <f>('[9]1. Logframe'!F121+'[7]1. Logframe SCI Targets'!F162+'[8]1.2 IRC Logframe '!F159)/2</f>
        <v>1</v>
      </c>
      <c r="G144" s="91">
        <f>('[9]1. Logframe'!G121+'[7]1. Logframe SCI Targets'!G162+'[8]1.2 IRC Logframe '!G159)/2</f>
        <v>6</v>
      </c>
      <c r="H144" s="89">
        <f>('[9]1. Logframe'!H121+'[7]1. Logframe SCI Targets'!H162+'[8]1.2 IRC Logframe '!H159)/2</f>
        <v>1</v>
      </c>
      <c r="I144" s="89">
        <f>('[9]1. Logframe'!I121+'[7]1. Logframe SCI Targets'!I162+'[8]1.2 IRC Logframe '!I159)/2</f>
        <v>1.5</v>
      </c>
      <c r="J144" s="89">
        <f>('[9]1. Logframe'!J121+'[7]1. Logframe SCI Targets'!J162+'[8]1.2 IRC Logframe '!J159)/2</f>
        <v>1.5</v>
      </c>
      <c r="K144" s="141"/>
    </row>
    <row r="145" spans="2:11" ht="12.6" customHeight="1" thickBot="1">
      <c r="B145" s="135"/>
      <c r="C145" s="129"/>
      <c r="D145" s="121"/>
      <c r="E145" s="122"/>
      <c r="F145" s="122"/>
      <c r="G145" s="122"/>
      <c r="H145" s="122"/>
      <c r="I145" s="122"/>
      <c r="J145" s="122"/>
      <c r="K145" s="141"/>
    </row>
    <row r="146" spans="2:11" ht="42.75" customHeight="1" thickBot="1">
      <c r="B146" s="136"/>
      <c r="C146" s="130"/>
      <c r="D146" s="125" t="s">
        <v>127</v>
      </c>
      <c r="E146" s="126"/>
      <c r="F146" s="126"/>
      <c r="G146" s="126"/>
      <c r="H146" s="126"/>
      <c r="I146" s="126"/>
      <c r="J146" s="126"/>
      <c r="K146" s="141"/>
    </row>
    <row r="147" spans="2:11" ht="14.4" thickBot="1">
      <c r="B147" s="43" t="s">
        <v>68</v>
      </c>
      <c r="C147" s="24" t="s">
        <v>128</v>
      </c>
      <c r="D147" s="24"/>
      <c r="E147" s="35" t="str">
        <f>E28</f>
        <v>Baseline</v>
      </c>
      <c r="F147" s="26" t="s">
        <v>32</v>
      </c>
      <c r="G147" s="26" t="s">
        <v>33</v>
      </c>
      <c r="H147" s="27" t="s">
        <v>34</v>
      </c>
      <c r="I147" s="27" t="s">
        <v>35</v>
      </c>
      <c r="J147" s="48" t="str">
        <f>J28</f>
        <v>Target</v>
      </c>
      <c r="K147" s="141"/>
    </row>
    <row r="148" spans="2:11" ht="14.4" thickBot="1">
      <c r="B148" s="147"/>
      <c r="C148" s="131"/>
      <c r="D148" s="56" t="s">
        <v>38</v>
      </c>
      <c r="E148" s="91"/>
      <c r="F148" s="91"/>
      <c r="G148" s="91"/>
      <c r="H148" s="89"/>
      <c r="I148" s="89"/>
      <c r="J148" s="89">
        <f>SUM(E148:I148)</f>
        <v>0</v>
      </c>
      <c r="K148" s="141"/>
    </row>
    <row r="149" spans="2:11" ht="14.4" thickBot="1">
      <c r="B149" s="148"/>
      <c r="C149" s="132"/>
      <c r="D149" s="121" t="s">
        <v>40</v>
      </c>
      <c r="E149" s="122"/>
      <c r="F149" s="122"/>
      <c r="G149" s="122"/>
      <c r="H149" s="122"/>
      <c r="I149" s="122"/>
      <c r="J149" s="122"/>
      <c r="K149" s="78" t="s">
        <v>71</v>
      </c>
    </row>
    <row r="150" spans="2:11" ht="14.4" thickBot="1">
      <c r="B150" s="149"/>
      <c r="C150" s="133"/>
      <c r="D150" s="115"/>
      <c r="E150" s="116"/>
      <c r="F150" s="116"/>
      <c r="G150" s="116"/>
      <c r="H150" s="116"/>
      <c r="I150" s="116"/>
      <c r="J150" s="116"/>
      <c r="K150" s="150" t="s">
        <v>73</v>
      </c>
    </row>
    <row r="151" spans="2:11" ht="14.4" thickBot="1">
      <c r="B151" s="79" t="s">
        <v>74</v>
      </c>
      <c r="C151" s="80">
        <v>0</v>
      </c>
      <c r="D151" s="81"/>
      <c r="E151" s="81"/>
      <c r="F151" s="81"/>
      <c r="G151" s="81"/>
      <c r="H151" s="81"/>
      <c r="I151" s="81"/>
      <c r="J151" s="81"/>
      <c r="K151" s="151"/>
    </row>
    <row r="152" spans="2:11">
      <c r="H152" s="107"/>
      <c r="I152" s="107"/>
      <c r="J152" s="107"/>
    </row>
    <row r="153" spans="2:11">
      <c r="H153" s="107"/>
      <c r="I153" s="107"/>
      <c r="J153" s="107"/>
    </row>
    <row r="154" spans="2:11">
      <c r="H154" s="107"/>
      <c r="I154" s="107"/>
      <c r="J154" s="107"/>
    </row>
    <row r="155" spans="2:11">
      <c r="H155" s="107"/>
      <c r="I155" s="107"/>
      <c r="J155" s="107"/>
    </row>
    <row r="156" spans="2:11">
      <c r="H156" s="107"/>
      <c r="I156" s="107"/>
      <c r="J156" s="107"/>
    </row>
    <row r="157" spans="2:11">
      <c r="H157" s="107"/>
      <c r="I157" s="107"/>
      <c r="J157" s="107"/>
    </row>
    <row r="158" spans="2:11">
      <c r="H158" s="107"/>
      <c r="I158" s="107"/>
      <c r="J158" s="107"/>
    </row>
    <row r="159" spans="2:11">
      <c r="H159" s="107"/>
      <c r="I159" s="107"/>
      <c r="J159" s="107"/>
    </row>
    <row r="160" spans="2:11">
      <c r="H160" s="107"/>
      <c r="I160" s="107"/>
      <c r="J160" s="107"/>
    </row>
    <row r="161" spans="8:10">
      <c r="H161" s="107"/>
      <c r="I161" s="107"/>
      <c r="J161" s="107"/>
    </row>
    <row r="162" spans="8:10">
      <c r="H162" s="107"/>
      <c r="I162" s="107"/>
      <c r="J162" s="107"/>
    </row>
    <row r="163" spans="8:10">
      <c r="H163" s="107"/>
      <c r="I163" s="107"/>
      <c r="J163" s="107"/>
    </row>
    <row r="164" spans="8:10">
      <c r="H164" s="107"/>
      <c r="I164" s="107"/>
      <c r="J164" s="107"/>
    </row>
    <row r="165" spans="8:10">
      <c r="H165" s="107"/>
      <c r="I165" s="107"/>
      <c r="J165" s="107"/>
    </row>
    <row r="166" spans="8:10">
      <c r="H166" s="107"/>
      <c r="I166" s="107"/>
      <c r="J166" s="107"/>
    </row>
    <row r="167" spans="8:10">
      <c r="H167" s="107"/>
      <c r="I167" s="107"/>
      <c r="J167" s="107"/>
    </row>
    <row r="168" spans="8:10">
      <c r="H168" s="107"/>
      <c r="I168" s="107"/>
      <c r="J168" s="107"/>
    </row>
    <row r="169" spans="8:10">
      <c r="H169" s="107"/>
      <c r="I169" s="107"/>
      <c r="J169" s="107"/>
    </row>
    <row r="170" spans="8:10">
      <c r="H170" s="107"/>
      <c r="I170" s="107"/>
      <c r="J170" s="107"/>
    </row>
    <row r="171" spans="8:10">
      <c r="H171" s="107"/>
      <c r="I171" s="107"/>
      <c r="J171" s="107"/>
    </row>
    <row r="172" spans="8:10">
      <c r="H172" s="107"/>
      <c r="I172" s="107"/>
      <c r="J172" s="107"/>
    </row>
    <row r="173" spans="8:10">
      <c r="H173" s="107"/>
      <c r="I173" s="107"/>
      <c r="J173" s="107"/>
    </row>
    <row r="174" spans="8:10">
      <c r="H174" s="107"/>
      <c r="I174" s="107"/>
      <c r="J174" s="107"/>
    </row>
    <row r="175" spans="8:10">
      <c r="H175" s="107"/>
      <c r="I175" s="107"/>
      <c r="J175" s="107"/>
    </row>
    <row r="176" spans="8:10">
      <c r="H176" s="107"/>
      <c r="I176" s="107"/>
      <c r="J176" s="107"/>
    </row>
    <row r="177" spans="8:10">
      <c r="H177" s="107"/>
      <c r="I177" s="107"/>
      <c r="J177" s="107"/>
    </row>
    <row r="178" spans="8:10">
      <c r="H178" s="107"/>
      <c r="I178" s="107"/>
      <c r="J178" s="107"/>
    </row>
    <row r="179" spans="8:10">
      <c r="H179" s="107"/>
      <c r="I179" s="107"/>
      <c r="J179" s="107"/>
    </row>
    <row r="180" spans="8:10">
      <c r="H180" s="107"/>
      <c r="I180" s="107"/>
      <c r="J180" s="107"/>
    </row>
    <row r="181" spans="8:10">
      <c r="H181" s="107"/>
      <c r="I181" s="107"/>
      <c r="J181" s="107"/>
    </row>
    <row r="182" spans="8:10">
      <c r="H182" s="107"/>
      <c r="I182" s="107"/>
      <c r="J182" s="107"/>
    </row>
    <row r="183" spans="8:10">
      <c r="H183" s="107"/>
      <c r="I183" s="107"/>
      <c r="J183" s="107"/>
    </row>
    <row r="184" spans="8:10">
      <c r="H184" s="107"/>
      <c r="I184" s="107"/>
      <c r="J184" s="107"/>
    </row>
    <row r="185" spans="8:10">
      <c r="H185" s="107"/>
      <c r="I185" s="107"/>
      <c r="J185" s="107"/>
    </row>
    <row r="186" spans="8:10">
      <c r="H186" s="107"/>
      <c r="I186" s="107"/>
      <c r="J186" s="107"/>
    </row>
    <row r="187" spans="8:10">
      <c r="H187" s="107"/>
      <c r="I187" s="107"/>
      <c r="J187" s="107"/>
    </row>
    <row r="188" spans="8:10">
      <c r="H188" s="107"/>
      <c r="I188" s="107"/>
      <c r="J188" s="107"/>
    </row>
    <row r="189" spans="8:10">
      <c r="H189" s="107"/>
      <c r="I189" s="107"/>
      <c r="J189" s="107"/>
    </row>
    <row r="190" spans="8:10">
      <c r="H190" s="107"/>
      <c r="I190" s="107"/>
      <c r="J190" s="107"/>
    </row>
    <row r="191" spans="8:10">
      <c r="H191" s="107"/>
      <c r="I191" s="107"/>
      <c r="J191" s="107"/>
    </row>
    <row r="192" spans="8:10">
      <c r="H192" s="107"/>
      <c r="I192" s="107"/>
      <c r="J192" s="107"/>
    </row>
    <row r="193" spans="8:10">
      <c r="H193" s="107"/>
      <c r="I193" s="107"/>
      <c r="J193" s="107"/>
    </row>
    <row r="194" spans="8:10">
      <c r="H194" s="107"/>
      <c r="I194" s="107"/>
      <c r="J194" s="107"/>
    </row>
    <row r="195" spans="8:10">
      <c r="H195" s="107"/>
      <c r="I195" s="107"/>
      <c r="J195" s="107"/>
    </row>
    <row r="196" spans="8:10">
      <c r="H196" s="107"/>
      <c r="I196" s="107"/>
      <c r="J196" s="107"/>
    </row>
    <row r="197" spans="8:10">
      <c r="H197" s="107"/>
      <c r="I197" s="107"/>
      <c r="J197" s="107"/>
    </row>
    <row r="198" spans="8:10">
      <c r="H198" s="107"/>
      <c r="I198" s="107"/>
      <c r="J198" s="107"/>
    </row>
    <row r="199" spans="8:10">
      <c r="H199" s="107"/>
      <c r="I199" s="107"/>
      <c r="J199" s="107"/>
    </row>
    <row r="200" spans="8:10">
      <c r="H200" s="107"/>
      <c r="I200" s="107"/>
      <c r="J200" s="107"/>
    </row>
    <row r="201" spans="8:10">
      <c r="H201" s="107"/>
      <c r="I201" s="107"/>
      <c r="J201" s="107"/>
    </row>
    <row r="202" spans="8:10">
      <c r="H202" s="107"/>
      <c r="I202" s="107"/>
      <c r="J202" s="107"/>
    </row>
    <row r="203" spans="8:10">
      <c r="H203" s="107"/>
      <c r="I203" s="107"/>
      <c r="J203" s="107"/>
    </row>
    <row r="204" spans="8:10">
      <c r="H204" s="107"/>
      <c r="I204" s="107"/>
      <c r="J204" s="107"/>
    </row>
    <row r="205" spans="8:10">
      <c r="H205" s="107"/>
      <c r="I205" s="107"/>
      <c r="J205" s="107"/>
    </row>
    <row r="206" spans="8:10">
      <c r="H206" s="107"/>
      <c r="I206" s="107"/>
      <c r="J206" s="107"/>
    </row>
    <row r="207" spans="8:10">
      <c r="H207" s="107"/>
      <c r="I207" s="107"/>
      <c r="J207" s="107"/>
    </row>
    <row r="208" spans="8:10">
      <c r="H208" s="107"/>
      <c r="I208" s="107"/>
      <c r="J208" s="107"/>
    </row>
    <row r="209" spans="8:10">
      <c r="H209" s="107"/>
      <c r="I209" s="107"/>
      <c r="J209" s="107"/>
    </row>
    <row r="210" spans="8:10">
      <c r="H210" s="107"/>
      <c r="I210" s="107"/>
      <c r="J210" s="107"/>
    </row>
    <row r="211" spans="8:10">
      <c r="H211" s="107"/>
      <c r="I211" s="107"/>
      <c r="J211" s="107"/>
    </row>
    <row r="212" spans="8:10">
      <c r="H212" s="107"/>
      <c r="I212" s="107"/>
      <c r="J212" s="107"/>
    </row>
    <row r="213" spans="8:10">
      <c r="H213" s="107"/>
      <c r="I213" s="107"/>
      <c r="J213" s="107"/>
    </row>
    <row r="214" spans="8:10">
      <c r="H214" s="107"/>
      <c r="I214" s="107"/>
      <c r="J214" s="107"/>
    </row>
    <row r="215" spans="8:10">
      <c r="H215" s="107"/>
      <c r="I215" s="107"/>
      <c r="J215" s="107"/>
    </row>
    <row r="216" spans="8:10">
      <c r="H216" s="107"/>
      <c r="I216" s="107"/>
      <c r="J216" s="107"/>
    </row>
    <row r="217" spans="8:10">
      <c r="H217" s="107"/>
      <c r="I217" s="107"/>
      <c r="J217" s="107"/>
    </row>
    <row r="218" spans="8:10">
      <c r="H218" s="107"/>
      <c r="I218" s="107"/>
      <c r="J218" s="107"/>
    </row>
    <row r="219" spans="8:10">
      <c r="H219" s="107"/>
      <c r="I219" s="107"/>
      <c r="J219" s="107"/>
    </row>
    <row r="220" spans="8:10">
      <c r="H220" s="107"/>
      <c r="I220" s="107"/>
      <c r="J220" s="107"/>
    </row>
    <row r="221" spans="8:10">
      <c r="H221" s="107"/>
      <c r="I221" s="107"/>
      <c r="J221" s="107"/>
    </row>
    <row r="222" spans="8:10">
      <c r="H222" s="107"/>
      <c r="I222" s="107"/>
      <c r="J222" s="107"/>
    </row>
    <row r="223" spans="8:10">
      <c r="H223" s="107"/>
      <c r="I223" s="107"/>
      <c r="J223" s="107"/>
    </row>
    <row r="224" spans="8:10">
      <c r="H224" s="107"/>
      <c r="I224" s="107"/>
      <c r="J224" s="107"/>
    </row>
    <row r="225" spans="8:10">
      <c r="H225" s="107"/>
      <c r="I225" s="107"/>
      <c r="J225" s="107"/>
    </row>
    <row r="226" spans="8:10">
      <c r="H226" s="107"/>
      <c r="I226" s="107"/>
      <c r="J226" s="107"/>
    </row>
    <row r="227" spans="8:10">
      <c r="H227" s="107"/>
      <c r="I227" s="107"/>
      <c r="J227" s="107"/>
    </row>
    <row r="228" spans="8:10">
      <c r="H228" s="107"/>
      <c r="I228" s="107"/>
      <c r="J228" s="107"/>
    </row>
    <row r="229" spans="8:10">
      <c r="H229" s="107"/>
      <c r="I229" s="107"/>
      <c r="J229" s="107"/>
    </row>
    <row r="230" spans="8:10">
      <c r="H230" s="107"/>
      <c r="I230" s="107"/>
      <c r="J230" s="107"/>
    </row>
    <row r="231" spans="8:10">
      <c r="H231" s="107"/>
      <c r="I231" s="107"/>
      <c r="J231" s="107"/>
    </row>
    <row r="232" spans="8:10">
      <c r="H232" s="107"/>
      <c r="I232" s="107"/>
      <c r="J232" s="107"/>
    </row>
    <row r="233" spans="8:10">
      <c r="H233" s="107"/>
      <c r="I233" s="107"/>
      <c r="J233" s="107"/>
    </row>
    <row r="234" spans="8:10">
      <c r="H234" s="107"/>
      <c r="I234" s="107"/>
      <c r="J234" s="107"/>
    </row>
    <row r="235" spans="8:10">
      <c r="H235" s="107"/>
      <c r="I235" s="107"/>
      <c r="J235" s="107"/>
    </row>
    <row r="236" spans="8:10">
      <c r="H236" s="107"/>
      <c r="I236" s="107"/>
      <c r="J236" s="107"/>
    </row>
    <row r="237" spans="8:10">
      <c r="H237" s="107"/>
      <c r="I237" s="107"/>
      <c r="J237" s="107"/>
    </row>
    <row r="238" spans="8:10">
      <c r="H238" s="107"/>
      <c r="I238" s="107"/>
      <c r="J238" s="107"/>
    </row>
    <row r="239" spans="8:10">
      <c r="H239" s="107"/>
      <c r="I239" s="107"/>
      <c r="J239" s="107"/>
    </row>
    <row r="240" spans="8:10">
      <c r="H240" s="107"/>
      <c r="I240" s="107"/>
      <c r="J240" s="107"/>
    </row>
    <row r="241" spans="8:10">
      <c r="H241" s="107"/>
      <c r="I241" s="107"/>
      <c r="J241" s="107"/>
    </row>
    <row r="242" spans="8:10">
      <c r="H242" s="107"/>
      <c r="I242" s="107"/>
      <c r="J242" s="107"/>
    </row>
    <row r="243" spans="8:10">
      <c r="H243" s="107"/>
      <c r="I243" s="107"/>
      <c r="J243" s="107"/>
    </row>
    <row r="244" spans="8:10">
      <c r="H244" s="107"/>
      <c r="I244" s="107"/>
      <c r="J244" s="107"/>
    </row>
    <row r="245" spans="8:10">
      <c r="H245" s="107"/>
      <c r="I245" s="107"/>
      <c r="J245" s="107"/>
    </row>
    <row r="246" spans="8:10">
      <c r="H246" s="107"/>
      <c r="I246" s="107"/>
      <c r="J246" s="107"/>
    </row>
    <row r="247" spans="8:10">
      <c r="H247" s="107"/>
      <c r="I247" s="107"/>
      <c r="J247" s="107"/>
    </row>
    <row r="248" spans="8:10">
      <c r="H248" s="107"/>
      <c r="I248" s="107"/>
      <c r="J248" s="107"/>
    </row>
    <row r="249" spans="8:10">
      <c r="H249" s="107"/>
      <c r="I249" s="107"/>
      <c r="J249" s="107"/>
    </row>
    <row r="250" spans="8:10">
      <c r="H250" s="107"/>
      <c r="I250" s="107"/>
      <c r="J250" s="107"/>
    </row>
    <row r="251" spans="8:10">
      <c r="H251" s="107"/>
      <c r="I251" s="107"/>
      <c r="J251" s="107"/>
    </row>
    <row r="252" spans="8:10">
      <c r="H252" s="107"/>
      <c r="I252" s="107"/>
      <c r="J252" s="107"/>
    </row>
    <row r="253" spans="8:10">
      <c r="H253" s="107"/>
      <c r="I253" s="107"/>
      <c r="J253" s="107"/>
    </row>
    <row r="254" spans="8:10">
      <c r="H254" s="107"/>
      <c r="I254" s="107"/>
      <c r="J254" s="107"/>
    </row>
    <row r="255" spans="8:10">
      <c r="H255" s="107"/>
      <c r="I255" s="107"/>
      <c r="J255" s="107"/>
    </row>
    <row r="256" spans="8:10">
      <c r="H256" s="107"/>
      <c r="I256" s="107"/>
      <c r="J256" s="107"/>
    </row>
    <row r="257" spans="8:10">
      <c r="H257" s="107"/>
      <c r="I257" s="107"/>
      <c r="J257" s="107"/>
    </row>
    <row r="258" spans="8:10">
      <c r="H258" s="107"/>
      <c r="I258" s="107"/>
      <c r="J258" s="107"/>
    </row>
    <row r="259" spans="8:10">
      <c r="H259" s="107"/>
      <c r="I259" s="107"/>
      <c r="J259" s="107"/>
    </row>
    <row r="260" spans="8:10">
      <c r="H260" s="107"/>
      <c r="I260" s="107"/>
      <c r="J260" s="107"/>
    </row>
    <row r="261" spans="8:10">
      <c r="H261" s="107"/>
      <c r="I261" s="107"/>
      <c r="J261" s="107"/>
    </row>
    <row r="262" spans="8:10">
      <c r="H262" s="107"/>
      <c r="I262" s="107"/>
      <c r="J262" s="107"/>
    </row>
    <row r="263" spans="8:10">
      <c r="H263" s="107"/>
      <c r="I263" s="107"/>
      <c r="J263" s="107"/>
    </row>
    <row r="264" spans="8:10">
      <c r="H264" s="107"/>
      <c r="I264" s="107"/>
      <c r="J264" s="107"/>
    </row>
    <row r="265" spans="8:10">
      <c r="H265" s="107"/>
      <c r="I265" s="107"/>
      <c r="J265" s="107"/>
    </row>
    <row r="266" spans="8:10">
      <c r="H266" s="107"/>
      <c r="I266" s="107"/>
      <c r="J266" s="107"/>
    </row>
    <row r="267" spans="8:10">
      <c r="H267" s="107"/>
      <c r="I267" s="107"/>
      <c r="J267" s="107"/>
    </row>
    <row r="268" spans="8:10">
      <c r="H268" s="107"/>
      <c r="I268" s="107"/>
      <c r="J268" s="107"/>
    </row>
    <row r="269" spans="8:10">
      <c r="H269" s="107"/>
      <c r="I269" s="107"/>
      <c r="J269" s="107"/>
    </row>
    <row r="270" spans="8:10">
      <c r="H270" s="107"/>
      <c r="I270" s="107"/>
      <c r="J270" s="107"/>
    </row>
    <row r="271" spans="8:10">
      <c r="H271" s="107"/>
      <c r="I271" s="107"/>
      <c r="J271" s="107"/>
    </row>
    <row r="272" spans="8:10">
      <c r="H272" s="107"/>
      <c r="I272" s="107"/>
      <c r="J272" s="107"/>
    </row>
    <row r="273" spans="8:10">
      <c r="H273" s="107"/>
      <c r="I273" s="107"/>
      <c r="J273" s="107"/>
    </row>
    <row r="274" spans="8:10">
      <c r="H274" s="107"/>
      <c r="I274" s="107"/>
      <c r="J274" s="107"/>
    </row>
    <row r="275" spans="8:10">
      <c r="H275" s="107"/>
      <c r="I275" s="107"/>
      <c r="J275" s="107"/>
    </row>
    <row r="276" spans="8:10">
      <c r="H276" s="107"/>
      <c r="I276" s="107"/>
      <c r="J276" s="107"/>
    </row>
    <row r="277" spans="8:10">
      <c r="H277" s="107"/>
      <c r="I277" s="107"/>
      <c r="J277" s="107"/>
    </row>
    <row r="278" spans="8:10">
      <c r="H278" s="107"/>
      <c r="I278" s="107"/>
      <c r="J278" s="107"/>
    </row>
    <row r="279" spans="8:10">
      <c r="H279" s="107"/>
      <c r="I279" s="107"/>
      <c r="J279" s="107"/>
    </row>
    <row r="280" spans="8:10">
      <c r="H280" s="107"/>
      <c r="I280" s="107"/>
      <c r="J280" s="107"/>
    </row>
    <row r="281" spans="8:10">
      <c r="H281" s="107"/>
      <c r="I281" s="107"/>
      <c r="J281" s="107"/>
    </row>
    <row r="282" spans="8:10">
      <c r="H282" s="107"/>
      <c r="I282" s="107"/>
      <c r="J282" s="107"/>
    </row>
    <row r="283" spans="8:10">
      <c r="H283" s="107"/>
      <c r="I283" s="107"/>
      <c r="J283" s="107"/>
    </row>
    <row r="284" spans="8:10">
      <c r="H284" s="107"/>
      <c r="I284" s="107"/>
      <c r="J284" s="107"/>
    </row>
    <row r="285" spans="8:10">
      <c r="H285" s="107"/>
      <c r="I285" s="107"/>
      <c r="J285" s="107"/>
    </row>
    <row r="286" spans="8:10">
      <c r="H286" s="107"/>
      <c r="I286" s="107"/>
      <c r="J286" s="107"/>
    </row>
    <row r="287" spans="8:10">
      <c r="H287" s="107"/>
      <c r="I287" s="107"/>
      <c r="J287" s="107"/>
    </row>
    <row r="288" spans="8:10">
      <c r="H288" s="107"/>
      <c r="I288" s="107"/>
      <c r="J288" s="107"/>
    </row>
    <row r="289" spans="8:10">
      <c r="H289" s="107"/>
      <c r="I289" s="107"/>
      <c r="J289" s="107"/>
    </row>
    <row r="290" spans="8:10">
      <c r="H290" s="107"/>
      <c r="I290" s="107"/>
      <c r="J290" s="107"/>
    </row>
    <row r="291" spans="8:10">
      <c r="H291" s="107"/>
      <c r="I291" s="107"/>
      <c r="J291" s="107"/>
    </row>
    <row r="292" spans="8:10">
      <c r="H292" s="107"/>
      <c r="I292" s="107"/>
      <c r="J292" s="107"/>
    </row>
    <row r="293" spans="8:10">
      <c r="H293" s="107"/>
      <c r="I293" s="107"/>
      <c r="J293" s="107"/>
    </row>
    <row r="294" spans="8:10">
      <c r="H294" s="107"/>
      <c r="I294" s="107"/>
      <c r="J294" s="107"/>
    </row>
    <row r="295" spans="8:10">
      <c r="H295" s="107"/>
      <c r="I295" s="107"/>
      <c r="J295" s="107"/>
    </row>
    <row r="296" spans="8:10">
      <c r="H296" s="107"/>
      <c r="I296" s="107"/>
      <c r="J296" s="107"/>
    </row>
    <row r="297" spans="8:10">
      <c r="H297" s="107"/>
      <c r="I297" s="107"/>
      <c r="J297" s="107"/>
    </row>
    <row r="298" spans="8:10">
      <c r="H298" s="107"/>
      <c r="I298" s="107"/>
      <c r="J298" s="107"/>
    </row>
    <row r="299" spans="8:10">
      <c r="H299" s="107"/>
      <c r="I299" s="107"/>
      <c r="J299" s="107"/>
    </row>
    <row r="300" spans="8:10">
      <c r="H300" s="107"/>
      <c r="I300" s="107"/>
      <c r="J300" s="107"/>
    </row>
    <row r="301" spans="8:10">
      <c r="H301" s="107"/>
      <c r="I301" s="107"/>
      <c r="J301" s="107"/>
    </row>
    <row r="302" spans="8:10">
      <c r="H302" s="107"/>
      <c r="I302" s="107"/>
      <c r="J302" s="107"/>
    </row>
    <row r="303" spans="8:10">
      <c r="H303" s="107"/>
      <c r="I303" s="107"/>
      <c r="J303" s="107"/>
    </row>
    <row r="304" spans="8:10">
      <c r="H304" s="107"/>
      <c r="I304" s="107"/>
      <c r="J304" s="107"/>
    </row>
    <row r="305" spans="8:10">
      <c r="H305" s="107"/>
      <c r="I305" s="107"/>
      <c r="J305" s="107"/>
    </row>
    <row r="306" spans="8:10">
      <c r="H306" s="107"/>
      <c r="I306" s="107"/>
      <c r="J306" s="107"/>
    </row>
    <row r="307" spans="8:10">
      <c r="H307" s="107"/>
      <c r="I307" s="107"/>
      <c r="J307" s="107"/>
    </row>
    <row r="308" spans="8:10">
      <c r="H308" s="107"/>
      <c r="I308" s="107"/>
      <c r="J308" s="107"/>
    </row>
    <row r="309" spans="8:10">
      <c r="H309" s="107"/>
      <c r="I309" s="107"/>
      <c r="J309" s="107"/>
    </row>
    <row r="310" spans="8:10">
      <c r="H310" s="107"/>
      <c r="I310" s="107"/>
      <c r="J310" s="107"/>
    </row>
    <row r="311" spans="8:10">
      <c r="H311" s="107"/>
      <c r="I311" s="107"/>
      <c r="J311" s="107"/>
    </row>
    <row r="312" spans="8:10">
      <c r="H312" s="107"/>
      <c r="I312" s="107"/>
      <c r="J312" s="107"/>
    </row>
    <row r="313" spans="8:10">
      <c r="H313" s="107"/>
      <c r="I313" s="107"/>
      <c r="J313" s="107"/>
    </row>
    <row r="314" spans="8:10">
      <c r="H314" s="107"/>
      <c r="I314" s="107"/>
      <c r="J314" s="107"/>
    </row>
    <row r="315" spans="8:10">
      <c r="H315" s="107"/>
      <c r="I315" s="107"/>
      <c r="J315" s="107"/>
    </row>
    <row r="316" spans="8:10">
      <c r="H316" s="107"/>
      <c r="I316" s="107"/>
      <c r="J316" s="107"/>
    </row>
    <row r="317" spans="8:10">
      <c r="H317" s="107"/>
      <c r="I317" s="107"/>
      <c r="J317" s="107"/>
    </row>
    <row r="318" spans="8:10">
      <c r="H318" s="107"/>
      <c r="I318" s="107"/>
      <c r="J318" s="107"/>
    </row>
    <row r="319" spans="8:10">
      <c r="H319" s="107"/>
      <c r="I319" s="107"/>
      <c r="J319" s="107"/>
    </row>
    <row r="320" spans="8:10">
      <c r="H320" s="107"/>
      <c r="I320" s="107"/>
      <c r="J320" s="107"/>
    </row>
    <row r="321" spans="8:10">
      <c r="H321" s="107"/>
      <c r="I321" s="107"/>
      <c r="J321" s="107"/>
    </row>
    <row r="322" spans="8:10">
      <c r="H322" s="107"/>
      <c r="I322" s="107"/>
      <c r="J322" s="107"/>
    </row>
    <row r="323" spans="8:10">
      <c r="H323" s="107"/>
      <c r="I323" s="107"/>
      <c r="J323" s="107"/>
    </row>
    <row r="324" spans="8:10">
      <c r="H324" s="107"/>
      <c r="I324" s="107"/>
      <c r="J324" s="107"/>
    </row>
    <row r="325" spans="8:10">
      <c r="H325" s="107"/>
      <c r="I325" s="107"/>
      <c r="J325" s="107"/>
    </row>
    <row r="326" spans="8:10">
      <c r="H326" s="107"/>
      <c r="I326" s="107"/>
      <c r="J326" s="107"/>
    </row>
    <row r="327" spans="8:10">
      <c r="H327" s="107"/>
      <c r="I327" s="107"/>
      <c r="J327" s="107"/>
    </row>
    <row r="328" spans="8:10">
      <c r="H328" s="107"/>
      <c r="I328" s="107"/>
      <c r="J328" s="107"/>
    </row>
    <row r="329" spans="8:10">
      <c r="H329" s="107"/>
      <c r="I329" s="107"/>
      <c r="J329" s="107"/>
    </row>
    <row r="330" spans="8:10">
      <c r="H330" s="107"/>
      <c r="I330" s="107"/>
      <c r="J330" s="107"/>
    </row>
    <row r="331" spans="8:10">
      <c r="H331" s="107"/>
      <c r="I331" s="107"/>
      <c r="J331" s="107"/>
    </row>
    <row r="332" spans="8:10">
      <c r="H332" s="107"/>
      <c r="I332" s="107"/>
      <c r="J332" s="107"/>
    </row>
    <row r="333" spans="8:10">
      <c r="H333" s="107"/>
      <c r="I333" s="107"/>
      <c r="J333" s="107"/>
    </row>
    <row r="334" spans="8:10">
      <c r="H334" s="107"/>
      <c r="I334" s="107"/>
      <c r="J334" s="107"/>
    </row>
    <row r="335" spans="8:10">
      <c r="H335" s="107"/>
      <c r="I335" s="107"/>
      <c r="J335" s="107"/>
    </row>
    <row r="336" spans="8:10">
      <c r="H336" s="107"/>
      <c r="I336" s="107"/>
      <c r="J336" s="107"/>
    </row>
    <row r="337" spans="8:10">
      <c r="H337" s="107"/>
      <c r="I337" s="107"/>
      <c r="J337" s="107"/>
    </row>
    <row r="338" spans="8:10">
      <c r="H338" s="107"/>
      <c r="I338" s="107"/>
      <c r="J338" s="107"/>
    </row>
    <row r="339" spans="8:10">
      <c r="H339" s="107"/>
      <c r="I339" s="107"/>
      <c r="J339" s="107"/>
    </row>
    <row r="340" spans="8:10">
      <c r="H340" s="107"/>
      <c r="I340" s="107"/>
      <c r="J340" s="107"/>
    </row>
    <row r="341" spans="8:10">
      <c r="H341" s="107"/>
      <c r="I341" s="107"/>
      <c r="J341" s="107"/>
    </row>
    <row r="342" spans="8:10">
      <c r="H342" s="107"/>
      <c r="I342" s="107"/>
      <c r="J342" s="107"/>
    </row>
    <row r="343" spans="8:10">
      <c r="H343" s="107"/>
      <c r="I343" s="107"/>
      <c r="J343" s="107"/>
    </row>
    <row r="344" spans="8:10">
      <c r="H344" s="107"/>
      <c r="I344" s="107"/>
      <c r="J344" s="107"/>
    </row>
    <row r="345" spans="8:10">
      <c r="H345" s="107"/>
      <c r="I345" s="107"/>
      <c r="J345" s="107"/>
    </row>
    <row r="346" spans="8:10">
      <c r="H346" s="107"/>
      <c r="I346" s="107"/>
      <c r="J346" s="107"/>
    </row>
    <row r="347" spans="8:10">
      <c r="H347" s="107"/>
      <c r="I347" s="107"/>
      <c r="J347" s="107"/>
    </row>
    <row r="348" spans="8:10">
      <c r="H348" s="107"/>
      <c r="I348" s="107"/>
      <c r="J348" s="107"/>
    </row>
    <row r="349" spans="8:10">
      <c r="H349" s="107"/>
      <c r="I349" s="107"/>
      <c r="J349" s="107"/>
    </row>
    <row r="350" spans="8:10">
      <c r="H350" s="107"/>
      <c r="I350" s="107"/>
      <c r="J350" s="107"/>
    </row>
    <row r="351" spans="8:10">
      <c r="H351" s="107"/>
      <c r="I351" s="107"/>
      <c r="J351" s="107"/>
    </row>
    <row r="352" spans="8:10">
      <c r="H352" s="107"/>
      <c r="I352" s="107"/>
      <c r="J352" s="107"/>
    </row>
    <row r="353" spans="8:10">
      <c r="H353" s="107"/>
      <c r="I353" s="107"/>
      <c r="J353" s="107"/>
    </row>
    <row r="354" spans="8:10">
      <c r="H354" s="107"/>
      <c r="I354" s="107"/>
      <c r="J354" s="107"/>
    </row>
    <row r="355" spans="8:10">
      <c r="H355" s="107"/>
      <c r="I355" s="107"/>
      <c r="J355" s="107"/>
    </row>
    <row r="356" spans="8:10">
      <c r="H356" s="107"/>
      <c r="I356" s="107"/>
      <c r="J356" s="107"/>
    </row>
    <row r="357" spans="8:10">
      <c r="H357" s="107"/>
      <c r="I357" s="107"/>
      <c r="J357" s="107"/>
    </row>
    <row r="358" spans="8:10">
      <c r="H358" s="107"/>
      <c r="I358" s="107"/>
      <c r="J358" s="107"/>
    </row>
    <row r="359" spans="8:10">
      <c r="H359" s="107"/>
      <c r="I359" s="107"/>
      <c r="J359" s="107"/>
    </row>
    <row r="360" spans="8:10">
      <c r="H360" s="107"/>
      <c r="I360" s="107"/>
      <c r="J360" s="107"/>
    </row>
    <row r="361" spans="8:10">
      <c r="H361" s="107"/>
      <c r="I361" s="107"/>
      <c r="J361" s="107"/>
    </row>
    <row r="362" spans="8:10">
      <c r="H362" s="107"/>
      <c r="I362" s="107"/>
      <c r="J362" s="107"/>
    </row>
    <row r="363" spans="8:10">
      <c r="H363" s="107"/>
      <c r="I363" s="107"/>
      <c r="J363" s="107"/>
    </row>
    <row r="364" spans="8:10">
      <c r="H364" s="107"/>
      <c r="I364" s="107"/>
      <c r="J364" s="107"/>
    </row>
    <row r="365" spans="8:10">
      <c r="H365" s="107"/>
      <c r="I365" s="107"/>
      <c r="J365" s="107"/>
    </row>
    <row r="366" spans="8:10">
      <c r="H366" s="107"/>
      <c r="I366" s="107"/>
      <c r="J366" s="107"/>
    </row>
    <row r="367" spans="8:10">
      <c r="H367" s="107"/>
      <c r="I367" s="107"/>
      <c r="J367" s="107"/>
    </row>
    <row r="368" spans="8:10">
      <c r="H368" s="107"/>
      <c r="I368" s="107"/>
      <c r="J368" s="107"/>
    </row>
    <row r="369" spans="8:10">
      <c r="H369" s="107"/>
      <c r="I369" s="107"/>
      <c r="J369" s="107"/>
    </row>
    <row r="370" spans="8:10">
      <c r="H370" s="107"/>
      <c r="I370" s="107"/>
      <c r="J370" s="107"/>
    </row>
    <row r="371" spans="8:10">
      <c r="H371" s="107"/>
      <c r="I371" s="107"/>
      <c r="J371" s="107"/>
    </row>
    <row r="372" spans="8:10">
      <c r="H372" s="107"/>
      <c r="I372" s="107"/>
      <c r="J372" s="107"/>
    </row>
    <row r="373" spans="8:10">
      <c r="H373" s="107"/>
      <c r="I373" s="107"/>
      <c r="J373" s="107"/>
    </row>
    <row r="374" spans="8:10">
      <c r="H374" s="107"/>
      <c r="I374" s="107"/>
      <c r="J374" s="107"/>
    </row>
    <row r="375" spans="8:10">
      <c r="H375" s="107"/>
      <c r="I375" s="107"/>
      <c r="J375" s="107"/>
    </row>
    <row r="376" spans="8:10">
      <c r="H376" s="107"/>
      <c r="I376" s="107"/>
      <c r="J376" s="107"/>
    </row>
    <row r="377" spans="8:10">
      <c r="H377" s="107"/>
      <c r="I377" s="107"/>
      <c r="J377" s="107"/>
    </row>
    <row r="378" spans="8:10">
      <c r="H378" s="107"/>
      <c r="I378" s="107"/>
      <c r="J378" s="107"/>
    </row>
    <row r="379" spans="8:10">
      <c r="H379" s="107"/>
      <c r="I379" s="107"/>
      <c r="J379" s="107"/>
    </row>
    <row r="380" spans="8:10">
      <c r="H380" s="107"/>
      <c r="I380" s="107"/>
      <c r="J380" s="107"/>
    </row>
    <row r="381" spans="8:10">
      <c r="H381" s="107"/>
      <c r="I381" s="107"/>
      <c r="J381" s="107"/>
    </row>
    <row r="382" spans="8:10">
      <c r="H382" s="107"/>
      <c r="I382" s="107"/>
      <c r="J382" s="107"/>
    </row>
    <row r="383" spans="8:10">
      <c r="H383" s="107"/>
      <c r="I383" s="107"/>
      <c r="J383" s="107"/>
    </row>
    <row r="384" spans="8:10">
      <c r="H384" s="107"/>
      <c r="I384" s="107"/>
      <c r="J384" s="107"/>
    </row>
    <row r="385" spans="8:10">
      <c r="H385" s="107"/>
      <c r="I385" s="107"/>
      <c r="J385" s="107"/>
    </row>
    <row r="386" spans="8:10">
      <c r="H386" s="107"/>
      <c r="I386" s="107"/>
      <c r="J386" s="107"/>
    </row>
    <row r="387" spans="8:10">
      <c r="H387" s="107"/>
      <c r="I387" s="107"/>
      <c r="J387" s="107"/>
    </row>
    <row r="388" spans="8:10">
      <c r="H388" s="107"/>
      <c r="I388" s="107"/>
      <c r="J388" s="107"/>
    </row>
    <row r="389" spans="8:10">
      <c r="H389" s="107"/>
      <c r="I389" s="107"/>
      <c r="J389" s="107"/>
    </row>
    <row r="390" spans="8:10">
      <c r="H390" s="107"/>
      <c r="I390" s="107"/>
      <c r="J390" s="107"/>
    </row>
    <row r="391" spans="8:10">
      <c r="H391" s="107"/>
      <c r="I391" s="107"/>
      <c r="J391" s="107"/>
    </row>
    <row r="392" spans="8:10">
      <c r="H392" s="107"/>
      <c r="I392" s="107"/>
      <c r="J392" s="107"/>
    </row>
    <row r="393" spans="8:10">
      <c r="H393" s="107"/>
      <c r="I393" s="107"/>
      <c r="J393" s="107"/>
    </row>
    <row r="394" spans="8:10">
      <c r="H394" s="107"/>
      <c r="I394" s="107"/>
      <c r="J394" s="107"/>
    </row>
    <row r="395" spans="8:10">
      <c r="H395" s="107"/>
      <c r="I395" s="107"/>
      <c r="J395" s="107"/>
    </row>
    <row r="396" spans="8:10">
      <c r="H396" s="107"/>
      <c r="I396" s="107"/>
      <c r="J396" s="107"/>
    </row>
    <row r="397" spans="8:10">
      <c r="H397" s="107"/>
      <c r="I397" s="107"/>
      <c r="J397" s="107"/>
    </row>
    <row r="398" spans="8:10">
      <c r="H398" s="107"/>
      <c r="I398" s="107"/>
      <c r="J398" s="107"/>
    </row>
    <row r="399" spans="8:10">
      <c r="H399" s="107"/>
      <c r="I399" s="107"/>
      <c r="J399" s="107"/>
    </row>
    <row r="400" spans="8:10">
      <c r="H400" s="107"/>
      <c r="I400" s="107"/>
      <c r="J400" s="107"/>
    </row>
    <row r="401" spans="8:10">
      <c r="H401" s="107"/>
      <c r="I401" s="107"/>
      <c r="J401" s="107"/>
    </row>
    <row r="402" spans="8:10">
      <c r="H402" s="107"/>
      <c r="I402" s="107"/>
      <c r="J402" s="107"/>
    </row>
    <row r="403" spans="8:10">
      <c r="H403" s="107"/>
      <c r="I403" s="107"/>
      <c r="J403" s="107"/>
    </row>
    <row r="404" spans="8:10">
      <c r="H404" s="107"/>
      <c r="I404" s="107"/>
      <c r="J404" s="107"/>
    </row>
    <row r="405" spans="8:10">
      <c r="H405" s="107"/>
      <c r="I405" s="107"/>
      <c r="J405" s="107"/>
    </row>
    <row r="406" spans="8:10">
      <c r="H406" s="107"/>
      <c r="I406" s="107"/>
      <c r="J406" s="107"/>
    </row>
    <row r="407" spans="8:10">
      <c r="H407" s="107"/>
      <c r="I407" s="107"/>
      <c r="J407" s="107"/>
    </row>
    <row r="408" spans="8:10">
      <c r="H408" s="107"/>
      <c r="I408" s="107"/>
      <c r="J408" s="107"/>
    </row>
    <row r="409" spans="8:10">
      <c r="H409" s="107"/>
      <c r="I409" s="107"/>
      <c r="J409" s="107"/>
    </row>
    <row r="410" spans="8:10">
      <c r="H410" s="107"/>
      <c r="I410" s="107"/>
      <c r="J410" s="107"/>
    </row>
    <row r="411" spans="8:10">
      <c r="H411" s="107"/>
      <c r="I411" s="107"/>
      <c r="J411" s="107"/>
    </row>
    <row r="412" spans="8:10">
      <c r="H412" s="107"/>
      <c r="I412" s="107"/>
      <c r="J412" s="107"/>
    </row>
    <row r="413" spans="8:10">
      <c r="H413" s="107"/>
      <c r="I413" s="107"/>
      <c r="J413" s="107"/>
    </row>
    <row r="414" spans="8:10">
      <c r="H414" s="107"/>
      <c r="I414" s="107"/>
      <c r="J414" s="107"/>
    </row>
    <row r="415" spans="8:10">
      <c r="H415" s="107"/>
      <c r="I415" s="107"/>
      <c r="J415" s="107"/>
    </row>
    <row r="416" spans="8:10">
      <c r="H416" s="107"/>
      <c r="I416" s="107"/>
      <c r="J416" s="107"/>
    </row>
    <row r="417" spans="8:10">
      <c r="H417" s="107"/>
      <c r="I417" s="107"/>
      <c r="J417" s="107"/>
    </row>
    <row r="418" spans="8:10">
      <c r="H418" s="107"/>
      <c r="I418" s="107"/>
      <c r="J418" s="107"/>
    </row>
    <row r="419" spans="8:10">
      <c r="H419" s="107"/>
      <c r="I419" s="107"/>
      <c r="J419" s="107"/>
    </row>
    <row r="420" spans="8:10">
      <c r="H420" s="107"/>
      <c r="I420" s="107"/>
      <c r="J420" s="107"/>
    </row>
    <row r="421" spans="8:10">
      <c r="H421" s="107"/>
      <c r="I421" s="107"/>
      <c r="J421" s="107"/>
    </row>
    <row r="422" spans="8:10">
      <c r="H422" s="107"/>
      <c r="I422" s="107"/>
      <c r="J422" s="107"/>
    </row>
    <row r="423" spans="8:10">
      <c r="H423" s="107"/>
      <c r="I423" s="107"/>
      <c r="J423" s="107"/>
    </row>
    <row r="424" spans="8:10">
      <c r="H424" s="107"/>
      <c r="I424" s="107"/>
      <c r="J424" s="107"/>
    </row>
    <row r="425" spans="8:10">
      <c r="H425" s="107"/>
      <c r="I425" s="107"/>
      <c r="J425" s="107"/>
    </row>
    <row r="426" spans="8:10">
      <c r="H426" s="107"/>
      <c r="I426" s="107"/>
      <c r="J426" s="107"/>
    </row>
    <row r="427" spans="8:10">
      <c r="H427" s="107"/>
      <c r="I427" s="107"/>
      <c r="J427" s="107"/>
    </row>
    <row r="428" spans="8:10">
      <c r="H428" s="107"/>
      <c r="I428" s="107"/>
      <c r="J428" s="107"/>
    </row>
    <row r="429" spans="8:10">
      <c r="H429" s="107"/>
      <c r="I429" s="107"/>
      <c r="J429" s="107"/>
    </row>
    <row r="430" spans="8:10">
      <c r="H430" s="107"/>
      <c r="I430" s="107"/>
      <c r="J430" s="107"/>
    </row>
    <row r="431" spans="8:10">
      <c r="H431" s="107"/>
      <c r="I431" s="107"/>
      <c r="J431" s="107"/>
    </row>
    <row r="432" spans="8:10">
      <c r="H432" s="107"/>
      <c r="I432" s="107"/>
      <c r="J432" s="107"/>
    </row>
    <row r="433" spans="8:10">
      <c r="H433" s="107"/>
      <c r="I433" s="107"/>
      <c r="J433" s="107"/>
    </row>
    <row r="434" spans="8:10">
      <c r="H434" s="107"/>
      <c r="I434" s="107"/>
      <c r="J434" s="107"/>
    </row>
    <row r="435" spans="8:10">
      <c r="H435" s="107"/>
      <c r="I435" s="107"/>
      <c r="J435" s="107"/>
    </row>
    <row r="436" spans="8:10">
      <c r="H436" s="107"/>
      <c r="I436" s="107"/>
      <c r="J436" s="107"/>
    </row>
    <row r="437" spans="8:10">
      <c r="H437" s="107"/>
      <c r="I437" s="107"/>
      <c r="J437" s="107"/>
    </row>
    <row r="438" spans="8:10">
      <c r="H438" s="107"/>
      <c r="I438" s="107"/>
      <c r="J438" s="107"/>
    </row>
    <row r="439" spans="8:10">
      <c r="H439" s="107"/>
      <c r="I439" s="107"/>
      <c r="J439" s="107"/>
    </row>
    <row r="440" spans="8:10">
      <c r="H440" s="107"/>
      <c r="I440" s="107"/>
      <c r="J440" s="107"/>
    </row>
    <row r="441" spans="8:10">
      <c r="H441" s="107"/>
      <c r="I441" s="107"/>
      <c r="J441" s="107"/>
    </row>
    <row r="442" spans="8:10">
      <c r="H442" s="107"/>
      <c r="I442" s="107"/>
      <c r="J442" s="107"/>
    </row>
    <row r="443" spans="8:10">
      <c r="H443" s="107"/>
      <c r="I443" s="107"/>
      <c r="J443" s="107"/>
    </row>
    <row r="444" spans="8:10">
      <c r="H444" s="107"/>
      <c r="I444" s="107"/>
      <c r="J444" s="107"/>
    </row>
    <row r="445" spans="8:10">
      <c r="H445" s="107"/>
      <c r="I445" s="107"/>
      <c r="J445" s="107"/>
    </row>
    <row r="446" spans="8:10">
      <c r="H446" s="107"/>
      <c r="I446" s="107"/>
      <c r="J446" s="107"/>
    </row>
    <row r="447" spans="8:10">
      <c r="H447" s="107"/>
      <c r="I447" s="107"/>
      <c r="J447" s="107"/>
    </row>
    <row r="448" spans="8:10">
      <c r="H448" s="107"/>
      <c r="I448" s="107"/>
      <c r="J448" s="107"/>
    </row>
    <row r="449" spans="8:10">
      <c r="H449" s="107"/>
      <c r="I449" s="107"/>
      <c r="J449" s="107"/>
    </row>
    <row r="450" spans="8:10">
      <c r="H450" s="107"/>
      <c r="I450" s="107"/>
      <c r="J450" s="107"/>
    </row>
    <row r="451" spans="8:10">
      <c r="H451" s="107"/>
      <c r="I451" s="107"/>
      <c r="J451" s="107"/>
    </row>
    <row r="452" spans="8:10">
      <c r="H452" s="107"/>
      <c r="I452" s="107"/>
      <c r="J452" s="107"/>
    </row>
    <row r="453" spans="8:10">
      <c r="H453" s="107"/>
      <c r="I453" s="107"/>
      <c r="J453" s="107"/>
    </row>
    <row r="454" spans="8:10">
      <c r="H454" s="107"/>
      <c r="I454" s="107"/>
      <c r="J454" s="107"/>
    </row>
    <row r="455" spans="8:10">
      <c r="H455" s="107"/>
      <c r="I455" s="107"/>
      <c r="J455" s="107"/>
    </row>
    <row r="456" spans="8:10">
      <c r="H456" s="107"/>
      <c r="I456" s="107"/>
      <c r="J456" s="107"/>
    </row>
    <row r="457" spans="8:10">
      <c r="H457" s="107"/>
      <c r="I457" s="107"/>
      <c r="J457" s="107"/>
    </row>
    <row r="458" spans="8:10">
      <c r="H458" s="107"/>
      <c r="I458" s="107"/>
      <c r="J458" s="107"/>
    </row>
    <row r="459" spans="8:10">
      <c r="H459" s="107"/>
      <c r="I459" s="107"/>
      <c r="J459" s="107"/>
    </row>
    <row r="460" spans="8:10">
      <c r="H460" s="107"/>
      <c r="I460" s="107"/>
      <c r="J460" s="107"/>
    </row>
    <row r="461" spans="8:10">
      <c r="H461" s="107"/>
      <c r="I461" s="107"/>
      <c r="J461" s="107"/>
    </row>
    <row r="462" spans="8:10">
      <c r="H462" s="107"/>
      <c r="I462" s="107"/>
      <c r="J462" s="107"/>
    </row>
    <row r="463" spans="8:10">
      <c r="H463" s="107"/>
      <c r="I463" s="107"/>
      <c r="J463" s="107"/>
    </row>
    <row r="464" spans="8:10">
      <c r="H464" s="107"/>
      <c r="I464" s="107"/>
      <c r="J464" s="107"/>
    </row>
    <row r="465" spans="8:10">
      <c r="H465" s="107"/>
      <c r="I465" s="107"/>
      <c r="J465" s="107"/>
    </row>
    <row r="466" spans="8:10">
      <c r="H466" s="107"/>
      <c r="I466" s="107"/>
      <c r="J466" s="107"/>
    </row>
    <row r="467" spans="8:10">
      <c r="H467" s="107"/>
      <c r="I467" s="107"/>
      <c r="J467" s="107"/>
    </row>
    <row r="468" spans="8:10">
      <c r="H468" s="107"/>
      <c r="I468" s="107"/>
      <c r="J468" s="107"/>
    </row>
    <row r="469" spans="8:10">
      <c r="H469" s="107"/>
      <c r="I469" s="107"/>
      <c r="J469" s="107"/>
    </row>
    <row r="470" spans="8:10">
      <c r="H470" s="107"/>
      <c r="I470" s="107"/>
      <c r="J470" s="107"/>
    </row>
    <row r="471" spans="8:10">
      <c r="H471" s="107"/>
      <c r="I471" s="107"/>
      <c r="J471" s="107"/>
    </row>
    <row r="472" spans="8:10">
      <c r="H472" s="107"/>
      <c r="I472" s="107"/>
      <c r="J472" s="107"/>
    </row>
    <row r="473" spans="8:10">
      <c r="H473" s="107"/>
      <c r="I473" s="107"/>
      <c r="J473" s="107"/>
    </row>
    <row r="474" spans="8:10">
      <c r="H474" s="107"/>
      <c r="I474" s="107"/>
      <c r="J474" s="107"/>
    </row>
    <row r="475" spans="8:10">
      <c r="H475" s="107"/>
      <c r="I475" s="107"/>
      <c r="J475" s="107"/>
    </row>
    <row r="476" spans="8:10">
      <c r="H476" s="107"/>
      <c r="I476" s="107"/>
      <c r="J476" s="107"/>
    </row>
    <row r="477" spans="8:10">
      <c r="H477" s="107"/>
      <c r="I477" s="107"/>
      <c r="J477" s="107"/>
    </row>
    <row r="478" spans="8:10">
      <c r="H478" s="107"/>
      <c r="I478" s="107"/>
      <c r="J478" s="107"/>
    </row>
    <row r="479" spans="8:10">
      <c r="H479" s="107"/>
      <c r="I479" s="107"/>
      <c r="J479" s="107"/>
    </row>
    <row r="480" spans="8:10">
      <c r="H480" s="107"/>
      <c r="I480" s="107"/>
      <c r="J480" s="107"/>
    </row>
    <row r="481" spans="8:10">
      <c r="H481" s="107"/>
      <c r="I481" s="107"/>
      <c r="J481" s="107"/>
    </row>
    <row r="482" spans="8:10">
      <c r="H482" s="107"/>
      <c r="I482" s="107"/>
      <c r="J482" s="107"/>
    </row>
    <row r="483" spans="8:10">
      <c r="H483" s="107"/>
      <c r="I483" s="107"/>
      <c r="J483" s="107"/>
    </row>
    <row r="484" spans="8:10">
      <c r="H484" s="107"/>
      <c r="I484" s="107"/>
      <c r="J484" s="107"/>
    </row>
    <row r="485" spans="8:10">
      <c r="H485" s="107"/>
      <c r="I485" s="107"/>
      <c r="J485" s="107"/>
    </row>
    <row r="486" spans="8:10">
      <c r="H486" s="107"/>
      <c r="I486" s="107"/>
      <c r="J486" s="107"/>
    </row>
    <row r="487" spans="8:10">
      <c r="H487" s="107"/>
      <c r="I487" s="107"/>
      <c r="J487" s="107"/>
    </row>
    <row r="488" spans="8:10">
      <c r="H488" s="107"/>
      <c r="I488" s="107"/>
      <c r="J488" s="107"/>
    </row>
    <row r="489" spans="8:10">
      <c r="H489" s="107"/>
      <c r="I489" s="107"/>
      <c r="J489" s="107"/>
    </row>
    <row r="490" spans="8:10">
      <c r="H490" s="107"/>
      <c r="I490" s="107"/>
      <c r="J490" s="107"/>
    </row>
    <row r="491" spans="8:10">
      <c r="H491" s="107"/>
      <c r="I491" s="107"/>
      <c r="J491" s="107"/>
    </row>
    <row r="492" spans="8:10">
      <c r="H492" s="107"/>
      <c r="I492" s="107"/>
      <c r="J492" s="107"/>
    </row>
    <row r="493" spans="8:10">
      <c r="H493" s="107"/>
      <c r="I493" s="107"/>
      <c r="J493" s="107"/>
    </row>
    <row r="494" spans="8:10">
      <c r="H494" s="107"/>
      <c r="I494" s="107"/>
      <c r="J494" s="107"/>
    </row>
    <row r="495" spans="8:10">
      <c r="H495" s="107"/>
      <c r="I495" s="107"/>
      <c r="J495" s="107"/>
    </row>
    <row r="496" spans="8:10">
      <c r="H496" s="107"/>
      <c r="I496" s="107"/>
      <c r="J496" s="107"/>
    </row>
    <row r="497" spans="8:10">
      <c r="H497" s="107"/>
      <c r="I497" s="107"/>
      <c r="J497" s="107"/>
    </row>
    <row r="498" spans="8:10">
      <c r="H498" s="107"/>
      <c r="I498" s="107"/>
      <c r="J498" s="107"/>
    </row>
    <row r="499" spans="8:10">
      <c r="H499" s="107"/>
      <c r="I499" s="107"/>
      <c r="J499" s="107"/>
    </row>
    <row r="500" spans="8:10">
      <c r="H500" s="107"/>
      <c r="I500" s="107"/>
      <c r="J500" s="107"/>
    </row>
    <row r="501" spans="8:10">
      <c r="H501" s="107"/>
      <c r="I501" s="107"/>
      <c r="J501" s="107"/>
    </row>
    <row r="502" spans="8:10">
      <c r="H502" s="107"/>
      <c r="I502" s="107"/>
      <c r="J502" s="107"/>
    </row>
    <row r="503" spans="8:10">
      <c r="H503" s="107"/>
      <c r="I503" s="107"/>
      <c r="J503" s="107"/>
    </row>
    <row r="504" spans="8:10">
      <c r="H504" s="107"/>
      <c r="I504" s="107"/>
      <c r="J504" s="107"/>
    </row>
    <row r="505" spans="8:10">
      <c r="H505" s="107"/>
      <c r="I505" s="107"/>
      <c r="J505" s="107"/>
    </row>
    <row r="506" spans="8:10">
      <c r="H506" s="107"/>
      <c r="I506" s="107"/>
      <c r="J506" s="107"/>
    </row>
    <row r="507" spans="8:10">
      <c r="H507" s="107"/>
      <c r="I507" s="107"/>
      <c r="J507" s="107"/>
    </row>
    <row r="508" spans="8:10">
      <c r="H508" s="107"/>
      <c r="I508" s="107"/>
      <c r="J508" s="107"/>
    </row>
    <row r="509" spans="8:10">
      <c r="H509" s="107"/>
      <c r="I509" s="107"/>
      <c r="J509" s="107"/>
    </row>
    <row r="510" spans="8:10">
      <c r="H510" s="107"/>
      <c r="I510" s="107"/>
      <c r="J510" s="107"/>
    </row>
    <row r="511" spans="8:10">
      <c r="H511" s="107"/>
      <c r="I511" s="107"/>
      <c r="J511" s="107"/>
    </row>
    <row r="512" spans="8:10">
      <c r="H512" s="107"/>
      <c r="I512" s="107"/>
      <c r="J512" s="107"/>
    </row>
    <row r="513" spans="8:10">
      <c r="H513" s="107"/>
      <c r="I513" s="107"/>
      <c r="J513" s="107"/>
    </row>
    <row r="514" spans="8:10">
      <c r="H514" s="107"/>
      <c r="I514" s="107"/>
      <c r="J514" s="107"/>
    </row>
    <row r="515" spans="8:10">
      <c r="H515" s="107"/>
      <c r="I515" s="107"/>
      <c r="J515" s="107"/>
    </row>
    <row r="516" spans="8:10">
      <c r="H516" s="107"/>
      <c r="I516" s="107"/>
      <c r="J516" s="107"/>
    </row>
    <row r="517" spans="8:10">
      <c r="H517" s="107"/>
      <c r="I517" s="107"/>
      <c r="J517" s="107"/>
    </row>
    <row r="518" spans="8:10">
      <c r="H518" s="107"/>
      <c r="I518" s="107"/>
      <c r="J518" s="107"/>
    </row>
    <row r="519" spans="8:10">
      <c r="H519" s="107"/>
      <c r="I519" s="107"/>
      <c r="J519" s="107"/>
    </row>
    <row r="520" spans="8:10">
      <c r="H520" s="107"/>
      <c r="I520" s="107"/>
      <c r="J520" s="107"/>
    </row>
    <row r="521" spans="8:10">
      <c r="H521" s="107"/>
      <c r="I521" s="107"/>
      <c r="J521" s="107"/>
    </row>
    <row r="522" spans="8:10">
      <c r="H522" s="107"/>
      <c r="I522" s="107"/>
      <c r="J522" s="107"/>
    </row>
    <row r="523" spans="8:10">
      <c r="H523" s="107"/>
      <c r="I523" s="107"/>
      <c r="J523" s="107"/>
    </row>
    <row r="524" spans="8:10">
      <c r="H524" s="107"/>
      <c r="I524" s="107"/>
      <c r="J524" s="107"/>
    </row>
    <row r="525" spans="8:10">
      <c r="H525" s="107"/>
      <c r="I525" s="107"/>
      <c r="J525" s="107"/>
    </row>
    <row r="526" spans="8:10">
      <c r="H526" s="107"/>
      <c r="I526" s="107"/>
      <c r="J526" s="107"/>
    </row>
    <row r="527" spans="8:10">
      <c r="H527" s="107"/>
      <c r="I527" s="107"/>
      <c r="J527" s="107"/>
    </row>
    <row r="528" spans="8:10">
      <c r="H528" s="107"/>
      <c r="I528" s="107"/>
      <c r="J528" s="107"/>
    </row>
    <row r="529" spans="8:10">
      <c r="H529" s="107"/>
      <c r="I529" s="107"/>
      <c r="J529" s="107"/>
    </row>
    <row r="530" spans="8:10">
      <c r="H530" s="107"/>
      <c r="I530" s="107"/>
      <c r="J530" s="107"/>
    </row>
    <row r="531" spans="8:10">
      <c r="H531" s="107"/>
      <c r="I531" s="107"/>
      <c r="J531" s="107"/>
    </row>
    <row r="532" spans="8:10">
      <c r="H532" s="107"/>
      <c r="I532" s="107"/>
      <c r="J532" s="107"/>
    </row>
    <row r="533" spans="8:10">
      <c r="H533" s="107"/>
      <c r="I533" s="107"/>
      <c r="J533" s="107"/>
    </row>
    <row r="534" spans="8:10">
      <c r="H534" s="107"/>
      <c r="I534" s="107"/>
      <c r="J534" s="107"/>
    </row>
    <row r="535" spans="8:10">
      <c r="H535" s="107"/>
      <c r="I535" s="107"/>
      <c r="J535" s="107"/>
    </row>
    <row r="536" spans="8:10">
      <c r="H536" s="107"/>
      <c r="I536" s="107"/>
      <c r="J536" s="107"/>
    </row>
    <row r="537" spans="8:10">
      <c r="H537" s="107"/>
      <c r="I537" s="107"/>
      <c r="J537" s="107"/>
    </row>
    <row r="538" spans="8:10">
      <c r="H538" s="107"/>
      <c r="I538" s="107"/>
      <c r="J538" s="107"/>
    </row>
    <row r="539" spans="8:10">
      <c r="H539" s="107"/>
      <c r="I539" s="107"/>
      <c r="J539" s="107"/>
    </row>
    <row r="540" spans="8:10">
      <c r="H540" s="107"/>
      <c r="I540" s="107"/>
      <c r="J540" s="107"/>
    </row>
    <row r="541" spans="8:10">
      <c r="H541" s="107"/>
      <c r="I541" s="107"/>
      <c r="J541" s="107"/>
    </row>
    <row r="542" spans="8:10">
      <c r="H542" s="107"/>
      <c r="I542" s="107"/>
      <c r="J542" s="107"/>
    </row>
    <row r="543" spans="8:10">
      <c r="H543" s="107"/>
      <c r="I543" s="107"/>
      <c r="J543" s="107"/>
    </row>
    <row r="544" spans="8:10">
      <c r="H544" s="107"/>
      <c r="I544" s="107"/>
      <c r="J544" s="107"/>
    </row>
    <row r="545" spans="8:10">
      <c r="H545" s="107"/>
      <c r="I545" s="107"/>
      <c r="J545" s="107"/>
    </row>
    <row r="546" spans="8:10">
      <c r="H546" s="107"/>
      <c r="I546" s="107"/>
      <c r="J546" s="107"/>
    </row>
    <row r="547" spans="8:10">
      <c r="H547" s="107"/>
      <c r="I547" s="107"/>
      <c r="J547" s="107"/>
    </row>
    <row r="548" spans="8:10">
      <c r="H548" s="107"/>
      <c r="I548" s="107"/>
      <c r="J548" s="107"/>
    </row>
    <row r="549" spans="8:10">
      <c r="H549" s="107"/>
      <c r="I549" s="107"/>
      <c r="J549" s="107"/>
    </row>
    <row r="550" spans="8:10">
      <c r="H550" s="107"/>
      <c r="I550" s="107"/>
      <c r="J550" s="107"/>
    </row>
    <row r="551" spans="8:10">
      <c r="H551" s="107"/>
      <c r="I551" s="107"/>
      <c r="J551" s="107"/>
    </row>
    <row r="552" spans="8:10">
      <c r="H552" s="107"/>
      <c r="I552" s="107"/>
      <c r="J552" s="107"/>
    </row>
    <row r="553" spans="8:10">
      <c r="H553" s="107"/>
      <c r="I553" s="107"/>
      <c r="J553" s="107"/>
    </row>
    <row r="554" spans="8:10">
      <c r="H554" s="107"/>
      <c r="I554" s="107"/>
      <c r="J554" s="107"/>
    </row>
    <row r="555" spans="8:10">
      <c r="H555" s="107"/>
      <c r="I555" s="107"/>
      <c r="J555" s="107"/>
    </row>
    <row r="556" spans="8:10">
      <c r="H556" s="107"/>
      <c r="I556" s="107"/>
      <c r="J556" s="107"/>
    </row>
    <row r="557" spans="8:10">
      <c r="H557" s="107"/>
      <c r="I557" s="107"/>
      <c r="J557" s="107"/>
    </row>
    <row r="558" spans="8:10">
      <c r="H558" s="107"/>
      <c r="I558" s="107"/>
      <c r="J558" s="107"/>
    </row>
    <row r="559" spans="8:10">
      <c r="H559" s="107"/>
      <c r="I559" s="107"/>
      <c r="J559" s="107"/>
    </row>
    <row r="560" spans="8:10">
      <c r="H560" s="107"/>
      <c r="I560" s="107"/>
      <c r="J560" s="107"/>
    </row>
    <row r="561" spans="8:10">
      <c r="H561" s="107"/>
      <c r="I561" s="107"/>
      <c r="J561" s="107"/>
    </row>
    <row r="562" spans="8:10">
      <c r="H562" s="107"/>
      <c r="I562" s="107"/>
      <c r="J562" s="107"/>
    </row>
    <row r="563" spans="8:10">
      <c r="H563" s="107"/>
      <c r="I563" s="107"/>
      <c r="J563" s="107"/>
    </row>
    <row r="564" spans="8:10">
      <c r="H564" s="107"/>
      <c r="I564" s="107"/>
      <c r="J564" s="107"/>
    </row>
    <row r="565" spans="8:10">
      <c r="H565" s="107"/>
      <c r="I565" s="107"/>
      <c r="J565" s="107"/>
    </row>
    <row r="566" spans="8:10">
      <c r="H566" s="107"/>
      <c r="I566" s="107"/>
      <c r="J566" s="107"/>
    </row>
    <row r="567" spans="8:10">
      <c r="H567" s="107"/>
      <c r="I567" s="107"/>
      <c r="J567" s="107"/>
    </row>
    <row r="568" spans="8:10">
      <c r="H568" s="107"/>
      <c r="I568" s="107"/>
      <c r="J568" s="107"/>
    </row>
    <row r="569" spans="8:10">
      <c r="H569" s="107"/>
      <c r="I569" s="107"/>
      <c r="J569" s="107"/>
    </row>
    <row r="570" spans="8:10">
      <c r="H570" s="107"/>
      <c r="I570" s="107"/>
      <c r="J570" s="107"/>
    </row>
    <row r="571" spans="8:10">
      <c r="H571" s="107"/>
      <c r="I571" s="107"/>
      <c r="J571" s="107"/>
    </row>
    <row r="572" spans="8:10">
      <c r="H572" s="107"/>
      <c r="I572" s="107"/>
      <c r="J572" s="107"/>
    </row>
    <row r="573" spans="8:10">
      <c r="H573" s="107"/>
      <c r="I573" s="107"/>
      <c r="J573" s="107"/>
    </row>
    <row r="574" spans="8:10">
      <c r="H574" s="107"/>
      <c r="I574" s="107"/>
      <c r="J574" s="107"/>
    </row>
  </sheetData>
  <mergeCells count="82">
    <mergeCell ref="B3:E3"/>
    <mergeCell ref="C27:K27"/>
    <mergeCell ref="K28:K37"/>
    <mergeCell ref="B29:B37"/>
    <mergeCell ref="C29:C32"/>
    <mergeCell ref="E31:J31"/>
    <mergeCell ref="E32:J32"/>
    <mergeCell ref="C34:C37"/>
    <mergeCell ref="E36:J36"/>
    <mergeCell ref="E37:J37"/>
    <mergeCell ref="B41:B48"/>
    <mergeCell ref="C41:C44"/>
    <mergeCell ref="K41:K48"/>
    <mergeCell ref="D44:J44"/>
    <mergeCell ref="C46:C48"/>
    <mergeCell ref="D47:J47"/>
    <mergeCell ref="D48:J48"/>
    <mergeCell ref="K69:K70"/>
    <mergeCell ref="B51:B64"/>
    <mergeCell ref="C51:C54"/>
    <mergeCell ref="K51:K66"/>
    <mergeCell ref="D53:J53"/>
    <mergeCell ref="D54:G54"/>
    <mergeCell ref="C56:C59"/>
    <mergeCell ref="D58:J58"/>
    <mergeCell ref="D59:J59"/>
    <mergeCell ref="C61:C64"/>
    <mergeCell ref="D63:J63"/>
    <mergeCell ref="D64:G64"/>
    <mergeCell ref="B66:B69"/>
    <mergeCell ref="C66:C69"/>
    <mergeCell ref="D68:J68"/>
    <mergeCell ref="D69:G69"/>
    <mergeCell ref="K91:K101"/>
    <mergeCell ref="C93:C96"/>
    <mergeCell ref="D95:J95"/>
    <mergeCell ref="D96:J96"/>
    <mergeCell ref="B73:B96"/>
    <mergeCell ref="C73:C76"/>
    <mergeCell ref="K73:K88"/>
    <mergeCell ref="D75:J75"/>
    <mergeCell ref="E76:G76"/>
    <mergeCell ref="H76:J76"/>
    <mergeCell ref="C78:C81"/>
    <mergeCell ref="D80:J80"/>
    <mergeCell ref="D81:J81"/>
    <mergeCell ref="C83:C86"/>
    <mergeCell ref="D85:J85"/>
    <mergeCell ref="D86:J86"/>
    <mergeCell ref="C88:C91"/>
    <mergeCell ref="D90:J90"/>
    <mergeCell ref="D91:J91"/>
    <mergeCell ref="B98:B101"/>
    <mergeCell ref="C98:C101"/>
    <mergeCell ref="D100:J100"/>
    <mergeCell ref="D101:J101"/>
    <mergeCell ref="B105:B108"/>
    <mergeCell ref="C105:C108"/>
    <mergeCell ref="K128:K129"/>
    <mergeCell ref="K105:K108"/>
    <mergeCell ref="D108:J108"/>
    <mergeCell ref="B112:B124"/>
    <mergeCell ref="C112:C115"/>
    <mergeCell ref="K112:K126"/>
    <mergeCell ref="D114:J114"/>
    <mergeCell ref="D115:G115"/>
    <mergeCell ref="H115:J115"/>
    <mergeCell ref="C117:C120"/>
    <mergeCell ref="D119:J119"/>
    <mergeCell ref="D120:G120"/>
    <mergeCell ref="H120:J120"/>
    <mergeCell ref="C122:C124"/>
    <mergeCell ref="D123:J123"/>
    <mergeCell ref="B126:B128"/>
    <mergeCell ref="B133:B146"/>
    <mergeCell ref="C133:C136"/>
    <mergeCell ref="K133:K148"/>
    <mergeCell ref="D135:J135"/>
    <mergeCell ref="D136:G136"/>
    <mergeCell ref="H136:J136"/>
    <mergeCell ref="B148:B150"/>
    <mergeCell ref="K150:K151"/>
  </mergeCells>
  <conditionalFormatting sqref="J29">
    <cfRule type="cellIs" dxfId="17" priority="18" operator="lessThan">
      <formula>0.1</formula>
    </cfRule>
  </conditionalFormatting>
  <conditionalFormatting sqref="J34">
    <cfRule type="cellIs" dxfId="16" priority="17" operator="lessThan">
      <formula>0.1</formula>
    </cfRule>
  </conditionalFormatting>
  <conditionalFormatting sqref="J41">
    <cfRule type="cellIs" dxfId="15" priority="16" operator="lessThan">
      <formula>0.1</formula>
    </cfRule>
  </conditionalFormatting>
  <conditionalFormatting sqref="J46">
    <cfRule type="cellIs" dxfId="14" priority="15" operator="lessThan">
      <formula>0.1</formula>
    </cfRule>
  </conditionalFormatting>
  <conditionalFormatting sqref="J112">
    <cfRule type="cellIs" dxfId="13" priority="14" operator="lessThan">
      <formula>0.1</formula>
    </cfRule>
  </conditionalFormatting>
  <conditionalFormatting sqref="J117">
    <cfRule type="cellIs" dxfId="12" priority="13" operator="lessThan">
      <formula>0.1</formula>
    </cfRule>
  </conditionalFormatting>
  <conditionalFormatting sqref="J122">
    <cfRule type="cellIs" dxfId="11" priority="12" operator="lessThan">
      <formula>0.1</formula>
    </cfRule>
  </conditionalFormatting>
  <conditionalFormatting sqref="J148">
    <cfRule type="cellIs" dxfId="10" priority="11" operator="lessThan">
      <formula>0.1</formula>
    </cfRule>
  </conditionalFormatting>
  <conditionalFormatting sqref="J83">
    <cfRule type="cellIs" dxfId="9" priority="10" operator="lessThan">
      <formula>0.1</formula>
    </cfRule>
  </conditionalFormatting>
  <conditionalFormatting sqref="J88">
    <cfRule type="cellIs" dxfId="8" priority="9" operator="lessThan">
      <formula>0.1</formula>
    </cfRule>
  </conditionalFormatting>
  <conditionalFormatting sqref="J66">
    <cfRule type="cellIs" dxfId="7" priority="8" operator="lessThan">
      <formula>0.1</formula>
    </cfRule>
  </conditionalFormatting>
  <conditionalFormatting sqref="J98">
    <cfRule type="cellIs" dxfId="6" priority="7" operator="lessThan">
      <formula>0.1</formula>
    </cfRule>
  </conditionalFormatting>
  <conditionalFormatting sqref="J133">
    <cfRule type="cellIs" dxfId="5" priority="6" operator="lessThan">
      <formula>0.1</formula>
    </cfRule>
  </conditionalFormatting>
  <conditionalFormatting sqref="J51">
    <cfRule type="cellIs" dxfId="4" priority="5" operator="lessThan">
      <formula>0.1</formula>
    </cfRule>
  </conditionalFormatting>
  <conditionalFormatting sqref="J143">
    <cfRule type="cellIs" dxfId="3" priority="4" operator="lessThan">
      <formula>0.1</formula>
    </cfRule>
  </conditionalFormatting>
  <conditionalFormatting sqref="J93">
    <cfRule type="cellIs" dxfId="2" priority="3" operator="lessThan">
      <formula>0.1</formula>
    </cfRule>
  </conditionalFormatting>
  <conditionalFormatting sqref="J56">
    <cfRule type="cellIs" dxfId="1" priority="2" operator="lessThan">
      <formula>0.1</formula>
    </cfRule>
  </conditionalFormatting>
  <conditionalFormatting sqref="J61">
    <cfRule type="cellIs" dxfId="0" priority="1" operator="lessThan">
      <formula>0.1</formula>
    </cfRule>
  </conditionalFormatting>
  <pageMargins left="0.7" right="0.7" top="0.75" bottom="0.75" header="0.3" footer="0.3"/>
  <pageSetup paperSize="9" scale="60" orientation="landscape" r:id="rId1"/>
  <legacyDrawing r:id="rId2"/>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