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s-munyuki\AppData\Roaming\OpenText\OTEdit\EC_vault\c3837261\"/>
    </mc:Choice>
  </mc:AlternateContent>
  <xr:revisionPtr revIDLastSave="0" documentId="8_{AB7B821C-77AB-40E2-8C55-9DD4C301E094}" xr6:coauthVersionLast="41" xr6:coauthVersionMax="41" xr10:uidLastSave="{00000000-0000-0000-0000-000000000000}"/>
  <bookViews>
    <workbookView xWindow="-120" yWindow="-120" windowWidth="20730" windowHeight="11160" xr2:uid="{00000000-000D-0000-FFFF-FFFF00000000}"/>
  </bookViews>
  <sheets>
    <sheet name="Logframe with comments" sheetId="2" r:id="rId1"/>
    <sheet name="Sheet1" sheetId="3" r:id="rId2"/>
  </sheets>
  <definedNames>
    <definedName name="_edn1" localSheetId="0">'Logframe with comments'!$A$25</definedName>
    <definedName name="_edn2" localSheetId="0">'Logframe with comments'!$A$26</definedName>
    <definedName name="_ednref1" localSheetId="0">'Logframe with comments'!$B$4</definedName>
    <definedName name="_ednref2" localSheetId="0">'Logframe with comments'!$B$14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91" i="2" l="1"/>
  <c r="O91" i="2"/>
  <c r="N131" i="2" l="1"/>
  <c r="M125" i="2" l="1"/>
  <c r="M131" i="2" l="1"/>
  <c r="L96" i="2"/>
  <c r="L91" i="2"/>
  <c r="N49" i="2"/>
  <c r="M49" i="2"/>
  <c r="F19" i="2"/>
</calcChain>
</file>

<file path=xl/comments1.xml><?xml version="1.0" encoding="utf-8"?>
<x:comments xmlns:mc="http://schemas.openxmlformats.org/markup-compatibility/2006" xmlns:xr="http://schemas.microsoft.com/office/spreadsheetml/2014/revision" xmlns:x="http://schemas.openxmlformats.org/spreadsheetml/2006/main" mc:Ignorable="xr">
  <x:authors>
    <x:author>tc={AB9C34DA-05CB-472D-B80D-6698564769AE}</x:author>
    <x:author>tc={AD9261BA-D2C7-4966-87A0-4190B388435A}</x:author>
    <x:author>tc={1F809DEE-AFB4-4E52-9BAA-2733187B401E}</x:author>
    <x:author>tc={0019DC1B-41EC-402C-8EB4-6AD0E782CF16}</x:author>
    <x:author>tc={2379F8E9-EE78-4FAB-AA2C-0B154E931BEC}</x:author>
    <x:author>tc={E32CFEF1-56F3-48C4-804A-FE6198DE489E}</x:author>
    <x:author>tc={EAD07330-1600-4526-AC65-23A81F20E1AA}</x:author>
  </x:authors>
  <x:commentList/>
</x:comments>
</file>

<file path=xl/sharedStrings.xml><?xml version="1.0" encoding="utf-8"?>
<sst xmlns="http://schemas.openxmlformats.org/spreadsheetml/2006/main" count="754" uniqueCount="198">
  <si>
    <t>PROJECT NAME</t>
  </si>
  <si>
    <t>IMPACT</t>
  </si>
  <si>
    <t>Impact Indicator 1</t>
  </si>
  <si>
    <t>Baseline 2011</t>
  </si>
  <si>
    <t>Milestone June 2013</t>
  </si>
  <si>
    <t>Milestone June 2014</t>
  </si>
  <si>
    <t>Milestone June 2015</t>
  </si>
  <si>
    <t>Proportion of rural population using protected water supplies [i]</t>
  </si>
  <si>
    <t>Planned</t>
  </si>
  <si>
    <t>Achieved</t>
  </si>
  <si>
    <t>Source</t>
  </si>
  <si>
    <t>Impact Indicator 2</t>
  </si>
  <si>
    <t>Prevalence of diarrhea (2 week recall) in children under 5 years of age living in rural areas, disaggregated by wealth quintile</t>
  </si>
  <si>
    <t>Impact Indicator 3</t>
  </si>
  <si>
    <t>Proportion of rural population using an improved sanitation[ii] facility (sharing &amp; non sharing), disaggregated by wealth quintile</t>
  </si>
  <si>
    <t>INPUTS (£)</t>
  </si>
  <si>
    <t>DFID (£)</t>
  </si>
  <si>
    <t>Govt (£)</t>
  </si>
  <si>
    <t>Other (£)</t>
  </si>
  <si>
    <t>Total (£)</t>
  </si>
  <si>
    <t>DFID SHARE (%)</t>
  </si>
  <si>
    <t>100% </t>
  </si>
  <si>
    <t>INPUTS (HR)</t>
  </si>
  <si>
    <t>DFID (FTEs)</t>
  </si>
  <si>
    <t>OUTCOME</t>
  </si>
  <si>
    <t>Outcome Indicator 1</t>
  </si>
  <si>
    <t>Assumptions</t>
  </si>
  <si>
    <t xml:space="preserve">Number of additional people using improved protected water supplies in targeted rural districts, disaggregated by input (i.e. using a new water supply, or a repaired or renovated water supply)  </t>
  </si>
  <si>
    <t>Nil</t>
  </si>
  <si>
    <t>Outcome Indicator 2</t>
  </si>
  <si>
    <t>Baseline</t>
  </si>
  <si>
    <t>Outcome Indicator 3</t>
  </si>
  <si>
    <t>Number of additional people with functional handwashing facilities and soap / ash at their toilet in targeted rural district</t>
  </si>
  <si>
    <t>IP/RDC monitoring reports; baseline survey (2013), endline survey (2016)</t>
  </si>
  <si>
    <t>OUTPUT 1</t>
  </si>
  <si>
    <t>Output Indicator 1.1</t>
  </si>
  <si>
    <t>Target     June 2016</t>
  </si>
  <si>
    <t>Output Indicator 1.2</t>
  </si>
  <si>
    <t>Target    June 2016</t>
  </si>
  <si>
    <t xml:space="preserve">4,450, </t>
  </si>
  <si>
    <t>Output Indicator 1.3</t>
  </si>
  <si>
    <t>Impact Weighting</t>
  </si>
  <si>
    <t xml:space="preserve">RISK RATING: </t>
  </si>
  <si>
    <t>OUTPUT 2</t>
  </si>
  <si>
    <t>Output Indicator 2.1</t>
  </si>
  <si>
    <t>Number of additional people with access to an improved sanitation facility</t>
  </si>
  <si>
    <t xml:space="preserve"> Nil </t>
  </si>
  <si>
    <t>0 </t>
  </si>
  <si>
    <t>Output Indicator 2.2</t>
  </si>
  <si>
    <t xml:space="preserve">No of schools with hygiene promotion programmes </t>
  </si>
  <si>
    <t>IMPACT WEIGHTING</t>
  </si>
  <si>
    <t>Output Indicator 2.3</t>
  </si>
  <si>
    <t xml:space="preserve">Number of people including school children reached with hygiene promotion activities </t>
  </si>
  <si>
    <t>MEDIUM</t>
  </si>
  <si>
    <t>DFID SHARE (%</t>
  </si>
  <si>
    <t> 100%</t>
  </si>
  <si>
    <t>OUTPUT 3</t>
  </si>
  <si>
    <t>Output Indicator 3.1</t>
  </si>
  <si>
    <t>Output Indicator 3.2</t>
  </si>
  <si>
    <t>Percentage of Water Point Committees established by project raising funds for operation and maintenance of water points</t>
  </si>
  <si>
    <t>Output Indicator 3.3</t>
  </si>
  <si>
    <t>Percentage of Water Point Committees established by project with access to trained and equipped Village Pump Mechanics (VPM’s){1 VPM for every 5 WPC's)</t>
  </si>
  <si>
    <t>RISK RATING</t>
  </si>
  <si>
    <t xml:space="preserve">IP/RDC monitoring reports; baseline survey (2013), endline survey (2016) </t>
  </si>
  <si>
    <t>DFID Share (%)</t>
  </si>
  <si>
    <t> INPUTS (HR)</t>
  </si>
  <si>
    <t>OUTPUT 4</t>
  </si>
  <si>
    <t>Output Indicator 4.1</t>
  </si>
  <si>
    <t>NA</t>
  </si>
  <si>
    <t>National Action Committee (NAC) Reports</t>
  </si>
  <si>
    <t>Output Indicator 4.2</t>
  </si>
  <si>
    <t>0 (partial support provided)</t>
  </si>
  <si>
    <t>NAC Reports</t>
  </si>
  <si>
    <t>Output Indicator 4.3</t>
  </si>
  <si>
    <t>IPs/RDC’s Report, NAC Report</t>
  </si>
  <si>
    <t>Output Indicator 4.4</t>
  </si>
  <si>
    <t>IP/RDC Reports, NAC Report</t>
  </si>
  <si>
    <t>DFID (%)</t>
  </si>
  <si>
    <t>Milestone   June 2016</t>
  </si>
  <si>
    <t>Milestone October 2017</t>
  </si>
  <si>
    <t>IP/RDC monitoring reports;RWIMS</t>
  </si>
  <si>
    <t>Baseline survey (2013), Endline survey (2016 and 2018)</t>
  </si>
  <si>
    <t>IP/RDC monitoring reports</t>
  </si>
  <si>
    <t>312 boreholes with hand pump</t>
  </si>
  <si>
    <t>687 boreholes with hand pump</t>
  </si>
  <si>
    <t>1,374 boreholes with hand pump</t>
  </si>
  <si>
    <t>Rural population in target districts have access to safe sanitation facilities and have knowledge on safe hygiene practices by October 2018</t>
  </si>
  <si>
    <t xml:space="preserve">30 districts 
5 provinces </t>
  </si>
  <si>
    <t>Achieved </t>
  </si>
  <si>
    <t xml:space="preserve">Number of District and Provincial WASH Governance Structures developing and overseeing  for  WASH plans </t>
  </si>
  <si>
    <t>Private Sector Partnership is sustained with sufficient turnover and margins to encourage local entrepreneurs;Communities and local entreprenuers are responsive to the Community Based, O and M linked Rural WASH Information System (RWIMS)</t>
  </si>
  <si>
    <t>Milestone    June 2016</t>
  </si>
  <si>
    <t>Percentage of new/repaired water sources with trained and functional gender parity (WPCs)</t>
  </si>
  <si>
    <t xml:space="preserve">Number of districts and provinces capacitated for enhanced WASH service delivery </t>
  </si>
  <si>
    <t>Milestone (June 2016)</t>
  </si>
  <si>
    <t>Number of districts with an established Rural WASH Information System (RWIMS)</t>
  </si>
  <si>
    <t xml:space="preserve">30 districts reached in 
5 provinces </t>
  </si>
  <si>
    <t>Reduction in WASH related burden of disease and women’s workload, improved basic education outcomes, strengthened gender equality, and significant progress towards the MDGs</t>
  </si>
  <si>
    <t>1,506,000[iii]</t>
  </si>
  <si>
    <t xml:space="preserve">Number of schools receiving new or improved sanitation facilities[vi] disaggregated by school type and level of construction, i.e. new or rehabilitated facilities) </t>
  </si>
  <si>
    <r>
      <t xml:space="preserve">Source: </t>
    </r>
    <r>
      <rPr>
        <sz val="10"/>
        <color theme="1"/>
        <rFont val="Arial"/>
        <family val="2"/>
      </rPr>
      <t>Implementing Partner Reports/ Rural Distrtict Council Reports</t>
    </r>
  </si>
  <si>
    <r>
      <t>Source:</t>
    </r>
    <r>
      <rPr>
        <sz val="10"/>
        <color theme="1"/>
        <rFont val="Arial"/>
        <family val="2"/>
      </rPr>
      <t xml:space="preserve"> Implementing Partner Reports/ Rural Distrtict Council Reports</t>
    </r>
  </si>
  <si>
    <t>MilestoneOctober 2016</t>
  </si>
  <si>
    <t>MilestoneApril 2017</t>
  </si>
  <si>
    <t>Target October 2016 (5 old provinces)</t>
  </si>
  <si>
    <t>Baseline October 2016(3 new provinces)</t>
  </si>
  <si>
    <t>Outcome Indicator 4</t>
  </si>
  <si>
    <t xml:space="preserve">Number of newly established ODF villages in  targeted districts </t>
  </si>
  <si>
    <t>Districts have capacity for implementing a Demand Led Appraoach to Sanitaton,including to contiune follow up for achieving ODF in the 30 old districts</t>
  </si>
  <si>
    <t xml:space="preserve"> ₤27733165</t>
  </si>
  <si>
    <t> ₤ 8027933</t>
  </si>
  <si>
    <t> ₤ 2,443,229</t>
  </si>
  <si>
    <t> ₤ 2,256,946</t>
  </si>
  <si>
    <t xml:space="preserve"> ₤27,733,165</t>
  </si>
  <si>
    <t> ₤ 40,461,273</t>
  </si>
  <si>
    <t>MilestoneOctober 2018</t>
  </si>
  <si>
    <t>Number of new protected water supplies established in rural communities and schools, disaggregated by type</t>
  </si>
  <si>
    <t>Number of water supplies repaired or rehabilitated in rural communities disaggregated by type (borehole/piped water scheme)</t>
  </si>
  <si>
    <t xml:space="preserve">66.4%
</t>
  </si>
  <si>
    <t xml:space="preserve">Milestone 
June 2013 </t>
  </si>
  <si>
    <t>Baseline 2011 (5 old provinces)</t>
  </si>
  <si>
    <t>RWP Baseline Survey Report (2014) and Endline Survey Report (2016)  for 5 Provinces and Baseline Survey Report for 3 Provinces</t>
  </si>
  <si>
    <t>Water point ‘down time’ (restored within 2 days)</t>
  </si>
  <si>
    <t>IP/RDC monitoring reports;</t>
  </si>
  <si>
    <t>ODF Verification Reports from DWSSCs, IP/RDC monitoring reports</t>
  </si>
  <si>
    <t xml:space="preserve">Rural Water Supply and Sanitation Institutions strengthened to legislate, coordinate, plan and monitor scaling-up of rights- and gender-sensitive interventions to promote safe drinking water, adequate sanitation and good hygiene practices </t>
  </si>
  <si>
    <t>Percentage of districts with an established Rural WASH Information System (RWIMS) updating data monthly</t>
  </si>
  <si>
    <t>Output Indicator 1.4</t>
  </si>
  <si>
    <t>Rural populations, especially orphans and other vulnerable children (OVCs),  in the target area, have access to safe water supplies and improved school sanitation facilities</t>
  </si>
  <si>
    <t>Outcome Indicator 5</t>
  </si>
  <si>
    <t>Government continues with the sector reform process and provide favourable environment for NGOs and Private Sector to assist with WASH service delivery 
Sufficient funding available to support WASH interventions in other (non-project) districts
There are sufficient population in the proposed 12 new districts relying on boreholes in need of rehabilitation
Ground water levels do not recede unreasonably due to extreme drought or climatic conditions</t>
  </si>
  <si>
    <t>Complementary investments in health and education sectors continue
The economy does not detoirate to the point where the rural population cannot afford to pay for services
Spares are easily available to local entrepenuers for speedy response to breakdowns
Recurrent cycles of drought  do not significantly affect ground water levels</t>
  </si>
  <si>
    <t>Access to protected water supplies and improved sanitation translates into sustained use, implying that communities and school authorities are willing and able to operate and maintain facilities established;
Severe or prolonged drought does not lead to widespread failure of water supplies
Poliical situation and upcoming elections do not affect IP activities in such a way that they are not allowed to work or engage with communities 
Liquidity crisis does not significantly detoirate jeopardising access to funds tranferred to UNICEF's local account and also affecting cash flow of implementing partners
There are sufficient numbe of sutiable water source with hand pumps for rehabiitation in the targeted provinces</t>
  </si>
  <si>
    <t>Number of rehabilitated piped water schemes supported with low carbon technoalgy (solar system)</t>
  </si>
  <si>
    <t>RISK RATING: LOW</t>
  </si>
  <si>
    <t>Community based public- private sector partnership supported for sustainable operation and maintenance of rural water supplies in 42 targeted districts</t>
  </si>
  <si>
    <r>
      <rPr>
        <b/>
        <sz val="11"/>
        <color rgb="FF0070C0"/>
        <rFont val="Arial"/>
        <family val="2"/>
      </rPr>
      <t>Assumptions</t>
    </r>
    <r>
      <rPr>
        <sz val="11"/>
        <color rgb="FF0070C0"/>
        <rFont val="Arial"/>
        <family val="2"/>
      </rPr>
      <t xml:space="preserve">
1. There is an improvement in country's economy translating to an investment in social sectors.
2. Natural disasters are mitigated effectively (i.e. floods, disease outbreaks and drought)</t>
    </r>
  </si>
  <si>
    <t>Sufficient access to water for hygiene
Poliical situation and upcoming elections do not affect IP activities in such a way that they are not allowed to work or engage with communities</t>
  </si>
  <si>
    <t>Policy, strategy and plans are linked to resources, and are implemented on the ground
Sub-sector Ministries continue to work in close partnership to achieve WASH outcomes and outputs
Development of RWIMS in additional 12 districts is subject to UNICEF being able to secure additonal funding
Upcoming election politics do not compromise the functions of governace structures (PWSSC and DWSSC)</t>
  </si>
  <si>
    <t>Output Indicator 4.5</t>
  </si>
  <si>
    <t>1,450 boreholes with hand pumps</t>
  </si>
  <si>
    <t>Target October 2019</t>
  </si>
  <si>
    <t>Output Indicator 5.1</t>
  </si>
  <si>
    <t>Target October 2019 (3 new provinces)</t>
  </si>
  <si>
    <t>Target October 2019(3 new provinces)</t>
  </si>
  <si>
    <t>Milestone June 2019</t>
  </si>
  <si>
    <t>Milestone October 2018</t>
  </si>
  <si>
    <t>Milestone April 2017</t>
  </si>
  <si>
    <t>Milestone June  2019</t>
  </si>
  <si>
    <t>OUTPUT 5</t>
  </si>
  <si>
    <t>1. Number of people affected by WASH-related emergencies accessing basic water supplies (disaggregated by sex)</t>
  </si>
  <si>
    <t>2.Number of people affected by WASH-related emergencies accessing basic sanitation facilities (disaggregated by sex)</t>
  </si>
  <si>
    <t>3.Number of people affected by WASH-related emergencies reached with key hygiene messages (disaggregated by sex)</t>
  </si>
  <si>
    <t>4.Number of districts trained in DRR</t>
  </si>
  <si>
    <t xml:space="preserve">Number of people affected by WASH-related emergencies accessing basic water supplies </t>
  </si>
  <si>
    <t>Output Indicator 5.2</t>
  </si>
  <si>
    <t>Output Indicator 5.4</t>
  </si>
  <si>
    <t>Number of health facilitities/CTCs supported with sanitation facilities in emergencies</t>
  </si>
  <si>
    <t>Number of people affected by WASH-related emergencies reached hygiene promotion</t>
  </si>
  <si>
    <t>Milestone
October 2018</t>
  </si>
  <si>
    <t>Water Policy Developed and Apporved
National Sanitation and Hygiene Policy and Strategy developed and approved</t>
  </si>
  <si>
    <t>Water Policy developed and approved</t>
  </si>
  <si>
    <t>Consultations on the Sanitation and Hygiene  Policy and Strategy</t>
  </si>
  <si>
    <t>Improved preparedness and response to WASH related emergencies</t>
  </si>
  <si>
    <t>Draft Sanitation  and Hygiene Strategy and Policy</t>
  </si>
  <si>
    <t>Draft Sanitation  and Hygiene Strategy and  Policy  endorsed by NAC</t>
  </si>
  <si>
    <t>42 districts and  8 provinces</t>
  </si>
  <si>
    <t>Sanitation and Hygiene  Strategy Approved by MoHCC</t>
  </si>
  <si>
    <t>Draft Natioanl Water Policy Strategic Implementation Plan; and Draft WASH Sector Investment Plan endorsed by NAC</t>
  </si>
  <si>
    <t>Sanitation  and Hygiene Policy  approved by Cabinet; Water Policy Strategic Implementation plan &amp; WASH Sector Investment Plan approved by the relevant authorities</t>
  </si>
  <si>
    <r>
      <t>Increased equitable and sustainable use of protected water supplies; use of improved sanitation; adoption of hygiene practices, among the rural population in</t>
    </r>
    <r>
      <rPr>
        <sz val="10"/>
        <color rgb="FFFF0000"/>
        <rFont val="Arial"/>
        <family val="2"/>
      </rPr>
      <t xml:space="preserve"> 42 </t>
    </r>
    <r>
      <rPr>
        <sz val="10"/>
        <color theme="1"/>
        <rFont val="Arial"/>
        <family val="2"/>
      </rPr>
      <t xml:space="preserve"> targeted districts</t>
    </r>
  </si>
  <si>
    <t>Number of people supported  by the RWP with sustainable water supplies to cope the effects of climate change</t>
  </si>
  <si>
    <t>Output Indicator 4.6</t>
  </si>
  <si>
    <t>Percentage of breakdowns attended to by VPM through RWIMS SNR in 12 RWP target districts</t>
  </si>
  <si>
    <t>Joint Sector Review Processes commenced. Plans to be produced as part of the JSR</t>
  </si>
  <si>
    <t>1,452 boreholes with hand pumps</t>
  </si>
  <si>
    <t>Policy and Plans prioritised for 2020 by the Joint Sector Review</t>
  </si>
  <si>
    <t>Target  June 2020 (3 new provinces)</t>
  </si>
  <si>
    <t>Target October 2020 (3 new provinces)</t>
  </si>
  <si>
    <t>Target October 2020</t>
  </si>
  <si>
    <t>Target June 2020</t>
  </si>
  <si>
    <t xml:space="preserve">Sanitation and Hygiene Policy still to be approved </t>
  </si>
  <si>
    <t xml:space="preserve">IMPROVED WATER, SANITATION AND HYGIENE IN THE RURAL </t>
  </si>
  <si>
    <t>1452 (8 boreholes reprogrammed)</t>
  </si>
  <si>
    <t>Output Indicator 5.3</t>
  </si>
  <si>
    <t>Output Indicator 5.5</t>
  </si>
  <si>
    <t>Output Indicator 5.6</t>
  </si>
  <si>
    <t>Output Indicator 5.7</t>
  </si>
  <si>
    <t>43 districts and  8 provinces</t>
  </si>
  <si>
    <t>TBA</t>
  </si>
  <si>
    <t>Number of Local Authorities supported with water treatment chemicals during the COVID 19 response</t>
  </si>
  <si>
    <t>Number of schools supported with cleaning and disinfection materials (disinfectants, soap, cleaning detergents etc) during Covid-19 response</t>
  </si>
  <si>
    <t>Number of public spaces reached with handwashing stations during Covid-19 response</t>
  </si>
  <si>
    <t>Number of households reached with WASH Hygiene Kits during Covid-19 response</t>
  </si>
  <si>
    <t>Sanitation  and Hygiene Policy  approved by Cabinet.</t>
  </si>
  <si>
    <t>20 Urban Local Authorities and Zinwa Stations in 7 Catchment  Areas</t>
  </si>
  <si>
    <t>Implementing partners are allowed by Government to continue operating freely in the target districts                                                                                                                             Businesses are able to supply critical material under the strigent COVID 19 environment</t>
  </si>
  <si>
    <t>1,452 boreholes with hand pumps/1444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</si>
</sst>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_(* #,##0.0_);_(* \(#,##0.0\);_(* &quot;-&quot;??_);_(@_)"/>
    <numFmt numFmtId="167" formatCode="_(* #,##0_);_(* \(#,##0\);_(* &quot;-&quot;??_);_(@_)"/>
  </numFmts>
  <fonts count="25" x14ac:knownFonts="1">
    <font>
      <sz val="12"/>
      <color theme="1"/>
      <name val="Times New Roman"/>
      <family val="2"/>
    </font>
    <font>
      <sz val="11"/>
      <color theme="1"/>
      <name val="Calibri"/>
      <family val="2"/>
    </font>
    <font>
      <b/>
      <i/>
      <sz val="9"/>
      <color theme="1"/>
      <name val="Arial"/>
      <family val="2"/>
    </font>
    <font>
      <b/>
      <sz val="9"/>
      <color theme="1"/>
      <name val="Arial"/>
      <family val="2"/>
    </font>
    <font>
      <sz val="9"/>
      <color theme="1"/>
      <name val="Arial"/>
      <family val="2"/>
    </font>
    <font>
      <b/>
      <sz val="10"/>
      <color theme="1"/>
      <name val="Arial"/>
      <family val="2"/>
    </font>
    <font>
      <sz val="10"/>
      <color theme="1"/>
      <name val="Arial"/>
      <family val="2"/>
    </font>
    <font>
      <sz val="10"/>
      <color rgb="FFFF0000"/>
      <name val="Arial"/>
      <family val="2"/>
    </font>
    <font>
      <sz val="11"/>
      <color rgb="FF000000"/>
      <name val="Calibri"/>
      <family val="2"/>
    </font>
    <font>
      <b/>
      <sz val="10"/>
      <color rgb="FFFF0000"/>
      <name val="Arial"/>
      <family val="2"/>
    </font>
    <font>
      <sz val="11"/>
      <color rgb="FFFF0000"/>
      <name val="Calibri"/>
      <family val="2"/>
    </font>
    <font>
      <sz val="12"/>
      <color theme="1"/>
      <name val="Times New Roman"/>
      <family val="2"/>
    </font>
    <font>
      <sz val="10"/>
      <color theme="1"/>
      <name val="Calibri"/>
      <family val="2"/>
    </font>
    <font>
      <b/>
      <sz val="10"/>
      <color theme="1"/>
      <name val="Calibri"/>
      <family val="2"/>
    </font>
    <font>
      <sz val="10"/>
      <name val="Arial"/>
      <family val="2"/>
    </font>
    <font>
      <sz val="10"/>
      <color rgb="FF0070C0"/>
      <name val="Arial"/>
      <family val="2"/>
    </font>
    <font>
      <sz val="11"/>
      <color rgb="FF0070C0"/>
      <name val="Arial"/>
      <family val="2"/>
    </font>
    <font>
      <b/>
      <sz val="11"/>
      <color rgb="FF0070C0"/>
      <name val="Arial"/>
      <family val="2"/>
    </font>
    <font>
      <sz val="12"/>
      <color rgb="FF0070C0"/>
      <name val="Times New Roman"/>
      <family val="2"/>
    </font>
    <font>
      <sz val="10"/>
      <color rgb="FF0070C0"/>
      <name val="Times New Roman"/>
      <family val="2"/>
    </font>
    <font>
      <sz val="10"/>
      <color rgb="FF000000"/>
      <name val="Arial"/>
      <family val="2"/>
    </font>
    <font>
      <b/>
      <sz val="10"/>
      <color theme="0" tint="-0.499984740745262"/>
      <name val="Arial"/>
      <family val="2"/>
    </font>
    <font>
      <sz val="8"/>
      <name val="Times New Roman"/>
      <family val="2"/>
    </font>
    <font>
      <b/>
      <sz val="11"/>
      <color theme="1"/>
      <name val="Arial"/>
      <family val="2"/>
    </font>
    <font>
      <b/>
      <i/>
      <sz val="12"/>
      <color theme="1"/>
      <name val="Arial"/>
      <family val="2"/>
    </font>
  </fonts>
  <fills count="20">
    <fill>
      <patternFill patternType="none"/>
    </fill>
    <fill>
      <patternFill patternType="gray125"/>
    </fill>
    <fill>
      <patternFill patternType="solid">
        <fgColor rgb="FFFFFF99"/>
        <bgColor indexed="64"/>
      </patternFill>
    </fill>
    <fill>
      <patternFill patternType="solid">
        <fgColor rgb="FF93E3FF"/>
        <bgColor indexed="64"/>
      </patternFill>
    </fill>
    <fill>
      <patternFill patternType="solid">
        <fgColor rgb="FFCCFFCC"/>
        <bgColor indexed="64"/>
      </patternFill>
    </fill>
    <fill>
      <patternFill patternType="solid">
        <fgColor rgb="FFBFBFBF"/>
        <bgColor indexed="64"/>
      </patternFill>
    </fill>
    <fill>
      <patternFill patternType="solid">
        <fgColor rgb="FFC0C0C0"/>
        <bgColor indexed="64"/>
      </patternFill>
    </fill>
    <fill>
      <patternFill patternType="solid">
        <fgColor rgb="FFFFFFFF"/>
        <bgColor indexed="64"/>
      </patternFill>
    </fill>
    <fill>
      <patternFill patternType="solid">
        <fgColor rgb="FFFFCC99"/>
        <bgColor indexed="64"/>
      </patternFill>
    </fill>
    <fill>
      <patternFill patternType="solid">
        <fgColor rgb="FFFABF8F"/>
        <bgColor indexed="64"/>
      </patternFill>
    </fill>
    <fill>
      <patternFill patternType="solid">
        <fgColor rgb="FF99CCFF"/>
        <bgColor indexed="64"/>
      </patternFill>
    </fill>
    <fill>
      <patternFill patternType="solid">
        <fgColor rgb="FFE3E99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164" fontId="11" fillId="0" borderId="0" applyFont="0" applyFill="0" applyBorder="0" applyAlignment="0" applyProtection="0"/>
    <xf numFmtId="9" fontId="11" fillId="0" borderId="0" applyFont="0" applyFill="0" applyBorder="0" applyAlignment="0" applyProtection="0"/>
  </cellStyleXfs>
  <cellXfs count="338">
    <xf numFmtId="0" fontId="0" fillId="0" borderId="0" xfId="0"/>
    <xf numFmtId="0" fontId="0" fillId="0" borderId="0" xfId="0" applyAlignment="1">
      <alignment horizontal="left" vertical="top"/>
    </xf>
    <xf numFmtId="0" fontId="2"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8" borderId="1" xfId="0" applyFont="1" applyFill="1" applyBorder="1" applyAlignment="1">
      <alignment horizontal="left" vertical="top" wrapText="1"/>
    </xf>
    <xf numFmtId="0" fontId="6" fillId="0" borderId="1" xfId="0" applyFont="1" applyBorder="1" applyAlignment="1">
      <alignment horizontal="left" vertical="top"/>
    </xf>
    <xf numFmtId="3" fontId="6" fillId="0" borderId="1" xfId="0" applyNumberFormat="1" applyFont="1" applyBorder="1" applyAlignment="1">
      <alignment horizontal="left" vertical="top"/>
    </xf>
    <xf numFmtId="0" fontId="6" fillId="5" borderId="1" xfId="0" applyFont="1" applyFill="1" applyBorder="1" applyAlignment="1">
      <alignment horizontal="left" vertical="top" wrapText="1"/>
    </xf>
    <xf numFmtId="0" fontId="6" fillId="2" borderId="1" xfId="0" applyFont="1" applyFill="1" applyBorder="1" applyAlignment="1">
      <alignment horizontal="left" vertical="top" wrapText="1"/>
    </xf>
    <xf numFmtId="3" fontId="6" fillId="0" borderId="1" xfId="0" applyNumberFormat="1" applyFont="1" applyBorder="1" applyAlignment="1">
      <alignment horizontal="left" vertical="top" wrapText="1"/>
    </xf>
    <xf numFmtId="3" fontId="4" fillId="0" borderId="1" xfId="0" applyNumberFormat="1" applyFont="1" applyBorder="1" applyAlignment="1">
      <alignment horizontal="left" vertical="top" wrapText="1"/>
    </xf>
    <xf numFmtId="0" fontId="6" fillId="6" borderId="1" xfId="0" applyFont="1" applyFill="1" applyBorder="1" applyAlignment="1">
      <alignment horizontal="left" vertical="top" wrapText="1"/>
    </xf>
    <xf numFmtId="0" fontId="8" fillId="0" borderId="1" xfId="0" applyFont="1" applyBorder="1" applyAlignment="1">
      <alignment horizontal="left" vertical="top" wrapText="1"/>
    </xf>
    <xf numFmtId="3" fontId="8" fillId="0" borderId="1" xfId="0" applyNumberFormat="1" applyFont="1" applyBorder="1" applyAlignment="1">
      <alignment horizontal="left" vertical="top" wrapText="1"/>
    </xf>
    <xf numFmtId="9" fontId="6" fillId="0" borderId="1" xfId="0" applyNumberFormat="1" applyFont="1" applyBorder="1" applyAlignment="1">
      <alignment horizontal="left" vertical="top" wrapText="1"/>
    </xf>
    <xf numFmtId="0" fontId="7" fillId="6" borderId="1" xfId="0" applyFont="1" applyFill="1" applyBorder="1" applyAlignment="1">
      <alignment horizontal="left" vertical="top" wrapText="1"/>
    </xf>
    <xf numFmtId="0" fontId="1" fillId="6"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10" fillId="0" borderId="1" xfId="0" applyFont="1" applyBorder="1" applyAlignment="1">
      <alignment horizontal="left" vertical="top" wrapText="1"/>
    </xf>
    <xf numFmtId="9" fontId="6" fillId="0" borderId="0" xfId="0" applyNumberFormat="1" applyFont="1"/>
    <xf numFmtId="3" fontId="6" fillId="0" borderId="1" xfId="0" applyNumberFormat="1" applyFont="1" applyBorder="1" applyAlignment="1">
      <alignment horizontal="right" vertical="top" wrapText="1"/>
    </xf>
    <xf numFmtId="3" fontId="6" fillId="0" borderId="1" xfId="0" applyNumberFormat="1" applyFont="1" applyFill="1" applyBorder="1" applyAlignment="1">
      <alignment horizontal="left" vertical="top" wrapText="1"/>
    </xf>
    <xf numFmtId="164" fontId="0" fillId="0" borderId="0" xfId="1" applyFont="1" applyAlignment="1">
      <alignment horizontal="left" vertical="top"/>
    </xf>
    <xf numFmtId="164" fontId="0" fillId="0" borderId="0" xfId="0" applyNumberFormat="1" applyAlignment="1">
      <alignment horizontal="left" vertical="top"/>
    </xf>
    <xf numFmtId="164" fontId="9" fillId="0" borderId="1" xfId="1" applyFont="1" applyBorder="1" applyAlignment="1">
      <alignment horizontal="left" vertical="top" wrapText="1"/>
    </xf>
    <xf numFmtId="0" fontId="12" fillId="0" borderId="1" xfId="0" applyFont="1" applyBorder="1" applyAlignment="1">
      <alignment horizontal="left" vertical="top" wrapText="1"/>
    </xf>
    <xf numFmtId="0" fontId="6" fillId="12" borderId="1" xfId="0" applyFont="1" applyFill="1" applyBorder="1" applyAlignment="1">
      <alignment horizontal="left" vertical="top" wrapText="1"/>
    </xf>
    <xf numFmtId="0" fontId="6" fillId="13"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10" fontId="6" fillId="0" borderId="1" xfId="0" applyNumberFormat="1" applyFont="1" applyBorder="1" applyAlignment="1">
      <alignment horizontal="left" vertical="top" wrapText="1"/>
    </xf>
    <xf numFmtId="9" fontId="6" fillId="13" borderId="1" xfId="0" applyNumberFormat="1" applyFont="1" applyFill="1" applyBorder="1" applyAlignment="1">
      <alignment horizontal="left" vertical="top" wrapText="1"/>
    </xf>
    <xf numFmtId="165" fontId="6" fillId="0" borderId="1" xfId="0" applyNumberFormat="1" applyFont="1" applyFill="1" applyBorder="1" applyAlignment="1">
      <alignment horizontal="left" vertical="top" wrapText="1"/>
    </xf>
    <xf numFmtId="165" fontId="6" fillId="0" borderId="1" xfId="0" applyNumberFormat="1" applyFont="1" applyBorder="1" applyAlignment="1">
      <alignment horizontal="left" vertical="top" wrapText="1"/>
    </xf>
    <xf numFmtId="166" fontId="9" fillId="0" borderId="1" xfId="1" applyNumberFormat="1" applyFont="1" applyBorder="1" applyAlignment="1">
      <alignment horizontal="left" vertical="top" wrapText="1"/>
    </xf>
    <xf numFmtId="37" fontId="9" fillId="0" borderId="1" xfId="0" applyNumberFormat="1" applyFont="1" applyBorder="1" applyAlignment="1">
      <alignment horizontal="left" vertical="top" wrapText="1"/>
    </xf>
    <xf numFmtId="0" fontId="14" fillId="0" borderId="1" xfId="0" applyFont="1" applyBorder="1" applyAlignment="1">
      <alignment horizontal="left" vertical="top" wrapText="1"/>
    </xf>
    <xf numFmtId="0" fontId="6" fillId="0" borderId="1" xfId="0" applyFont="1" applyBorder="1" applyAlignment="1">
      <alignment horizontal="left" vertical="top" wrapText="1"/>
    </xf>
    <xf numFmtId="0" fontId="5" fillId="4" borderId="1" xfId="0" applyFont="1" applyFill="1" applyBorder="1" applyAlignment="1">
      <alignment horizontal="left" vertical="top" wrapText="1"/>
    </xf>
    <xf numFmtId="0" fontId="9" fillId="6" borderId="1" xfId="0" applyFont="1" applyFill="1" applyBorder="1" applyAlignment="1">
      <alignment horizontal="left" vertical="top" wrapText="1"/>
    </xf>
    <xf numFmtId="0" fontId="9" fillId="0" borderId="1" xfId="0" applyFont="1" applyBorder="1" applyAlignment="1">
      <alignment horizontal="left" vertical="top" wrapText="1"/>
    </xf>
    <xf numFmtId="0" fontId="5" fillId="3" borderId="1" xfId="0" applyFont="1" applyFill="1" applyBorder="1" applyAlignment="1">
      <alignment horizontal="left" vertical="top" wrapText="1"/>
    </xf>
    <xf numFmtId="0" fontId="5" fillId="6"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12" fillId="5" borderId="1" xfId="0" applyFont="1" applyFill="1" applyBorder="1" applyAlignment="1">
      <alignment horizontal="left" vertical="top" wrapText="1"/>
    </xf>
    <xf numFmtId="0" fontId="5" fillId="0" borderId="1" xfId="0" applyFont="1" applyBorder="1" applyAlignment="1">
      <alignment horizontal="left" vertical="top" wrapText="1"/>
    </xf>
    <xf numFmtId="3" fontId="0" fillId="0" borderId="0" xfId="0" applyNumberFormat="1" applyAlignment="1">
      <alignment horizontal="left" vertical="top"/>
    </xf>
    <xf numFmtId="0" fontId="5" fillId="4" borderId="1" xfId="0" applyFont="1" applyFill="1" applyBorder="1" applyAlignment="1">
      <alignment horizontal="left" vertical="top" wrapText="1"/>
    </xf>
    <xf numFmtId="0" fontId="9" fillId="0" borderId="1" xfId="0" applyFont="1" applyBorder="1" applyAlignment="1">
      <alignment horizontal="left" vertical="top" wrapText="1"/>
    </xf>
    <xf numFmtId="0" fontId="5" fillId="5"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9" fillId="0" borderId="1" xfId="0" applyFont="1" applyBorder="1" applyAlignment="1">
      <alignment horizontal="left" vertical="top" wrapText="1"/>
    </xf>
    <xf numFmtId="0" fontId="5" fillId="5" borderId="1" xfId="0" applyFont="1" applyFill="1" applyBorder="1" applyAlignment="1">
      <alignment horizontal="left" vertical="top" wrapText="1"/>
    </xf>
    <xf numFmtId="3" fontId="6" fillId="0" borderId="0" xfId="0" applyNumberFormat="1" applyFont="1" applyBorder="1" applyAlignment="1">
      <alignment horizontal="left" vertical="top" wrapText="1"/>
    </xf>
    <xf numFmtId="9" fontId="6" fillId="0" borderId="1" xfId="0" applyNumberFormat="1" applyFont="1" applyFill="1" applyBorder="1" applyAlignment="1">
      <alignment horizontal="left" vertical="top" wrapText="1"/>
    </xf>
    <xf numFmtId="9" fontId="6" fillId="0" borderId="0" xfId="0" applyNumberFormat="1" applyFont="1" applyAlignment="1">
      <alignment horizontal="left" vertical="top"/>
    </xf>
    <xf numFmtId="167" fontId="6" fillId="12" borderId="0" xfId="1" applyNumberFormat="1" applyFont="1" applyFill="1" applyAlignment="1">
      <alignment horizontal="left" vertical="top"/>
    </xf>
    <xf numFmtId="3" fontId="6" fillId="12" borderId="1" xfId="0" applyNumberFormat="1" applyFont="1" applyFill="1" applyBorder="1" applyAlignment="1">
      <alignment horizontal="left" vertical="top" wrapText="1"/>
    </xf>
    <xf numFmtId="9" fontId="14" fillId="0" borderId="1" xfId="0" applyNumberFormat="1" applyFont="1" applyBorder="1" applyAlignment="1">
      <alignment horizontal="left" vertical="top" wrapText="1"/>
    </xf>
    <xf numFmtId="0" fontId="14" fillId="6"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6" fillId="13" borderId="2" xfId="0" applyFont="1" applyFill="1" applyBorder="1" applyAlignment="1">
      <alignment horizontal="left" vertical="top" wrapText="1"/>
    </xf>
    <xf numFmtId="0" fontId="5" fillId="4" borderId="5" xfId="0" applyFont="1" applyFill="1" applyBorder="1" applyAlignment="1">
      <alignment horizontal="left" vertical="top" wrapText="1"/>
    </xf>
    <xf numFmtId="3" fontId="6" fillId="0" borderId="1" xfId="0" applyNumberFormat="1" applyFont="1" applyBorder="1" applyAlignment="1">
      <alignment horizontal="left" vertical="center" wrapText="1"/>
    </xf>
    <xf numFmtId="10" fontId="6" fillId="0" borderId="1" xfId="0" applyNumberFormat="1" applyFont="1" applyFill="1" applyBorder="1" applyAlignment="1">
      <alignment horizontal="left" vertical="top" wrapText="1"/>
    </xf>
    <xf numFmtId="165" fontId="6" fillId="13" borderId="1" xfId="0" applyNumberFormat="1" applyFont="1" applyFill="1" applyBorder="1" applyAlignment="1">
      <alignment horizontal="left" vertical="top" wrapText="1"/>
    </xf>
    <xf numFmtId="0" fontId="5" fillId="13" borderId="5" xfId="0" applyFont="1" applyFill="1" applyBorder="1" applyAlignment="1">
      <alignment horizontal="left" vertical="top" wrapText="1"/>
    </xf>
    <xf numFmtId="0" fontId="12" fillId="13" borderId="1" xfId="0" applyFont="1" applyFill="1" applyBorder="1" applyAlignment="1">
      <alignment horizontal="left" vertical="top" wrapText="1"/>
    </xf>
    <xf numFmtId="0" fontId="0" fillId="13" borderId="0" xfId="0" applyFill="1"/>
    <xf numFmtId="0" fontId="6" fillId="0"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0" borderId="1" xfId="0" applyFont="1" applyBorder="1" applyAlignment="1">
      <alignment horizontal="left" vertical="top" wrapText="1"/>
    </xf>
    <xf numFmtId="0" fontId="6" fillId="0" borderId="1" xfId="0" applyFont="1" applyBorder="1" applyAlignment="1">
      <alignment horizontal="left" vertical="top" wrapText="1"/>
    </xf>
    <xf numFmtId="0" fontId="5" fillId="5"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11" borderId="1" xfId="0" applyFont="1" applyFill="1" applyBorder="1" applyAlignment="1">
      <alignment horizontal="left" vertical="top" wrapText="1"/>
    </xf>
    <xf numFmtId="3" fontId="6" fillId="13" borderId="1" xfId="0" applyNumberFormat="1" applyFont="1" applyFill="1" applyBorder="1" applyAlignment="1">
      <alignment horizontal="left" vertical="top" wrapText="1"/>
    </xf>
    <xf numFmtId="0" fontId="5" fillId="2"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6" fillId="0" borderId="0" xfId="0" applyFont="1"/>
    <xf numFmtId="0" fontId="15" fillId="0" borderId="5" xfId="0" applyFont="1" applyBorder="1" applyAlignment="1">
      <alignment horizontal="left" vertical="top" wrapText="1"/>
    </xf>
    <xf numFmtId="3" fontId="6" fillId="0" borderId="1" xfId="0" applyNumberFormat="1" applyFont="1" applyFill="1" applyBorder="1" applyAlignment="1">
      <alignment horizontal="right" vertical="top" wrapText="1"/>
    </xf>
    <xf numFmtId="0" fontId="5" fillId="9" borderId="1" xfId="0" applyFont="1" applyFill="1" applyBorder="1" applyAlignment="1">
      <alignment horizontal="center" vertical="top" wrapText="1"/>
    </xf>
    <xf numFmtId="3" fontId="4" fillId="0" borderId="1" xfId="0" applyNumberFormat="1" applyFont="1" applyFill="1" applyBorder="1" applyAlignment="1">
      <alignment horizontal="left" vertical="top" wrapText="1"/>
    </xf>
    <xf numFmtId="0" fontId="15" fillId="0" borderId="1" xfId="0" applyFont="1" applyBorder="1" applyAlignment="1">
      <alignment horizontal="left" vertical="top" wrapText="1"/>
    </xf>
    <xf numFmtId="0" fontId="19" fillId="0" borderId="1" xfId="0" applyFont="1" applyBorder="1" applyAlignment="1">
      <alignment horizontal="left" vertical="top" wrapText="1"/>
    </xf>
    <xf numFmtId="0" fontId="5" fillId="0" borderId="1" xfId="0" applyFont="1" applyBorder="1" applyAlignment="1">
      <alignment horizontal="left" vertical="top" wrapText="1"/>
    </xf>
    <xf numFmtId="0" fontId="6" fillId="0" borderId="1" xfId="0" applyFont="1" applyBorder="1" applyAlignment="1">
      <alignment horizontal="left" vertical="top" wrapText="1"/>
    </xf>
    <xf numFmtId="0" fontId="5" fillId="6" borderId="1" xfId="0" applyFont="1" applyFill="1" applyBorder="1" applyAlignment="1">
      <alignment horizontal="left" vertical="top" wrapText="1"/>
    </xf>
    <xf numFmtId="0" fontId="9" fillId="0" borderId="1" xfId="0" applyFont="1" applyBorder="1" applyAlignment="1">
      <alignment horizontal="left" vertical="top" wrapText="1"/>
    </xf>
    <xf numFmtId="0" fontId="5" fillId="5" borderId="1" xfId="0" applyFont="1" applyFill="1" applyBorder="1" applyAlignment="1">
      <alignment horizontal="left" vertical="top" wrapText="1"/>
    </xf>
    <xf numFmtId="0" fontId="6" fillId="0" borderId="1" xfId="0" applyFont="1" applyBorder="1" applyAlignment="1">
      <alignment horizontal="left" vertical="top" wrapText="1"/>
    </xf>
    <xf numFmtId="0" fontId="5" fillId="4" borderId="1" xfId="0" applyFont="1" applyFill="1" applyBorder="1" applyAlignment="1">
      <alignment horizontal="left" vertical="top" wrapText="1"/>
    </xf>
    <xf numFmtId="0" fontId="6" fillId="0" borderId="1" xfId="0" applyFont="1" applyFill="1" applyBorder="1" applyAlignment="1">
      <alignment horizontal="left" vertical="top" wrapText="1"/>
    </xf>
    <xf numFmtId="3" fontId="6" fillId="0" borderId="1" xfId="0" applyNumberFormat="1" applyFont="1" applyBorder="1" applyAlignment="1">
      <alignment horizontal="left"/>
    </xf>
    <xf numFmtId="3" fontId="20" fillId="0" borderId="0" xfId="0" applyNumberFormat="1" applyFont="1"/>
    <xf numFmtId="3" fontId="6" fillId="0" borderId="0" xfId="0" applyNumberFormat="1" applyFont="1" applyAlignment="1">
      <alignment horizontal="left" vertical="top"/>
    </xf>
    <xf numFmtId="0" fontId="5" fillId="2" borderId="5" xfId="0" applyFont="1" applyFill="1" applyBorder="1" applyAlignment="1">
      <alignment horizontal="left" vertical="top" wrapText="1"/>
    </xf>
    <xf numFmtId="0" fontId="5" fillId="0" borderId="16" xfId="0" applyFont="1" applyBorder="1" applyAlignment="1">
      <alignment horizontal="left" vertical="top" wrapText="1"/>
    </xf>
    <xf numFmtId="0" fontId="5" fillId="8" borderId="4" xfId="0" applyFont="1" applyFill="1" applyBorder="1" applyAlignment="1">
      <alignment horizontal="left" vertical="top" wrapText="1"/>
    </xf>
    <xf numFmtId="0" fontId="5" fillId="9"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6" borderId="7" xfId="0" applyFont="1" applyFill="1" applyBorder="1" applyAlignment="1">
      <alignment horizontal="left" vertical="top" wrapText="1"/>
    </xf>
    <xf numFmtId="0" fontId="5" fillId="3" borderId="22"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4" borderId="16" xfId="0" applyFont="1" applyFill="1" applyBorder="1" applyAlignment="1">
      <alignment horizontal="left" vertical="top" wrapText="1"/>
    </xf>
    <xf numFmtId="9" fontId="5" fillId="3" borderId="24" xfId="0" applyNumberFormat="1" applyFont="1" applyFill="1" applyBorder="1" applyAlignment="1">
      <alignment horizontal="center" vertical="top" wrapText="1"/>
    </xf>
    <xf numFmtId="0" fontId="9" fillId="0" borderId="19" xfId="0" applyFont="1" applyBorder="1" applyAlignment="1">
      <alignment horizontal="left" vertical="top" wrapText="1"/>
    </xf>
    <xf numFmtId="0" fontId="6" fillId="13" borderId="16" xfId="0" applyFont="1" applyFill="1" applyBorder="1" applyAlignment="1">
      <alignment horizontal="left" vertical="top" wrapText="1"/>
    </xf>
    <xf numFmtId="0" fontId="14" fillId="13" borderId="1" xfId="0" applyFont="1" applyFill="1" applyBorder="1" applyAlignment="1">
      <alignment horizontal="left" vertical="top" wrapText="1"/>
    </xf>
    <xf numFmtId="0" fontId="6" fillId="16" borderId="1" xfId="0" applyFont="1" applyFill="1" applyBorder="1" applyAlignment="1">
      <alignment horizontal="left" vertical="top" wrapText="1"/>
    </xf>
    <xf numFmtId="3" fontId="4" fillId="14" borderId="1" xfId="0" applyNumberFormat="1" applyFont="1" applyFill="1" applyBorder="1" applyAlignment="1">
      <alignment horizontal="left" vertical="top" wrapText="1"/>
    </xf>
    <xf numFmtId="0" fontId="5" fillId="4"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0" borderId="0" xfId="0" applyFont="1" applyFill="1"/>
    <xf numFmtId="3" fontId="6" fillId="0" borderId="0" xfId="0" applyNumberFormat="1" applyFont="1" applyFill="1" applyBorder="1" applyAlignment="1">
      <alignment horizontal="left" vertical="top" wrapText="1"/>
    </xf>
    <xf numFmtId="3" fontId="6" fillId="0" borderId="1" xfId="0" applyNumberFormat="1" applyFont="1" applyFill="1" applyBorder="1" applyAlignment="1">
      <alignment horizontal="left" vertical="center" wrapText="1"/>
    </xf>
    <xf numFmtId="3" fontId="6" fillId="0" borderId="7" xfId="0" applyNumberFormat="1" applyFont="1" applyFill="1" applyBorder="1" applyAlignment="1">
      <alignment horizontal="left" vertical="top" wrapText="1"/>
    </xf>
    <xf numFmtId="0" fontId="5" fillId="3" borderId="23" xfId="0" applyFont="1" applyFill="1" applyBorder="1" applyAlignment="1">
      <alignment horizontal="center" vertical="top"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167" fontId="6" fillId="15" borderId="16" xfId="1" applyNumberFormat="1" applyFont="1" applyFill="1" applyBorder="1" applyAlignment="1">
      <alignment horizontal="right" vertical="top" wrapText="1"/>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21" fillId="5" borderId="1" xfId="0" applyFont="1" applyFill="1" applyBorder="1" applyAlignment="1">
      <alignment horizontal="left" vertical="top" wrapText="1"/>
    </xf>
    <xf numFmtId="0" fontId="21" fillId="17" borderId="1" xfId="0" applyFont="1" applyFill="1" applyBorder="1" applyAlignment="1">
      <alignment horizontal="left" vertical="top" wrapText="1"/>
    </xf>
    <xf numFmtId="3" fontId="6" fillId="13" borderId="1" xfId="0" applyNumberFormat="1" applyFont="1" applyFill="1" applyBorder="1" applyAlignment="1">
      <alignment horizontal="right" vertical="top" wrapText="1"/>
    </xf>
    <xf numFmtId="0" fontId="5" fillId="12" borderId="1" xfId="0" applyFont="1" applyFill="1" applyBorder="1" applyAlignment="1">
      <alignment horizontal="left" vertical="top" wrapText="1"/>
    </xf>
    <xf numFmtId="0" fontId="7" fillId="12" borderId="1" xfId="0" applyFont="1" applyFill="1" applyBorder="1" applyAlignment="1">
      <alignment horizontal="left" vertical="top" wrapText="1"/>
    </xf>
    <xf numFmtId="0" fontId="14" fillId="12" borderId="1" xfId="0" applyFont="1" applyFill="1" applyBorder="1" applyAlignment="1">
      <alignment horizontal="left" vertical="top" wrapText="1"/>
    </xf>
    <xf numFmtId="3" fontId="6" fillId="12" borderId="1" xfId="0" applyNumberFormat="1" applyFont="1" applyFill="1" applyBorder="1" applyAlignment="1">
      <alignment horizontal="right" vertical="top" wrapText="1"/>
    </xf>
    <xf numFmtId="167" fontId="6" fillId="15" borderId="1" xfId="1" applyNumberFormat="1" applyFont="1" applyFill="1" applyBorder="1" applyAlignment="1">
      <alignment horizontal="right" vertical="top" wrapText="1"/>
    </xf>
    <xf numFmtId="167" fontId="6" fillId="0" borderId="1" xfId="1" applyNumberFormat="1" applyFont="1" applyBorder="1" applyAlignment="1">
      <alignment horizontal="left" vertical="top" wrapText="1"/>
    </xf>
    <xf numFmtId="9" fontId="6" fillId="0" borderId="1" xfId="2" applyFont="1" applyFill="1" applyBorder="1" applyAlignment="1">
      <alignment horizontal="left" vertical="top" wrapText="1"/>
    </xf>
    <xf numFmtId="0" fontId="6" fillId="0" borderId="1" xfId="0" applyFont="1" applyFill="1" applyBorder="1" applyAlignment="1">
      <alignment horizontal="right" vertical="top" wrapText="1"/>
    </xf>
    <xf numFmtId="0" fontId="6" fillId="0" borderId="1" xfId="0" applyFont="1" applyBorder="1" applyAlignment="1">
      <alignment horizontal="right" vertical="top" wrapText="1"/>
    </xf>
    <xf numFmtId="167" fontId="6" fillId="0" borderId="1" xfId="1" applyNumberFormat="1" applyFont="1" applyFill="1" applyBorder="1" applyAlignment="1">
      <alignment vertical="top" wrapText="1"/>
    </xf>
    <xf numFmtId="167" fontId="6" fillId="15" borderId="7" xfId="1" applyNumberFormat="1" applyFont="1" applyFill="1" applyBorder="1" applyAlignment="1">
      <alignment horizontal="left" vertical="top" wrapText="1"/>
    </xf>
    <xf numFmtId="0" fontId="5" fillId="4" borderId="19" xfId="0" applyFont="1" applyFill="1" applyBorder="1" applyAlignment="1">
      <alignment horizontal="left" vertical="top" wrapText="1"/>
    </xf>
    <xf numFmtId="167" fontId="6" fillId="0" borderId="1" xfId="0" applyNumberFormat="1" applyFont="1" applyFill="1" applyBorder="1" applyAlignment="1">
      <alignment horizontal="left" vertical="top" wrapText="1"/>
    </xf>
    <xf numFmtId="0" fontId="6" fillId="0" borderId="1" xfId="0" applyFont="1" applyBorder="1" applyAlignment="1">
      <alignment horizontal="center" vertical="top" wrapText="1"/>
    </xf>
    <xf numFmtId="0" fontId="6" fillId="0" borderId="10" xfId="0" applyFont="1" applyFill="1" applyBorder="1" applyAlignment="1">
      <alignment horizontal="center" vertical="top" wrapText="1"/>
    </xf>
    <xf numFmtId="0" fontId="12" fillId="5"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6" fillId="0" borderId="4" xfId="0" applyFont="1" applyBorder="1" applyAlignment="1">
      <alignment horizontal="center" vertical="top" wrapText="1"/>
    </xf>
    <xf numFmtId="0" fontId="5" fillId="6" borderId="1" xfId="0" applyFont="1" applyFill="1" applyBorder="1" applyAlignment="1">
      <alignment horizontal="left" vertical="top" wrapText="1"/>
    </xf>
    <xf numFmtId="0" fontId="9"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5" fillId="4" borderId="26" xfId="0" applyFont="1" applyFill="1" applyBorder="1" applyAlignment="1">
      <alignment horizontal="left" vertical="top" wrapText="1"/>
    </xf>
    <xf numFmtId="0" fontId="6" fillId="0" borderId="2" xfId="0" applyFont="1" applyFill="1" applyBorder="1" applyAlignment="1">
      <alignment horizontal="left" vertical="top" wrapText="1"/>
    </xf>
    <xf numFmtId="0" fontId="5" fillId="4" borderId="2" xfId="0" applyFont="1" applyFill="1" applyBorder="1" applyAlignment="1">
      <alignment horizontal="left" vertical="top" wrapText="1"/>
    </xf>
    <xf numFmtId="0" fontId="6" fillId="0" borderId="2" xfId="0" applyFont="1" applyBorder="1" applyAlignment="1">
      <alignment horizontal="left" vertical="top" wrapText="1"/>
    </xf>
    <xf numFmtId="9" fontId="6" fillId="0" borderId="2" xfId="0" applyNumberFormat="1" applyFont="1" applyFill="1" applyBorder="1" applyAlignment="1">
      <alignment horizontal="left" vertical="top" wrapText="1"/>
    </xf>
    <xf numFmtId="9" fontId="6" fillId="0" borderId="2" xfId="2" applyFont="1" applyFill="1" applyBorder="1" applyAlignment="1">
      <alignment horizontal="left" vertical="top" wrapText="1"/>
    </xf>
    <xf numFmtId="0" fontId="5" fillId="6" borderId="2" xfId="0" applyFont="1" applyFill="1" applyBorder="1" applyAlignment="1">
      <alignment horizontal="left" vertical="top" wrapText="1"/>
    </xf>
    <xf numFmtId="0" fontId="9" fillId="0" borderId="20" xfId="0" applyFont="1" applyBorder="1" applyAlignment="1">
      <alignment horizontal="left" vertical="top" wrapText="1"/>
    </xf>
    <xf numFmtId="0" fontId="6" fillId="0" borderId="2" xfId="0" applyFont="1" applyFill="1" applyBorder="1" applyAlignment="1">
      <alignment horizontal="right" vertical="top" wrapText="1"/>
    </xf>
    <xf numFmtId="0" fontId="6" fillId="0" borderId="2" xfId="0" applyFont="1" applyBorder="1" applyAlignment="1">
      <alignment horizontal="right" vertical="top" wrapText="1"/>
    </xf>
    <xf numFmtId="0" fontId="0" fillId="13" borderId="1" xfId="0" applyFill="1" applyBorder="1" applyAlignment="1">
      <alignment horizontal="left" vertical="top"/>
    </xf>
    <xf numFmtId="9" fontId="6" fillId="14" borderId="1" xfId="0" applyNumberFormat="1" applyFont="1" applyFill="1" applyBorder="1" applyAlignment="1">
      <alignment horizontal="left" vertical="top" wrapText="1"/>
    </xf>
    <xf numFmtId="9" fontId="6" fillId="18" borderId="1" xfId="0" applyNumberFormat="1" applyFont="1" applyFill="1" applyBorder="1" applyAlignment="1">
      <alignment horizontal="left" vertical="top" wrapText="1"/>
    </xf>
    <xf numFmtId="0" fontId="6" fillId="18" borderId="1" xfId="0" applyFont="1" applyFill="1" applyBorder="1" applyAlignment="1">
      <alignment horizontal="left" vertical="top" wrapText="1"/>
    </xf>
    <xf numFmtId="165" fontId="6" fillId="14" borderId="1" xfId="0" applyNumberFormat="1" applyFont="1" applyFill="1" applyBorder="1" applyAlignment="1">
      <alignment horizontal="left" vertical="top" wrapText="1"/>
    </xf>
    <xf numFmtId="9" fontId="6" fillId="0" borderId="2" xfId="0" applyNumberFormat="1" applyFont="1" applyBorder="1" applyAlignment="1">
      <alignment horizontal="left" vertical="top" wrapText="1"/>
    </xf>
    <xf numFmtId="0" fontId="6" fillId="14" borderId="2" xfId="0" applyFont="1" applyFill="1" applyBorder="1" applyAlignment="1">
      <alignment horizontal="left" vertical="top" wrapText="1"/>
    </xf>
    <xf numFmtId="3" fontId="6" fillId="0" borderId="2" xfId="0" applyNumberFormat="1" applyFont="1" applyFill="1" applyBorder="1" applyAlignment="1">
      <alignment horizontal="right" vertical="top" wrapText="1"/>
    </xf>
    <xf numFmtId="3" fontId="6" fillId="0" borderId="2" xfId="0" applyNumberFormat="1" applyFont="1" applyBorder="1" applyAlignment="1">
      <alignment horizontal="right" vertical="top" wrapText="1"/>
    </xf>
    <xf numFmtId="3" fontId="6" fillId="0" borderId="2" xfId="0" applyNumberFormat="1" applyFont="1" applyFill="1" applyBorder="1" applyAlignment="1">
      <alignment horizontal="left" vertical="top" wrapText="1"/>
    </xf>
    <xf numFmtId="3" fontId="6" fillId="0" borderId="2" xfId="0" applyNumberFormat="1" applyFont="1" applyFill="1" applyBorder="1" applyAlignment="1">
      <alignment horizontal="left" vertical="center" wrapText="1"/>
    </xf>
    <xf numFmtId="3" fontId="6" fillId="0" borderId="1" xfId="0" applyNumberFormat="1" applyFont="1" applyFill="1" applyBorder="1" applyAlignment="1">
      <alignment horizontal="left" vertical="top"/>
    </xf>
    <xf numFmtId="0" fontId="5" fillId="4" borderId="1" xfId="0" applyFont="1" applyFill="1" applyBorder="1" applyAlignment="1">
      <alignment horizontal="center" vertical="top" wrapText="1"/>
    </xf>
    <xf numFmtId="0" fontId="6" fillId="7" borderId="1" xfId="0" applyFont="1" applyFill="1" applyBorder="1" applyAlignment="1">
      <alignment horizontal="center" vertical="top" wrapText="1"/>
    </xf>
    <xf numFmtId="0" fontId="6" fillId="0" borderId="1" xfId="0" applyFont="1" applyFill="1" applyBorder="1" applyAlignment="1">
      <alignment horizontal="center" vertical="top" wrapText="1"/>
    </xf>
    <xf numFmtId="9" fontId="6" fillId="18" borderId="2" xfId="0" applyNumberFormat="1" applyFont="1" applyFill="1" applyBorder="1" applyAlignment="1">
      <alignment horizontal="left" vertical="top" wrapText="1"/>
    </xf>
    <xf numFmtId="0" fontId="6" fillId="18" borderId="2" xfId="0" applyFont="1" applyFill="1" applyBorder="1" applyAlignment="1">
      <alignment horizontal="left" vertical="top" wrapText="1"/>
    </xf>
    <xf numFmtId="0" fontId="6" fillId="19" borderId="1" xfId="0" applyFont="1" applyFill="1" applyBorder="1" applyAlignment="1">
      <alignment horizontal="left" vertical="top" wrapText="1"/>
    </xf>
    <xf numFmtId="3" fontId="6" fillId="19" borderId="1" xfId="0" applyNumberFormat="1" applyFont="1" applyFill="1" applyBorder="1" applyAlignment="1">
      <alignment horizontal="left" vertical="top" wrapText="1"/>
    </xf>
    <xf numFmtId="0" fontId="5" fillId="4" borderId="1" xfId="0" applyFont="1" applyFill="1" applyBorder="1" applyAlignment="1">
      <alignment horizontal="center" wrapText="1"/>
    </xf>
    <xf numFmtId="0" fontId="5" fillId="0" borderId="1" xfId="0" applyFont="1" applyFill="1" applyBorder="1" applyAlignment="1">
      <alignment horizontal="center" vertical="top" wrapText="1"/>
    </xf>
    <xf numFmtId="0" fontId="5" fillId="4" borderId="11" xfId="0" applyFont="1" applyFill="1" applyBorder="1" applyAlignment="1">
      <alignment horizontal="left" vertical="top" wrapText="1"/>
    </xf>
    <xf numFmtId="167" fontId="6" fillId="15" borderId="27" xfId="1" applyNumberFormat="1" applyFont="1" applyFill="1" applyBorder="1" applyAlignment="1">
      <alignment horizontal="left" vertical="top" wrapText="1"/>
    </xf>
    <xf numFmtId="167" fontId="6" fillId="0" borderId="2" xfId="0" applyNumberFormat="1" applyFont="1" applyFill="1" applyBorder="1" applyAlignment="1">
      <alignment horizontal="left" vertical="top" wrapText="1"/>
    </xf>
    <xf numFmtId="167" fontId="6" fillId="0" borderId="2" xfId="1" applyNumberFormat="1" applyFont="1" applyFill="1" applyBorder="1" applyAlignment="1">
      <alignment vertical="top" wrapText="1"/>
    </xf>
    <xf numFmtId="167" fontId="6" fillId="15" borderId="1" xfId="1" applyNumberFormat="1" applyFont="1" applyFill="1" applyBorder="1" applyAlignment="1">
      <alignment horizontal="left" vertical="top" wrapText="1"/>
    </xf>
    <xf numFmtId="0" fontId="23" fillId="2" borderId="1" xfId="0" applyFont="1" applyFill="1" applyBorder="1" applyAlignment="1">
      <alignment horizontal="left" vertical="top" wrapText="1"/>
    </xf>
    <xf numFmtId="9" fontId="6" fillId="0" borderId="1" xfId="2" applyFont="1" applyFill="1" applyBorder="1" applyAlignment="1">
      <alignment horizontal="left" vertical="top"/>
    </xf>
    <xf numFmtId="3" fontId="6" fillId="0" borderId="0" xfId="1" applyNumberFormat="1" applyFont="1" applyFill="1" applyAlignment="1">
      <alignment horizontal="left" vertical="top"/>
    </xf>
    <xf numFmtId="0" fontId="5" fillId="4" borderId="2" xfId="0" applyFont="1" applyFill="1" applyBorder="1" applyAlignment="1">
      <alignment horizontal="center" vertical="top" wrapText="1"/>
    </xf>
    <xf numFmtId="0" fontId="6" fillId="0" borderId="2" xfId="0" applyFont="1" applyBorder="1" applyAlignment="1">
      <alignment horizontal="center" vertical="top" wrapText="1"/>
    </xf>
    <xf numFmtId="0" fontId="6" fillId="0" borderId="11" xfId="0" applyFont="1" applyFill="1" applyBorder="1" applyAlignment="1">
      <alignment horizontal="center" vertical="top" wrapText="1"/>
    </xf>
    <xf numFmtId="0" fontId="5" fillId="4" borderId="1" xfId="0" applyFont="1" applyFill="1" applyBorder="1" applyAlignment="1">
      <alignment horizontal="left" vertical="top" wrapText="1"/>
    </xf>
    <xf numFmtId="0" fontId="6" fillId="0" borderId="2" xfId="0" applyFont="1" applyFill="1" applyBorder="1" applyAlignment="1">
      <alignment horizontal="center" vertical="top" wrapText="1"/>
    </xf>
    <xf numFmtId="0" fontId="5" fillId="6" borderId="1" xfId="0" applyFont="1" applyFill="1" applyBorder="1" applyAlignment="1">
      <alignment horizontal="left" vertical="top" wrapText="1"/>
    </xf>
    <xf numFmtId="0" fontId="9"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6" fillId="7" borderId="17" xfId="0" applyFont="1" applyFill="1" applyBorder="1" applyAlignment="1">
      <alignment horizontal="left" vertical="top" wrapText="1"/>
    </xf>
    <xf numFmtId="167" fontId="6" fillId="12" borderId="1" xfId="1" applyNumberFormat="1" applyFont="1" applyFill="1" applyBorder="1" applyAlignment="1">
      <alignment vertical="top" wrapText="1"/>
    </xf>
    <xf numFmtId="167" fontId="6" fillId="12" borderId="2" xfId="1" applyNumberFormat="1" applyFont="1" applyFill="1" applyBorder="1" applyAlignment="1">
      <alignment vertical="top" wrapText="1"/>
    </xf>
    <xf numFmtId="167" fontId="6" fillId="12" borderId="1" xfId="1" applyNumberFormat="1" applyFont="1" applyFill="1" applyBorder="1" applyAlignment="1">
      <alignment horizontal="left" vertical="top" wrapText="1"/>
    </xf>
    <xf numFmtId="167" fontId="6" fillId="12" borderId="2" xfId="0" applyNumberFormat="1" applyFont="1" applyFill="1" applyBorder="1" applyAlignment="1">
      <alignment horizontal="left" vertical="top" wrapText="1"/>
    </xf>
    <xf numFmtId="167" fontId="6" fillId="12" borderId="16" xfId="1" applyNumberFormat="1" applyFont="1" applyFill="1" applyBorder="1" applyAlignment="1">
      <alignment horizontal="right" vertical="top" wrapText="1"/>
    </xf>
    <xf numFmtId="167" fontId="6" fillId="12" borderId="7" xfId="1" applyNumberFormat="1" applyFont="1" applyFill="1" applyBorder="1" applyAlignment="1">
      <alignment horizontal="left" vertical="top" wrapText="1"/>
    </xf>
    <xf numFmtId="167" fontId="6" fillId="12" borderId="1" xfId="1" applyNumberFormat="1" applyFont="1" applyFill="1" applyBorder="1" applyAlignment="1">
      <alignment horizontal="right" vertical="top" wrapText="1"/>
    </xf>
    <xf numFmtId="167" fontId="6" fillId="12" borderId="1" xfId="0" applyNumberFormat="1" applyFont="1" applyFill="1" applyBorder="1" applyAlignment="1">
      <alignment horizontal="left" vertical="top" wrapText="1"/>
    </xf>
    <xf numFmtId="0" fontId="6" fillId="12" borderId="1" xfId="0" applyFont="1" applyFill="1" applyBorder="1" applyAlignment="1">
      <alignment horizontal="right" vertical="top" wrapText="1"/>
    </xf>
    <xf numFmtId="0" fontId="6" fillId="12" borderId="2" xfId="0" applyFont="1" applyFill="1" applyBorder="1" applyAlignment="1">
      <alignment horizontal="right" vertical="top" wrapText="1"/>
    </xf>
    <xf numFmtId="0" fontId="6" fillId="0" borderId="5" xfId="0" applyFont="1" applyFill="1" applyBorder="1" applyAlignment="1">
      <alignment horizontal="center" vertical="top" wrapText="1"/>
    </xf>
    <xf numFmtId="167" fontId="6" fillId="12" borderId="14" xfId="1" applyNumberFormat="1" applyFont="1" applyFill="1" applyBorder="1" applyAlignment="1">
      <alignment horizontal="left" vertical="top" wrapText="1"/>
    </xf>
    <xf numFmtId="0" fontId="5" fillId="4" borderId="28" xfId="0" applyFont="1" applyFill="1" applyBorder="1" applyAlignment="1">
      <alignment horizontal="left" vertical="top" wrapText="1"/>
    </xf>
    <xf numFmtId="0" fontId="5" fillId="4" borderId="29" xfId="0" applyFont="1" applyFill="1" applyBorder="1" applyAlignment="1">
      <alignment horizontal="left" vertical="top" wrapText="1"/>
    </xf>
    <xf numFmtId="0" fontId="5" fillId="6" borderId="4" xfId="0" applyFont="1" applyFill="1" applyBorder="1" applyAlignment="1">
      <alignment horizontal="left" vertical="top" wrapText="1"/>
    </xf>
    <xf numFmtId="0" fontId="9" fillId="0" borderId="31" xfId="0" applyFont="1" applyBorder="1" applyAlignment="1">
      <alignment horizontal="left" vertical="top" wrapText="1"/>
    </xf>
    <xf numFmtId="0" fontId="5" fillId="6" borderId="10" xfId="0" applyFont="1" applyFill="1" applyBorder="1" applyAlignment="1">
      <alignment horizontal="left" vertical="top" wrapText="1"/>
    </xf>
    <xf numFmtId="0" fontId="5" fillId="3" borderId="34" xfId="0" applyFont="1" applyFill="1" applyBorder="1" applyAlignment="1">
      <alignment horizontal="left" vertical="top" wrapText="1"/>
    </xf>
    <xf numFmtId="0" fontId="5" fillId="3" borderId="35" xfId="0" applyFont="1" applyFill="1" applyBorder="1" applyAlignment="1">
      <alignment horizontal="left" vertical="top" wrapText="1"/>
    </xf>
    <xf numFmtId="167" fontId="6" fillId="15" borderId="2" xfId="1" applyNumberFormat="1" applyFont="1" applyFill="1" applyBorder="1" applyAlignment="1">
      <alignment horizontal="left" vertical="top" wrapText="1"/>
    </xf>
    <xf numFmtId="0" fontId="5" fillId="4" borderId="36" xfId="0" applyFont="1" applyFill="1" applyBorder="1" applyAlignment="1">
      <alignment horizontal="left" vertical="top" wrapText="1"/>
    </xf>
    <xf numFmtId="167" fontId="6" fillId="15" borderId="13" xfId="1" applyNumberFormat="1" applyFont="1" applyFill="1" applyBorder="1" applyAlignment="1">
      <alignment horizontal="left" vertical="top" wrapText="1"/>
    </xf>
    <xf numFmtId="0" fontId="7" fillId="0" borderId="1" xfId="0" applyFont="1" applyFill="1" applyBorder="1" applyAlignment="1">
      <alignment horizontal="left" vertical="top" wrapText="1"/>
    </xf>
    <xf numFmtId="167" fontId="7" fillId="0" borderId="1" xfId="1" applyNumberFormat="1" applyFont="1" applyBorder="1" applyAlignment="1">
      <alignment horizontal="right" vertical="top" wrapText="1"/>
    </xf>
    <xf numFmtId="3" fontId="7" fillId="0" borderId="1" xfId="0" applyNumberFormat="1" applyFont="1" applyBorder="1" applyAlignment="1">
      <alignment horizontal="left" vertical="top" wrapText="1"/>
    </xf>
    <xf numFmtId="0" fontId="14" fillId="0" borderId="1" xfId="0" applyFont="1" applyFill="1" applyBorder="1" applyAlignment="1">
      <alignment horizontal="left" vertical="top" wrapText="1"/>
    </xf>
    <xf numFmtId="3" fontId="14" fillId="0" borderId="1" xfId="0" applyNumberFormat="1" applyFont="1" applyFill="1" applyBorder="1" applyAlignment="1">
      <alignment horizontal="left" vertical="top" wrapText="1"/>
    </xf>
    <xf numFmtId="0" fontId="5" fillId="3" borderId="24" xfId="0" applyFont="1" applyFill="1" applyBorder="1" applyAlignment="1">
      <alignment horizontal="left" vertical="top" wrapText="1"/>
    </xf>
    <xf numFmtId="0" fontId="5" fillId="3" borderId="25" xfId="0" applyFont="1" applyFill="1" applyBorder="1" applyAlignment="1">
      <alignment horizontal="left" vertical="top" wrapText="1"/>
    </xf>
    <xf numFmtId="0" fontId="6" fillId="7"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9" fontId="9" fillId="7" borderId="1" xfId="0" applyNumberFormat="1" applyFont="1" applyFill="1" applyBorder="1" applyAlignment="1">
      <alignment horizontal="left" vertical="top" wrapText="1"/>
    </xf>
    <xf numFmtId="0" fontId="6" fillId="0" borderId="1" xfId="0" applyFont="1" applyBorder="1" applyAlignment="1">
      <alignment horizontal="left" vertical="top" wrapText="1"/>
    </xf>
    <xf numFmtId="0" fontId="5" fillId="6" borderId="1" xfId="0" applyFont="1" applyFill="1" applyBorder="1" applyAlignment="1">
      <alignment horizontal="left" vertical="top" wrapText="1"/>
    </xf>
    <xf numFmtId="0" fontId="9" fillId="0" borderId="1" xfId="0" applyFont="1" applyBorder="1" applyAlignment="1">
      <alignment horizontal="left" vertical="top" wrapText="1"/>
    </xf>
    <xf numFmtId="0" fontId="5" fillId="5"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9" fontId="5" fillId="7" borderId="1" xfId="0" applyNumberFormat="1" applyFont="1" applyFill="1" applyBorder="1" applyAlignment="1">
      <alignment horizontal="left" vertical="top" wrapText="1"/>
    </xf>
    <xf numFmtId="0" fontId="9" fillId="3" borderId="1" xfId="0" applyFont="1" applyFill="1" applyBorder="1" applyAlignment="1">
      <alignment horizontal="left" vertical="top" wrapText="1"/>
    </xf>
    <xf numFmtId="0" fontId="9" fillId="5" borderId="1" xfId="0" applyFont="1" applyFill="1" applyBorder="1" applyAlignment="1">
      <alignment horizontal="left" vertical="top" wrapText="1"/>
    </xf>
    <xf numFmtId="0" fontId="6" fillId="7" borderId="8" xfId="0" applyFont="1" applyFill="1" applyBorder="1" applyAlignment="1">
      <alignment horizontal="left" vertical="center" wrapText="1"/>
    </xf>
    <xf numFmtId="0" fontId="6" fillId="7" borderId="9" xfId="0" applyFont="1" applyFill="1" applyBorder="1" applyAlignment="1">
      <alignment horizontal="left" vertical="center"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1" xfId="0" applyFont="1" applyFill="1" applyBorder="1" applyAlignment="1">
      <alignment horizontal="left" vertical="center" wrapText="1"/>
    </xf>
    <xf numFmtId="0" fontId="24" fillId="0" borderId="2" xfId="0" applyFont="1" applyBorder="1" applyAlignment="1">
      <alignment horizontal="center" vertical="top"/>
    </xf>
    <xf numFmtId="0" fontId="24" fillId="0" borderId="3" xfId="0" applyFont="1" applyBorder="1" applyAlignment="1">
      <alignment horizontal="center" vertical="top"/>
    </xf>
    <xf numFmtId="0" fontId="24" fillId="0" borderId="4" xfId="0" applyFont="1" applyBorder="1" applyAlignment="1">
      <alignment horizontal="center" vertical="top"/>
    </xf>
    <xf numFmtId="0" fontId="16" fillId="0" borderId="5"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7" xfId="0" applyFont="1" applyFill="1" applyBorder="1" applyAlignment="1">
      <alignment horizontal="left" vertical="top" wrapText="1"/>
    </xf>
    <xf numFmtId="0" fontId="6" fillId="0" borderId="0" xfId="0" applyFont="1" applyAlignment="1">
      <alignment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0" xfId="0" applyFont="1" applyBorder="1" applyAlignment="1">
      <alignment horizontal="center" vertical="top" wrapText="1"/>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5" fillId="3" borderId="5" xfId="0" applyFont="1" applyFill="1" applyBorder="1" applyAlignment="1">
      <alignment horizontal="left" vertical="top" wrapText="1"/>
    </xf>
    <xf numFmtId="0" fontId="5" fillId="6" borderId="5" xfId="0" applyFont="1" applyFill="1" applyBorder="1" applyAlignment="1">
      <alignment horizontal="left" vertical="top" wrapText="1"/>
    </xf>
    <xf numFmtId="0" fontId="5" fillId="4" borderId="2" xfId="0" applyFont="1" applyFill="1" applyBorder="1" applyAlignment="1">
      <alignment horizontal="center" vertical="top" wrapText="1"/>
    </xf>
    <xf numFmtId="0" fontId="5" fillId="4" borderId="3" xfId="0" applyFont="1" applyFill="1" applyBorder="1" applyAlignment="1">
      <alignment horizontal="center" vertical="top" wrapText="1"/>
    </xf>
    <xf numFmtId="0" fontId="6" fillId="7" borderId="5" xfId="0" applyFont="1" applyFill="1" applyBorder="1" applyAlignment="1">
      <alignment horizontal="center" vertical="top" wrapText="1"/>
    </xf>
    <xf numFmtId="0" fontId="6" fillId="7" borderId="6" xfId="0" applyFont="1" applyFill="1" applyBorder="1" applyAlignment="1">
      <alignment horizontal="center" vertical="top" wrapText="1"/>
    </xf>
    <xf numFmtId="0" fontId="6" fillId="7" borderId="7" xfId="0" applyFont="1" applyFill="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9" fillId="6" borderId="1"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7" borderId="5" xfId="0" applyFont="1" applyFill="1" applyBorder="1" applyAlignment="1">
      <alignment horizontal="left" vertical="top" wrapText="1"/>
    </xf>
    <xf numFmtId="0" fontId="6" fillId="7" borderId="6" xfId="0" applyFont="1" applyFill="1" applyBorder="1" applyAlignment="1">
      <alignment horizontal="left" vertical="top" wrapText="1"/>
    </xf>
    <xf numFmtId="0" fontId="6" fillId="7" borderId="7" xfId="0" applyFont="1" applyFill="1" applyBorder="1" applyAlignment="1">
      <alignment horizontal="left" vertical="top" wrapText="1"/>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19" fillId="0" borderId="5" xfId="0" applyFont="1" applyBorder="1" applyAlignment="1">
      <alignment horizontal="left" vertical="top" wrapText="1"/>
    </xf>
    <xf numFmtId="0" fontId="6" fillId="0" borderId="0" xfId="0" applyFont="1" applyFill="1" applyAlignment="1">
      <alignmen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7" borderId="2" xfId="0" applyFont="1" applyFill="1" applyBorder="1" applyAlignment="1">
      <alignment horizontal="center" vertical="top" wrapText="1"/>
    </xf>
    <xf numFmtId="0" fontId="6" fillId="7" borderId="3" xfId="0" applyFont="1" applyFill="1" applyBorder="1" applyAlignment="1">
      <alignment horizontal="center" vertical="top" wrapText="1"/>
    </xf>
    <xf numFmtId="0" fontId="6" fillId="7" borderId="5" xfId="0" applyFont="1" applyFill="1" applyBorder="1" applyAlignment="1">
      <alignment horizontal="left" vertical="center" wrapText="1"/>
    </xf>
    <xf numFmtId="0" fontId="6" fillId="7" borderId="6" xfId="0" applyFont="1" applyFill="1" applyBorder="1" applyAlignment="1">
      <alignment horizontal="left" vertical="center" wrapText="1"/>
    </xf>
    <xf numFmtId="0" fontId="6" fillId="7" borderId="7" xfId="0" applyFont="1" applyFill="1" applyBorder="1" applyAlignment="1">
      <alignment horizontal="left" vertical="center" wrapText="1"/>
    </xf>
    <xf numFmtId="0" fontId="5" fillId="10" borderId="1" xfId="0" applyFont="1" applyFill="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12" fillId="5" borderId="7" xfId="0" applyFont="1" applyFill="1" applyBorder="1" applyAlignment="1">
      <alignment horizontal="left" vertical="top" wrapText="1"/>
    </xf>
    <xf numFmtId="0" fontId="12" fillId="5" borderId="1" xfId="0" applyFont="1" applyFill="1" applyBorder="1" applyAlignment="1">
      <alignment horizontal="left" vertical="top" wrapText="1"/>
    </xf>
    <xf numFmtId="0" fontId="6" fillId="7" borderId="4" xfId="0" applyFont="1" applyFill="1" applyBorder="1" applyAlignment="1">
      <alignment horizontal="left" vertical="top" wrapText="1"/>
    </xf>
    <xf numFmtId="0" fontId="6" fillId="0" borderId="4" xfId="0" applyFont="1" applyBorder="1" applyAlignment="1">
      <alignment horizontal="center" vertical="top" wrapText="1"/>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6" fillId="0" borderId="0" xfId="0" applyFont="1" applyFill="1" applyAlignment="1">
      <alignment wrapText="1"/>
    </xf>
    <xf numFmtId="0" fontId="15" fillId="0" borderId="8" xfId="0" applyFont="1" applyBorder="1" applyAlignment="1">
      <alignment horizontal="center" vertical="top" wrapText="1"/>
    </xf>
    <xf numFmtId="0" fontId="15" fillId="0" borderId="9" xfId="0" applyFont="1" applyBorder="1" applyAlignment="1">
      <alignment horizontal="center" vertical="top" wrapText="1"/>
    </xf>
    <xf numFmtId="0" fontId="15" fillId="0" borderId="10" xfId="0" applyFont="1" applyBorder="1" applyAlignment="1">
      <alignment horizontal="center"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4" borderId="2" xfId="0" applyFont="1" applyFill="1" applyBorder="1" applyAlignment="1">
      <alignment horizontal="center" wrapText="1"/>
    </xf>
    <xf numFmtId="0" fontId="5" fillId="4" borderId="3" xfId="0" applyFont="1" applyFill="1" applyBorder="1" applyAlignment="1">
      <alignment horizontal="center" wrapText="1"/>
    </xf>
    <xf numFmtId="0" fontId="5" fillId="4" borderId="4" xfId="0" applyFont="1" applyFill="1" applyBorder="1" applyAlignment="1">
      <alignment horizontal="center" vertical="top" wrapText="1"/>
    </xf>
    <xf numFmtId="0" fontId="5" fillId="0" borderId="5" xfId="0" applyFont="1" applyBorder="1" applyAlignment="1">
      <alignment horizontal="center" vertical="top" wrapText="1"/>
    </xf>
    <xf numFmtId="0" fontId="5" fillId="0" borderId="7" xfId="0" applyFont="1" applyBorder="1" applyAlignment="1">
      <alignment horizontal="center" vertical="top" wrapText="1"/>
    </xf>
    <xf numFmtId="0" fontId="5" fillId="0" borderId="4"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8"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10" xfId="0" applyFont="1" applyFill="1" applyBorder="1" applyAlignment="1">
      <alignment horizontal="center" vertical="top" wrapText="1"/>
    </xf>
    <xf numFmtId="0" fontId="5" fillId="3" borderId="34" xfId="0" applyFont="1" applyFill="1" applyBorder="1" applyAlignment="1">
      <alignment horizontal="left" vertical="top" wrapText="1"/>
    </xf>
    <xf numFmtId="0" fontId="6" fillId="7" borderId="32" xfId="0" applyFont="1" applyFill="1" applyBorder="1" applyAlignment="1">
      <alignment horizontal="left" vertical="top" wrapText="1"/>
    </xf>
    <xf numFmtId="0" fontId="6" fillId="7" borderId="33" xfId="0" applyFont="1" applyFill="1" applyBorder="1" applyAlignment="1">
      <alignment horizontal="left" vertical="top" wrapText="1"/>
    </xf>
    <xf numFmtId="0" fontId="6" fillId="7" borderId="30" xfId="0" applyFont="1" applyFill="1" applyBorder="1" applyAlignment="1">
      <alignment horizontal="left" vertical="top" wrapText="1"/>
    </xf>
    <xf numFmtId="0" fontId="6" fillId="0" borderId="31" xfId="0" applyFont="1" applyFill="1" applyBorder="1" applyAlignment="1">
      <alignment horizontal="left" vertical="top" wrapText="1"/>
    </xf>
    <xf numFmtId="0" fontId="6" fillId="0" borderId="20" xfId="0" applyFont="1" applyFill="1" applyBorder="1" applyAlignment="1">
      <alignment horizontal="center" vertical="top" wrapText="1"/>
    </xf>
    <xf numFmtId="0" fontId="6" fillId="0" borderId="21" xfId="0" applyFont="1" applyFill="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6" fillId="0" borderId="19" xfId="0" applyFont="1" applyFill="1" applyBorder="1" applyAlignment="1">
      <alignment horizontal="left" vertical="top" wrapText="1"/>
    </xf>
    <xf numFmtId="0" fontId="6" fillId="7" borderId="15" xfId="0" applyFont="1" applyFill="1" applyBorder="1" applyAlignment="1">
      <alignment horizontal="left" vertical="top" wrapText="1"/>
    </xf>
    <xf numFmtId="0" fontId="6" fillId="7" borderId="17" xfId="0" applyFont="1" applyFill="1" applyBorder="1" applyAlignment="1">
      <alignment horizontal="left" vertical="top" wrapText="1"/>
    </xf>
    <xf numFmtId="0" fontId="6" fillId="7" borderId="18" xfId="0" applyFont="1" applyFill="1" applyBorder="1" applyAlignment="1">
      <alignment horizontal="left" vertical="top" wrapText="1"/>
    </xf>
    <xf numFmtId="0" fontId="6" fillId="7" borderId="16" xfId="0" applyFont="1" applyFill="1" applyBorder="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99FF33"/>
      <color rgb="FFCCFFCC"/>
      <color rgb="FF99FFCC"/>
      <color rgb="FFD0E4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Moreblessing Munyaka" id="{E1625E92-777E-40F8-A1A6-82547A886FFB}" userId="Moreblessing Munyak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109" dT="2020-06-02T15:32:17.37" personId="{E1625E92-777E-40F8-A1A6-82547A886FFB}" id="{AB9C34DA-05CB-472D-B80D-6698564769AE}">
    <text>Continue to advocate for the approval of the Sanitation and Hygiene Policy and monitor the implementation of JSR undertakings</text>
  </threadedComment>
  <threadedComment ref="P114" dT="2020-06-02T08:53:25.17" personId="{E1625E92-777E-40F8-A1A6-82547A886FFB}" id="{AD9261BA-D2C7-4966-87A0-4190B388435A}">
    <text>Includes Nyanga district which was not part of the initial 42 districts</text>
  </threadedComment>
  <threadedComment ref="P119" dT="2020-06-02T08:53:44.68" personId="{E1625E92-777E-40F8-A1A6-82547A886FFB}" id="{1F809DEE-AFB4-4E52-9BAA-2733187B401E}">
    <text>Includes Nyanga district</text>
  </threadedComment>
  <threadedComment ref="P143" dT="2020-06-02T09:14:11.88" personId="{E1625E92-777E-40F8-A1A6-82547A886FFB}" id="{0019DC1B-41EC-402C-8EB4-6AD0E782CF16}">
    <text>this includes the 165250 people to be reached through the repair of  661 waterpoints during COVID response</text>
  </threadedComment>
  <threadedComment ref="P148" dT="2020-06-02T09:30:47.24" personId="{E1625E92-777E-40F8-A1A6-82547A886FFB}" id="{2379F8E9-EE78-4FAB-AA2C-0B154E931BEC}">
    <text>Includes 165250  people in target communities to be reached with hygiene messages</text>
  </threadedComment>
  <threadedComment ref="P153" dT="2020-06-02T15:29:57.26" personId="{E1625E92-777E-40F8-A1A6-82547A886FFB}" id="{E32CFEF1-56F3-48C4-804A-FE6198DE489E}">
    <text>Finalising targeting for health care facilities</text>
  </threadedComment>
  <threadedComment ref="P173" dT="2020-06-02T09:32:30.88" personId="{E1625E92-777E-40F8-A1A6-82547A886FFB}" id="{EAD07330-1600-4526-AC65-23A81F20E1AA}">
    <text>this is a once off support to urban local authorities  and Zinwa stations in 7 catchment areas.  Still engaging Zinwa on identification of the stations.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A179"/>
  <sheetViews>
    <sheetView tabSelected="1" zoomScale="80" zoomScaleNormal="80" workbookViewId="0">
      <pane xSplit="2" ySplit="2" topLeftCell="H59" activePane="bottomRight" state="frozen"/>
      <selection pane="topRight" activeCell="C1" sqref="C1"/>
      <selection pane="bottomLeft" activeCell="A3" sqref="A3"/>
      <selection pane="bottomRight" activeCell="O65" sqref="O65"/>
    </sheetView>
  </sheetViews>
  <sheetFormatPr defaultColWidth="9" defaultRowHeight="15.75" x14ac:dyDescent="0.25"/>
  <cols>
    <col min="1" max="1" width="35.375" style="1" customWidth="1"/>
    <col min="2" max="2" width="51" style="1" customWidth="1"/>
    <col min="3" max="3" width="9.5" style="1" customWidth="1"/>
    <col min="4" max="4" width="11.5" style="1" customWidth="1"/>
    <col min="5" max="5" width="11.875" style="1" customWidth="1"/>
    <col min="6" max="6" width="10.5" style="1" customWidth="1"/>
    <col min="7" max="7" width="12" style="1" customWidth="1"/>
    <col min="8" max="9" width="11.5" style="1" customWidth="1"/>
    <col min="10" max="10" width="11" style="1" customWidth="1"/>
    <col min="11" max="11" width="13.75" style="1" customWidth="1"/>
    <col min="12" max="12" width="12.625" style="1" customWidth="1"/>
    <col min="13" max="13" width="14.25" style="1" customWidth="1"/>
    <col min="14" max="14" width="17.75" style="1" customWidth="1"/>
    <col min="15" max="15" width="17.25" style="1" customWidth="1"/>
    <col min="16" max="16" width="16.125" style="1" customWidth="1"/>
    <col min="17" max="17" width="70.125" style="1" customWidth="1"/>
    <col min="18" max="18" width="9" style="1"/>
    <col min="19" max="19" width="13.25" style="1" customWidth="1"/>
    <col min="20" max="22" width="9" style="1"/>
    <col min="23" max="23" width="13.75" style="22" bestFit="1" customWidth="1"/>
    <col min="24" max="26" width="13.75" style="1" bestFit="1" customWidth="1"/>
    <col min="27" max="16384" width="9" style="1"/>
  </cols>
  <sheetData>
    <row r="2" spans="1:17" ht="24" customHeight="1" x14ac:dyDescent="0.25">
      <c r="A2" s="2" t="s">
        <v>0</v>
      </c>
      <c r="B2" s="248" t="s">
        <v>182</v>
      </c>
      <c r="C2" s="249"/>
      <c r="D2" s="249"/>
      <c r="E2" s="249"/>
      <c r="F2" s="249"/>
      <c r="G2" s="249"/>
      <c r="H2" s="249"/>
      <c r="I2" s="249"/>
      <c r="J2" s="249"/>
      <c r="K2" s="249"/>
      <c r="L2" s="249"/>
      <c r="M2" s="249"/>
      <c r="N2" s="249"/>
      <c r="O2" s="249"/>
      <c r="P2" s="249"/>
      <c r="Q2" s="250"/>
    </row>
    <row r="3" spans="1:17" ht="67.5" customHeight="1" x14ac:dyDescent="0.25">
      <c r="A3" s="41" t="s">
        <v>1</v>
      </c>
      <c r="B3" s="3" t="s">
        <v>2</v>
      </c>
      <c r="C3" s="3"/>
      <c r="D3" s="38" t="s">
        <v>120</v>
      </c>
      <c r="E3" s="38" t="s">
        <v>119</v>
      </c>
      <c r="F3" s="38" t="s">
        <v>5</v>
      </c>
      <c r="G3" s="38" t="s">
        <v>6</v>
      </c>
      <c r="H3" s="38" t="s">
        <v>78</v>
      </c>
      <c r="I3" s="47" t="s">
        <v>104</v>
      </c>
      <c r="J3" s="47" t="s">
        <v>105</v>
      </c>
      <c r="K3" s="66"/>
      <c r="L3" s="66"/>
      <c r="M3" s="66"/>
      <c r="N3" s="38" t="s">
        <v>143</v>
      </c>
      <c r="O3" s="145" t="s">
        <v>177</v>
      </c>
      <c r="P3" s="145" t="s">
        <v>178</v>
      </c>
      <c r="Q3" s="251" t="s">
        <v>136</v>
      </c>
    </row>
    <row r="4" spans="1:17" ht="15.75" customHeight="1" x14ac:dyDescent="0.25">
      <c r="A4" s="232" t="s">
        <v>97</v>
      </c>
      <c r="B4" s="254" t="s">
        <v>7</v>
      </c>
      <c r="C4" s="86" t="s">
        <v>8</v>
      </c>
      <c r="D4" s="64">
        <v>0.64600000000000002</v>
      </c>
      <c r="E4" s="27"/>
      <c r="F4" s="31"/>
      <c r="G4" s="67"/>
      <c r="H4" s="31"/>
      <c r="I4" s="14">
        <v>0.85</v>
      </c>
      <c r="J4" s="32">
        <v>0.66500000000000004</v>
      </c>
      <c r="K4" s="27"/>
      <c r="L4" s="27"/>
      <c r="M4" s="27"/>
      <c r="N4" s="162">
        <v>0.67</v>
      </c>
      <c r="O4" s="162">
        <v>0.67</v>
      </c>
      <c r="P4" s="31"/>
      <c r="Q4" s="252"/>
    </row>
    <row r="5" spans="1:17" ht="25.5" x14ac:dyDescent="0.25">
      <c r="A5" s="232"/>
      <c r="B5" s="254"/>
      <c r="C5" s="86" t="s">
        <v>9</v>
      </c>
      <c r="D5" s="11"/>
      <c r="E5" s="27"/>
      <c r="F5" s="65"/>
      <c r="G5" s="27"/>
      <c r="H5" s="27"/>
      <c r="I5" s="150" t="s">
        <v>118</v>
      </c>
      <c r="J5" s="161"/>
      <c r="K5" s="27"/>
      <c r="L5" s="27"/>
      <c r="M5" s="27"/>
      <c r="N5" s="27"/>
      <c r="O5" s="165">
        <v>0.73599999999999999</v>
      </c>
      <c r="P5" s="27"/>
      <c r="Q5" s="252"/>
    </row>
    <row r="6" spans="1:17" x14ac:dyDescent="0.25">
      <c r="A6" s="232"/>
      <c r="B6" s="254"/>
      <c r="C6" s="229" t="s">
        <v>10</v>
      </c>
      <c r="D6" s="229"/>
      <c r="E6" s="229"/>
      <c r="F6" s="229"/>
      <c r="G6" s="229"/>
      <c r="H6" s="229"/>
      <c r="I6" s="229"/>
      <c r="J6" s="229"/>
      <c r="K6" s="229"/>
      <c r="L6" s="229"/>
      <c r="M6" s="229"/>
      <c r="N6" s="229"/>
      <c r="O6" s="145"/>
      <c r="P6" s="145"/>
      <c r="Q6" s="252"/>
    </row>
    <row r="7" spans="1:17" ht="16.5" customHeight="1" x14ac:dyDescent="0.25">
      <c r="A7" s="232"/>
      <c r="B7" s="254"/>
      <c r="C7" s="236" t="s">
        <v>121</v>
      </c>
      <c r="D7" s="236"/>
      <c r="E7" s="236"/>
      <c r="F7" s="236"/>
      <c r="G7" s="236"/>
      <c r="H7" s="236"/>
      <c r="I7" s="236"/>
      <c r="J7" s="236"/>
      <c r="K7" s="236"/>
      <c r="L7" s="236"/>
      <c r="M7" s="236"/>
      <c r="N7" s="236"/>
      <c r="O7" s="150"/>
      <c r="P7" s="150"/>
      <c r="Q7" s="252"/>
    </row>
    <row r="8" spans="1:17" ht="55.5" customHeight="1" x14ac:dyDescent="0.25">
      <c r="A8" s="232"/>
      <c r="B8" s="3" t="s">
        <v>11</v>
      </c>
      <c r="C8" s="3"/>
      <c r="D8" s="145" t="s">
        <v>120</v>
      </c>
      <c r="E8" s="145" t="s">
        <v>4</v>
      </c>
      <c r="F8" s="145" t="s">
        <v>5</v>
      </c>
      <c r="G8" s="145" t="s">
        <v>6</v>
      </c>
      <c r="H8" s="145" t="s">
        <v>78</v>
      </c>
      <c r="I8" s="145" t="s">
        <v>104</v>
      </c>
      <c r="J8" s="145" t="s">
        <v>105</v>
      </c>
      <c r="K8" s="27"/>
      <c r="L8" s="27"/>
      <c r="M8" s="27"/>
      <c r="N8" s="145" t="s">
        <v>144</v>
      </c>
      <c r="O8" s="145" t="s">
        <v>177</v>
      </c>
      <c r="P8" s="145" t="s">
        <v>178</v>
      </c>
      <c r="Q8" s="252"/>
    </row>
    <row r="9" spans="1:17" x14ac:dyDescent="0.25">
      <c r="A9" s="232"/>
      <c r="B9" s="232" t="s">
        <v>12</v>
      </c>
      <c r="C9" s="86" t="s">
        <v>8</v>
      </c>
      <c r="D9" s="30">
        <v>0.31900000000000001</v>
      </c>
      <c r="E9" s="144"/>
      <c r="F9" s="65"/>
      <c r="G9" s="67"/>
      <c r="H9" s="65"/>
      <c r="I9" s="33">
        <v>8.3000000000000004E-2</v>
      </c>
      <c r="J9" s="32">
        <v>0.33700000000000002</v>
      </c>
      <c r="K9" s="27"/>
      <c r="L9" s="27"/>
      <c r="M9" s="27"/>
      <c r="N9" s="54">
        <v>0.3</v>
      </c>
      <c r="O9" s="54">
        <v>0.3</v>
      </c>
      <c r="P9" s="31"/>
      <c r="Q9" s="252"/>
    </row>
    <row r="10" spans="1:17" x14ac:dyDescent="0.25">
      <c r="A10" s="232"/>
      <c r="B10" s="232"/>
      <c r="C10" s="86" t="s">
        <v>9</v>
      </c>
      <c r="D10" s="11"/>
      <c r="E10" s="7"/>
      <c r="F10" s="65"/>
      <c r="G10" s="27"/>
      <c r="H10" s="27"/>
      <c r="I10" s="32">
        <v>0.248</v>
      </c>
      <c r="J10" s="27"/>
      <c r="K10" s="27"/>
      <c r="L10" s="27"/>
      <c r="M10" s="27"/>
      <c r="N10" s="27"/>
      <c r="O10" s="33">
        <v>0.13600000000000001</v>
      </c>
      <c r="P10" s="27"/>
      <c r="Q10" s="252"/>
    </row>
    <row r="11" spans="1:17" x14ac:dyDescent="0.25">
      <c r="A11" s="232"/>
      <c r="B11" s="232"/>
      <c r="C11" s="229" t="s">
        <v>10</v>
      </c>
      <c r="D11" s="229"/>
      <c r="E11" s="229"/>
      <c r="F11" s="229"/>
      <c r="G11" s="229"/>
      <c r="H11" s="229"/>
      <c r="I11" s="229"/>
      <c r="J11" s="229"/>
      <c r="K11" s="229"/>
      <c r="L11" s="229"/>
      <c r="M11" s="229"/>
      <c r="N11" s="229"/>
      <c r="O11" s="145"/>
      <c r="P11" s="145"/>
      <c r="Q11" s="252"/>
    </row>
    <row r="12" spans="1:17" ht="24" customHeight="1" x14ac:dyDescent="0.25">
      <c r="A12" s="232"/>
      <c r="B12" s="232"/>
      <c r="C12" s="255" t="s">
        <v>121</v>
      </c>
      <c r="D12" s="256"/>
      <c r="E12" s="256"/>
      <c r="F12" s="256"/>
      <c r="G12" s="256"/>
      <c r="H12" s="256"/>
      <c r="I12" s="256"/>
      <c r="J12" s="256"/>
      <c r="K12" s="256"/>
      <c r="L12" s="256"/>
      <c r="M12" s="256"/>
      <c r="N12" s="257"/>
      <c r="O12" s="142"/>
      <c r="P12" s="142"/>
      <c r="Q12" s="252"/>
    </row>
    <row r="13" spans="1:17" ht="53.25" customHeight="1" x14ac:dyDescent="0.25">
      <c r="A13" s="232"/>
      <c r="B13" s="3" t="s">
        <v>13</v>
      </c>
      <c r="C13" s="3"/>
      <c r="D13" s="38" t="s">
        <v>120</v>
      </c>
      <c r="E13" s="38" t="s">
        <v>4</v>
      </c>
      <c r="F13" s="38" t="s">
        <v>5</v>
      </c>
      <c r="G13" s="38" t="s">
        <v>6</v>
      </c>
      <c r="H13" s="38" t="s">
        <v>78</v>
      </c>
      <c r="I13" s="47" t="s">
        <v>104</v>
      </c>
      <c r="J13" s="47" t="s">
        <v>105</v>
      </c>
      <c r="K13" s="27"/>
      <c r="L13" s="27"/>
      <c r="M13" s="27"/>
      <c r="N13" s="60" t="s">
        <v>144</v>
      </c>
      <c r="O13" s="145" t="s">
        <v>177</v>
      </c>
      <c r="P13" s="145" t="s">
        <v>178</v>
      </c>
      <c r="Q13" s="252"/>
    </row>
    <row r="14" spans="1:17" ht="15.75" customHeight="1" x14ac:dyDescent="0.25">
      <c r="A14" s="232"/>
      <c r="B14" s="254" t="s">
        <v>14</v>
      </c>
      <c r="C14" s="45" t="s">
        <v>8</v>
      </c>
      <c r="D14" s="33">
        <v>0.40200000000000002</v>
      </c>
      <c r="E14" s="27"/>
      <c r="F14" s="65"/>
      <c r="G14" s="27"/>
      <c r="H14" s="31"/>
      <c r="I14" s="14">
        <v>0.55000000000000004</v>
      </c>
      <c r="J14" s="54">
        <v>0.49</v>
      </c>
      <c r="K14" s="27"/>
      <c r="L14" s="27"/>
      <c r="M14" s="27"/>
      <c r="N14" s="14">
        <v>0.5</v>
      </c>
      <c r="O14" s="14">
        <v>0.5</v>
      </c>
      <c r="P14" s="31"/>
      <c r="Q14" s="252"/>
    </row>
    <row r="15" spans="1:17" x14ac:dyDescent="0.25">
      <c r="A15" s="232"/>
      <c r="B15" s="254"/>
      <c r="C15" s="45" t="s">
        <v>9</v>
      </c>
      <c r="D15" s="11"/>
      <c r="E15" s="27"/>
      <c r="F15" s="65"/>
      <c r="G15" s="27"/>
      <c r="H15" s="31"/>
      <c r="I15" s="54">
        <v>0.63</v>
      </c>
      <c r="J15" s="31"/>
      <c r="K15" s="31"/>
      <c r="L15" s="31"/>
      <c r="M15" s="31"/>
      <c r="N15" s="27"/>
      <c r="O15" s="33">
        <v>0.63700000000000001</v>
      </c>
      <c r="P15" s="27"/>
      <c r="Q15" s="252"/>
    </row>
    <row r="16" spans="1:17" x14ac:dyDescent="0.25">
      <c r="A16" s="232"/>
      <c r="B16" s="254"/>
      <c r="C16" s="229" t="s">
        <v>10</v>
      </c>
      <c r="D16" s="229"/>
      <c r="E16" s="229"/>
      <c r="F16" s="229"/>
      <c r="G16" s="229"/>
      <c r="H16" s="229"/>
      <c r="I16" s="229"/>
      <c r="J16" s="229"/>
      <c r="K16" s="229"/>
      <c r="L16" s="229"/>
      <c r="M16" s="229"/>
      <c r="N16" s="229"/>
      <c r="O16" s="145"/>
      <c r="P16" s="145"/>
      <c r="Q16" s="252"/>
    </row>
    <row r="17" spans="1:27" ht="45" customHeight="1" x14ac:dyDescent="0.25">
      <c r="A17" s="232"/>
      <c r="B17" s="254"/>
      <c r="C17" s="258" t="s">
        <v>121</v>
      </c>
      <c r="D17" s="259"/>
      <c r="E17" s="259"/>
      <c r="F17" s="259"/>
      <c r="G17" s="259"/>
      <c r="H17" s="259"/>
      <c r="I17" s="259"/>
      <c r="J17" s="259"/>
      <c r="K17" s="259"/>
      <c r="L17" s="259"/>
      <c r="M17" s="259"/>
      <c r="N17" s="260"/>
      <c r="O17" s="143"/>
      <c r="P17" s="143"/>
      <c r="Q17" s="253"/>
    </row>
    <row r="18" spans="1:27" x14ac:dyDescent="0.25">
      <c r="A18" s="241" t="s">
        <v>15</v>
      </c>
      <c r="B18" s="39" t="s">
        <v>16</v>
      </c>
      <c r="C18" s="39"/>
      <c r="D18" s="39" t="s">
        <v>17</v>
      </c>
      <c r="E18" s="39" t="s">
        <v>18</v>
      </c>
      <c r="F18" s="39" t="s">
        <v>19</v>
      </c>
      <c r="G18" s="39"/>
      <c r="H18" s="271" t="s">
        <v>20</v>
      </c>
      <c r="I18" s="271"/>
      <c r="J18" s="271"/>
      <c r="K18" s="271"/>
      <c r="L18" s="271"/>
      <c r="M18" s="271"/>
      <c r="N18" s="271"/>
      <c r="O18" s="271"/>
      <c r="P18" s="271"/>
      <c r="Q18" s="271"/>
      <c r="X18" s="23"/>
      <c r="Y18" s="23"/>
      <c r="Z18" s="23"/>
      <c r="AA18" s="23"/>
    </row>
    <row r="19" spans="1:27" ht="28.5" customHeight="1" x14ac:dyDescent="0.25">
      <c r="A19" s="241"/>
      <c r="B19" s="34" t="s">
        <v>114</v>
      </c>
      <c r="C19" s="40"/>
      <c r="D19" s="40"/>
      <c r="E19" s="40"/>
      <c r="F19" s="35" t="str">
        <f>B19</f>
        <v> ₤ 40,461,273</v>
      </c>
      <c r="G19" s="40"/>
      <c r="H19" s="234" t="s">
        <v>21</v>
      </c>
      <c r="I19" s="234"/>
      <c r="J19" s="234"/>
      <c r="K19" s="234"/>
      <c r="L19" s="234"/>
      <c r="M19" s="234"/>
      <c r="N19" s="234"/>
      <c r="O19" s="234"/>
      <c r="P19" s="234"/>
      <c r="Q19" s="234"/>
      <c r="X19" s="23"/>
      <c r="Y19" s="23"/>
      <c r="Z19" s="23"/>
      <c r="AA19" s="23"/>
    </row>
    <row r="20" spans="1:27" x14ac:dyDescent="0.25">
      <c r="A20" s="241" t="s">
        <v>22</v>
      </c>
      <c r="B20" s="39" t="s">
        <v>23</v>
      </c>
      <c r="C20" s="39"/>
      <c r="D20" s="242"/>
      <c r="E20" s="242"/>
      <c r="F20" s="242"/>
      <c r="G20" s="242"/>
      <c r="H20" s="242"/>
      <c r="I20" s="242"/>
      <c r="J20" s="242"/>
      <c r="K20" s="242"/>
      <c r="L20" s="242"/>
      <c r="M20" s="242"/>
      <c r="N20" s="242"/>
      <c r="O20" s="242"/>
      <c r="P20" s="242"/>
      <c r="Q20" s="242"/>
      <c r="X20" s="23"/>
      <c r="Y20" s="23"/>
      <c r="Z20" s="23"/>
      <c r="AA20" s="23"/>
    </row>
    <row r="21" spans="1:27" x14ac:dyDescent="0.25">
      <c r="A21" s="241"/>
      <c r="B21" s="40"/>
      <c r="C21" s="40"/>
      <c r="D21" s="242"/>
      <c r="E21" s="242"/>
      <c r="F21" s="242"/>
      <c r="G21" s="242"/>
      <c r="H21" s="242"/>
      <c r="I21" s="242"/>
      <c r="J21" s="242"/>
      <c r="K21" s="242"/>
      <c r="L21" s="242"/>
      <c r="M21" s="242"/>
      <c r="N21" s="242"/>
      <c r="O21" s="242"/>
      <c r="P21" s="242"/>
      <c r="Q21" s="242"/>
      <c r="X21" s="23"/>
      <c r="Y21" s="23"/>
      <c r="Z21" s="23"/>
      <c r="AA21" s="23"/>
    </row>
    <row r="22" spans="1:27" ht="38.25" x14ac:dyDescent="0.25">
      <c r="A22" s="41" t="s">
        <v>24</v>
      </c>
      <c r="B22" s="3" t="s">
        <v>25</v>
      </c>
      <c r="C22" s="3"/>
      <c r="D22" s="60" t="s">
        <v>120</v>
      </c>
      <c r="E22" s="38" t="s">
        <v>4</v>
      </c>
      <c r="F22" s="38" t="s">
        <v>5</v>
      </c>
      <c r="G22" s="38" t="s">
        <v>6</v>
      </c>
      <c r="H22" s="38" t="s">
        <v>78</v>
      </c>
      <c r="I22" s="47" t="s">
        <v>102</v>
      </c>
      <c r="J22" s="47" t="s">
        <v>103</v>
      </c>
      <c r="K22" s="62" t="s">
        <v>79</v>
      </c>
      <c r="L22" s="62" t="s">
        <v>146</v>
      </c>
      <c r="M22" s="62" t="s">
        <v>145</v>
      </c>
      <c r="N22" s="62" t="s">
        <v>141</v>
      </c>
      <c r="O22" s="62" t="s">
        <v>180</v>
      </c>
      <c r="P22" s="62" t="s">
        <v>179</v>
      </c>
      <c r="Q22" s="4" t="s">
        <v>26</v>
      </c>
      <c r="X22" s="23"/>
      <c r="Y22" s="23"/>
      <c r="Z22" s="23"/>
      <c r="AA22" s="23"/>
    </row>
    <row r="23" spans="1:27" ht="15.75" customHeight="1" x14ac:dyDescent="0.2">
      <c r="A23" s="288" t="s">
        <v>170</v>
      </c>
      <c r="B23" s="280" t="s">
        <v>27</v>
      </c>
      <c r="C23" s="45" t="s">
        <v>8</v>
      </c>
      <c r="D23" s="37" t="s">
        <v>28</v>
      </c>
      <c r="E23" s="9">
        <v>20000</v>
      </c>
      <c r="F23" s="9">
        <v>400000</v>
      </c>
      <c r="G23" s="9">
        <v>1000000</v>
      </c>
      <c r="H23" s="79" t="s">
        <v>98</v>
      </c>
      <c r="I23" s="9">
        <v>1506000</v>
      </c>
      <c r="J23" s="61"/>
      <c r="K23" s="63">
        <v>3100000</v>
      </c>
      <c r="L23" s="63">
        <v>3350000</v>
      </c>
      <c r="M23" s="63">
        <v>4191960</v>
      </c>
      <c r="N23" s="171">
        <v>4215960</v>
      </c>
      <c r="O23" s="171">
        <v>4215960</v>
      </c>
      <c r="P23" s="172">
        <v>4484027</v>
      </c>
      <c r="Q23" s="237" t="s">
        <v>130</v>
      </c>
      <c r="X23" s="23"/>
      <c r="Y23" s="23"/>
      <c r="Z23" s="23"/>
      <c r="AA23" s="23"/>
    </row>
    <row r="24" spans="1:27" x14ac:dyDescent="0.2">
      <c r="A24" s="289"/>
      <c r="B24" s="281"/>
      <c r="C24" s="45" t="s">
        <v>9</v>
      </c>
      <c r="D24" s="11"/>
      <c r="E24" s="9">
        <v>54000</v>
      </c>
      <c r="F24" s="9">
        <v>550000</v>
      </c>
      <c r="G24" s="9">
        <v>1533720</v>
      </c>
      <c r="H24" s="9">
        <v>2747303</v>
      </c>
      <c r="I24" s="53">
        <v>2793260</v>
      </c>
      <c r="J24" s="27"/>
      <c r="K24" s="94">
        <v>3937910</v>
      </c>
      <c r="L24" s="96">
        <v>4133571</v>
      </c>
      <c r="M24" s="96">
        <v>4311946</v>
      </c>
      <c r="N24" s="189">
        <v>4391867</v>
      </c>
      <c r="O24" s="172">
        <v>4484027</v>
      </c>
      <c r="P24" s="188"/>
      <c r="Q24" s="276"/>
      <c r="S24" s="46"/>
      <c r="X24" s="23"/>
      <c r="Y24" s="23"/>
    </row>
    <row r="25" spans="1:27" ht="28.5" customHeight="1" x14ac:dyDescent="0.25">
      <c r="A25" s="289"/>
      <c r="B25" s="281"/>
      <c r="C25" s="263" t="s">
        <v>10</v>
      </c>
      <c r="D25" s="264"/>
      <c r="E25" s="264"/>
      <c r="F25" s="264"/>
      <c r="G25" s="264"/>
      <c r="H25" s="264"/>
      <c r="I25" s="264"/>
      <c r="J25" s="264"/>
      <c r="K25" s="264"/>
      <c r="L25" s="264"/>
      <c r="M25" s="264"/>
      <c r="N25" s="264"/>
      <c r="O25" s="173"/>
      <c r="P25" s="173"/>
      <c r="Q25" s="276"/>
    </row>
    <row r="26" spans="1:27" ht="26.25" customHeight="1" x14ac:dyDescent="0.25">
      <c r="A26" s="289"/>
      <c r="B26" s="282"/>
      <c r="C26" s="245" t="s">
        <v>123</v>
      </c>
      <c r="D26" s="246"/>
      <c r="E26" s="246"/>
      <c r="F26" s="246"/>
      <c r="G26" s="246"/>
      <c r="H26" s="246"/>
      <c r="I26" s="246"/>
      <c r="J26" s="246"/>
      <c r="K26" s="246"/>
      <c r="L26" s="246"/>
      <c r="M26" s="246"/>
      <c r="N26" s="246"/>
      <c r="O26" s="142"/>
      <c r="P26" s="142"/>
      <c r="Q26" s="277"/>
    </row>
    <row r="27" spans="1:27" ht="61.5" customHeight="1" x14ac:dyDescent="0.25">
      <c r="A27" s="289"/>
      <c r="B27" s="3" t="s">
        <v>29</v>
      </c>
      <c r="C27" s="3"/>
      <c r="D27" s="60" t="s">
        <v>120</v>
      </c>
      <c r="E27" s="38" t="s">
        <v>4</v>
      </c>
      <c r="F27" s="38" t="s">
        <v>5</v>
      </c>
      <c r="G27" s="38" t="s">
        <v>6</v>
      </c>
      <c r="H27" s="38" t="s">
        <v>78</v>
      </c>
      <c r="I27" s="47" t="s">
        <v>104</v>
      </c>
      <c r="J27" s="47" t="s">
        <v>105</v>
      </c>
      <c r="K27" s="47" t="s">
        <v>79</v>
      </c>
      <c r="L27" s="50" t="s">
        <v>115</v>
      </c>
      <c r="M27" s="92" t="s">
        <v>145</v>
      </c>
      <c r="N27" s="153" t="s">
        <v>141</v>
      </c>
      <c r="O27" s="62" t="s">
        <v>180</v>
      </c>
      <c r="P27" s="62" t="s">
        <v>179</v>
      </c>
      <c r="Q27" s="237" t="s">
        <v>131</v>
      </c>
      <c r="X27" s="23"/>
    </row>
    <row r="28" spans="1:27" x14ac:dyDescent="0.25">
      <c r="A28" s="289"/>
      <c r="B28" s="273" t="s">
        <v>122</v>
      </c>
      <c r="C28" s="45" t="s">
        <v>8</v>
      </c>
      <c r="D28" s="32">
        <v>0.27900000000000003</v>
      </c>
      <c r="E28" s="68"/>
      <c r="F28" s="27"/>
      <c r="G28" s="27"/>
      <c r="H28" s="27"/>
      <c r="I28" s="14">
        <v>0.35</v>
      </c>
      <c r="J28" s="32">
        <v>9.1999999999999998E-2</v>
      </c>
      <c r="K28" s="164"/>
      <c r="L28" s="164"/>
      <c r="M28" s="164"/>
      <c r="N28" s="176"/>
      <c r="O28" s="163"/>
      <c r="P28" s="166">
        <v>0.12</v>
      </c>
      <c r="Q28" s="276"/>
    </row>
    <row r="29" spans="1:27" ht="38.25" customHeight="1" x14ac:dyDescent="0.25">
      <c r="A29" s="289"/>
      <c r="B29" s="274"/>
      <c r="C29" s="45" t="s">
        <v>9</v>
      </c>
      <c r="D29" s="7"/>
      <c r="E29" s="67"/>
      <c r="F29" s="27"/>
      <c r="G29" s="27"/>
      <c r="H29" s="27"/>
      <c r="I29" s="64">
        <v>0.13700000000000001</v>
      </c>
      <c r="J29" s="26"/>
      <c r="K29" s="164"/>
      <c r="L29" s="164"/>
      <c r="M29" s="164"/>
      <c r="N29" s="177"/>
      <c r="O29" s="164"/>
      <c r="P29" s="167"/>
      <c r="Q29" s="276"/>
    </row>
    <row r="30" spans="1:27" x14ac:dyDescent="0.25">
      <c r="A30" s="289"/>
      <c r="B30" s="274"/>
      <c r="C30" s="263" t="s">
        <v>10</v>
      </c>
      <c r="D30" s="264"/>
      <c r="E30" s="264"/>
      <c r="F30" s="264"/>
      <c r="G30" s="264"/>
      <c r="H30" s="264"/>
      <c r="I30" s="264"/>
      <c r="J30" s="264"/>
      <c r="K30" s="264"/>
      <c r="L30" s="264"/>
      <c r="M30" s="264"/>
      <c r="N30" s="264"/>
      <c r="O30" s="173"/>
      <c r="P30" s="173"/>
      <c r="Q30" s="277"/>
    </row>
    <row r="31" spans="1:27" ht="15.75" customHeight="1" x14ac:dyDescent="0.25">
      <c r="A31" s="289"/>
      <c r="B31" s="275"/>
      <c r="C31" s="286" t="s">
        <v>81</v>
      </c>
      <c r="D31" s="287"/>
      <c r="E31" s="287"/>
      <c r="F31" s="287"/>
      <c r="G31" s="287"/>
      <c r="H31" s="287"/>
      <c r="I31" s="287"/>
      <c r="J31" s="287"/>
      <c r="K31" s="287"/>
      <c r="L31" s="287"/>
      <c r="M31" s="287"/>
      <c r="N31" s="287"/>
      <c r="O31" s="174"/>
      <c r="P31" s="174"/>
      <c r="Q31" s="84"/>
    </row>
    <row r="32" spans="1:27" ht="25.5" x14ac:dyDescent="0.25">
      <c r="A32" s="289"/>
      <c r="B32" s="3" t="s">
        <v>31</v>
      </c>
      <c r="C32" s="3"/>
      <c r="D32" s="38" t="s">
        <v>30</v>
      </c>
      <c r="E32" s="38" t="s">
        <v>4</v>
      </c>
      <c r="F32" s="38" t="s">
        <v>5</v>
      </c>
      <c r="G32" s="38" t="s">
        <v>6</v>
      </c>
      <c r="H32" s="38" t="s">
        <v>78</v>
      </c>
      <c r="I32" s="47" t="s">
        <v>102</v>
      </c>
      <c r="J32" s="47" t="s">
        <v>103</v>
      </c>
      <c r="K32" s="47" t="s">
        <v>79</v>
      </c>
      <c r="L32" s="50" t="s">
        <v>115</v>
      </c>
      <c r="M32" s="92" t="s">
        <v>145</v>
      </c>
      <c r="N32" s="153" t="s">
        <v>141</v>
      </c>
      <c r="O32" s="62" t="s">
        <v>180</v>
      </c>
      <c r="P32" s="62" t="s">
        <v>179</v>
      </c>
      <c r="Q32" s="237" t="s">
        <v>108</v>
      </c>
    </row>
    <row r="33" spans="1:19" x14ac:dyDescent="0.25">
      <c r="A33" s="289"/>
      <c r="B33" s="283" t="s">
        <v>107</v>
      </c>
      <c r="C33" s="28" t="s">
        <v>8</v>
      </c>
      <c r="D33" s="37">
        <v>0</v>
      </c>
      <c r="E33" s="37">
        <v>0</v>
      </c>
      <c r="F33" s="37">
        <v>0</v>
      </c>
      <c r="G33" s="37">
        <v>450</v>
      </c>
      <c r="H33" s="20">
        <v>1320</v>
      </c>
      <c r="I33" s="20">
        <v>1320</v>
      </c>
      <c r="J33" s="20">
        <v>2470</v>
      </c>
      <c r="K33" s="81">
        <v>3000</v>
      </c>
      <c r="L33" s="96">
        <v>3050</v>
      </c>
      <c r="M33" s="81">
        <v>3200</v>
      </c>
      <c r="N33" s="168">
        <v>3250</v>
      </c>
      <c r="O33" s="168">
        <v>3250</v>
      </c>
      <c r="P33" s="168">
        <v>3250</v>
      </c>
      <c r="Q33" s="276"/>
    </row>
    <row r="34" spans="1:19" x14ac:dyDescent="0.2">
      <c r="A34" s="289"/>
      <c r="B34" s="284"/>
      <c r="C34" s="29" t="s">
        <v>9</v>
      </c>
      <c r="D34" s="43"/>
      <c r="E34" s="37">
        <v>0</v>
      </c>
      <c r="F34" s="37">
        <v>0</v>
      </c>
      <c r="G34" s="37">
        <v>96</v>
      </c>
      <c r="H34" s="20">
        <v>874</v>
      </c>
      <c r="I34" s="20">
        <v>2070</v>
      </c>
      <c r="J34" s="20">
        <v>2555</v>
      </c>
      <c r="K34" s="95">
        <v>2861</v>
      </c>
      <c r="L34" s="9">
        <v>2867</v>
      </c>
      <c r="M34" s="20">
        <v>2954</v>
      </c>
      <c r="N34" s="169">
        <v>3055</v>
      </c>
      <c r="O34" s="169">
        <v>3286</v>
      </c>
      <c r="P34" s="222"/>
      <c r="Q34" s="276"/>
    </row>
    <row r="35" spans="1:19" x14ac:dyDescent="0.25">
      <c r="A35" s="289"/>
      <c r="B35" s="284"/>
      <c r="C35" s="263" t="s">
        <v>10</v>
      </c>
      <c r="D35" s="264"/>
      <c r="E35" s="264"/>
      <c r="F35" s="264"/>
      <c r="G35" s="264"/>
      <c r="H35" s="264"/>
      <c r="I35" s="264"/>
      <c r="J35" s="264"/>
      <c r="K35" s="264"/>
      <c r="L35" s="264"/>
      <c r="M35" s="264"/>
      <c r="N35" s="264"/>
      <c r="O35" s="264"/>
      <c r="P35" s="313"/>
      <c r="Q35" s="277"/>
    </row>
    <row r="36" spans="1:19" ht="15.75" customHeight="1" x14ac:dyDescent="0.25">
      <c r="A36" s="289"/>
      <c r="B36" s="285"/>
      <c r="C36" s="245" t="s">
        <v>124</v>
      </c>
      <c r="D36" s="246"/>
      <c r="E36" s="246"/>
      <c r="F36" s="246"/>
      <c r="G36" s="246"/>
      <c r="H36" s="246"/>
      <c r="I36" s="246"/>
      <c r="J36" s="246"/>
      <c r="K36" s="246"/>
      <c r="L36" s="246"/>
      <c r="M36" s="246"/>
      <c r="N36" s="246"/>
      <c r="O36" s="246"/>
      <c r="P36" s="297"/>
      <c r="Q36" s="80"/>
      <c r="S36" s="46"/>
    </row>
    <row r="37" spans="1:19" ht="25.5" x14ac:dyDescent="0.25">
      <c r="A37" s="289"/>
      <c r="B37" s="187" t="s">
        <v>106</v>
      </c>
      <c r="C37" s="3"/>
      <c r="D37" s="38" t="s">
        <v>3</v>
      </c>
      <c r="E37" s="38" t="s">
        <v>4</v>
      </c>
      <c r="F37" s="38" t="s">
        <v>5</v>
      </c>
      <c r="G37" s="38" t="s">
        <v>6</v>
      </c>
      <c r="H37" s="38" t="s">
        <v>78</v>
      </c>
      <c r="I37" s="47" t="s">
        <v>102</v>
      </c>
      <c r="J37" s="47" t="s">
        <v>103</v>
      </c>
      <c r="K37" s="47" t="s">
        <v>79</v>
      </c>
      <c r="L37" s="50" t="s">
        <v>115</v>
      </c>
      <c r="M37" s="92" t="s">
        <v>145</v>
      </c>
      <c r="N37" s="153" t="s">
        <v>141</v>
      </c>
      <c r="O37" s="62" t="s">
        <v>180</v>
      </c>
      <c r="P37" s="62" t="s">
        <v>179</v>
      </c>
      <c r="Q37" s="278"/>
    </row>
    <row r="38" spans="1:19" x14ac:dyDescent="0.25">
      <c r="A38" s="289"/>
      <c r="B38" s="273" t="s">
        <v>32</v>
      </c>
      <c r="C38" s="45" t="s">
        <v>8</v>
      </c>
      <c r="D38" s="37">
        <v>0</v>
      </c>
      <c r="E38" s="37">
        <v>0</v>
      </c>
      <c r="F38" s="9">
        <v>5000</v>
      </c>
      <c r="G38" s="9">
        <v>200000</v>
      </c>
      <c r="H38" s="9">
        <v>500000</v>
      </c>
      <c r="I38" s="9">
        <v>500000</v>
      </c>
      <c r="J38" s="21">
        <v>600000</v>
      </c>
      <c r="K38" s="21">
        <v>688326.57534246589</v>
      </c>
      <c r="L38" s="21">
        <v>734215.01369863027</v>
      </c>
      <c r="M38" s="21">
        <v>750215.01369863027</v>
      </c>
      <c r="N38" s="170">
        <v>771287.12328767136</v>
      </c>
      <c r="O38" s="170">
        <v>771287.12328767136</v>
      </c>
      <c r="P38" s="170">
        <v>771287.12328767136</v>
      </c>
      <c r="Q38" s="276"/>
    </row>
    <row r="39" spans="1:19" x14ac:dyDescent="0.25">
      <c r="A39" s="289"/>
      <c r="B39" s="274"/>
      <c r="C39" s="45" t="s">
        <v>9</v>
      </c>
      <c r="D39" s="11"/>
      <c r="E39" s="37">
        <v>0</v>
      </c>
      <c r="F39" s="9">
        <v>3525</v>
      </c>
      <c r="G39" s="9">
        <v>138358</v>
      </c>
      <c r="H39" s="9">
        <v>419644</v>
      </c>
      <c r="I39" s="9">
        <v>581808</v>
      </c>
      <c r="J39" s="21">
        <v>586225</v>
      </c>
      <c r="K39" s="21">
        <v>673018</v>
      </c>
      <c r="L39" s="21">
        <v>692979</v>
      </c>
      <c r="M39" s="21">
        <v>710570</v>
      </c>
      <c r="N39" s="170">
        <v>717249</v>
      </c>
      <c r="O39" s="21">
        <v>731984</v>
      </c>
      <c r="P39" s="135"/>
      <c r="Q39" s="276"/>
    </row>
    <row r="40" spans="1:19" x14ac:dyDescent="0.25">
      <c r="A40" s="289"/>
      <c r="B40" s="274"/>
      <c r="C40" s="263" t="s">
        <v>10</v>
      </c>
      <c r="D40" s="264"/>
      <c r="E40" s="264"/>
      <c r="F40" s="264"/>
      <c r="G40" s="264"/>
      <c r="H40" s="264"/>
      <c r="I40" s="264"/>
      <c r="J40" s="264"/>
      <c r="K40" s="264"/>
      <c r="L40" s="264"/>
      <c r="M40" s="264"/>
      <c r="N40" s="264"/>
      <c r="O40" s="264"/>
      <c r="P40" s="313"/>
      <c r="Q40" s="277"/>
    </row>
    <row r="41" spans="1:19" ht="18.75" customHeight="1" x14ac:dyDescent="0.25">
      <c r="A41" s="289"/>
      <c r="B41" s="275"/>
      <c r="C41" s="245" t="s">
        <v>33</v>
      </c>
      <c r="D41" s="246"/>
      <c r="E41" s="246"/>
      <c r="F41" s="246"/>
      <c r="G41" s="246"/>
      <c r="H41" s="246"/>
      <c r="I41" s="246"/>
      <c r="J41" s="246"/>
      <c r="K41" s="246"/>
      <c r="L41" s="246"/>
      <c r="M41" s="246"/>
      <c r="N41" s="246"/>
      <c r="O41" s="142"/>
      <c r="P41" s="142"/>
      <c r="Q41" s="85"/>
    </row>
    <row r="42" spans="1:19" ht="29.25" customHeight="1" x14ac:dyDescent="0.25">
      <c r="A42" s="289"/>
      <c r="B42" s="3" t="s">
        <v>129</v>
      </c>
      <c r="C42" s="3"/>
      <c r="D42" s="74" t="s">
        <v>30</v>
      </c>
      <c r="E42" s="74" t="s">
        <v>4</v>
      </c>
      <c r="F42" s="74" t="s">
        <v>5</v>
      </c>
      <c r="G42" s="74" t="s">
        <v>6</v>
      </c>
      <c r="H42" s="74" t="s">
        <v>94</v>
      </c>
      <c r="I42" s="74" t="s">
        <v>102</v>
      </c>
      <c r="J42" s="74" t="s">
        <v>103</v>
      </c>
      <c r="K42" s="74" t="s">
        <v>79</v>
      </c>
      <c r="L42" s="74" t="s">
        <v>115</v>
      </c>
      <c r="M42" s="92" t="s">
        <v>145</v>
      </c>
      <c r="N42" s="153" t="s">
        <v>141</v>
      </c>
      <c r="O42" s="62" t="s">
        <v>180</v>
      </c>
      <c r="P42" s="62" t="s">
        <v>179</v>
      </c>
      <c r="Q42" s="278"/>
    </row>
    <row r="43" spans="1:19" ht="18.75" customHeight="1" x14ac:dyDescent="0.2">
      <c r="A43" s="289"/>
      <c r="B43" s="280" t="s">
        <v>171</v>
      </c>
      <c r="C43" s="75" t="s">
        <v>8</v>
      </c>
      <c r="D43" s="87" t="s">
        <v>28</v>
      </c>
      <c r="E43" s="21">
        <v>20000</v>
      </c>
      <c r="F43" s="21">
        <v>400000</v>
      </c>
      <c r="G43" s="21">
        <v>1000000</v>
      </c>
      <c r="H43" s="116" t="s">
        <v>98</v>
      </c>
      <c r="I43" s="21">
        <v>1506000</v>
      </c>
      <c r="J43" s="61"/>
      <c r="K43" s="118">
        <v>3100000</v>
      </c>
      <c r="L43" s="118">
        <v>3350000</v>
      </c>
      <c r="M43" s="118">
        <v>4191960</v>
      </c>
      <c r="N43" s="171">
        <v>4215960</v>
      </c>
      <c r="O43" s="171">
        <v>4215960</v>
      </c>
      <c r="P43" s="21">
        <v>4484027</v>
      </c>
      <c r="Q43" s="276"/>
    </row>
    <row r="44" spans="1:19" ht="18.75" customHeight="1" x14ac:dyDescent="0.25">
      <c r="A44" s="289"/>
      <c r="B44" s="281"/>
      <c r="C44" s="75" t="s">
        <v>9</v>
      </c>
      <c r="D44" s="11"/>
      <c r="E44" s="21">
        <v>54000</v>
      </c>
      <c r="F44" s="21">
        <v>550000</v>
      </c>
      <c r="G44" s="21">
        <v>1533720</v>
      </c>
      <c r="H44" s="21">
        <v>2747303</v>
      </c>
      <c r="I44" s="117">
        <v>2793260</v>
      </c>
      <c r="J44" s="27"/>
      <c r="K44" s="119">
        <v>3937910</v>
      </c>
      <c r="L44" s="119">
        <v>4133571</v>
      </c>
      <c r="M44" s="119">
        <v>4311946</v>
      </c>
      <c r="N44" s="119">
        <v>4391867</v>
      </c>
      <c r="O44" s="119">
        <v>4484027</v>
      </c>
      <c r="P44" s="21"/>
      <c r="Q44" s="276"/>
    </row>
    <row r="45" spans="1:19" ht="18.75" customHeight="1" x14ac:dyDescent="0.25">
      <c r="A45" s="289"/>
      <c r="B45" s="281"/>
      <c r="C45" s="263" t="s">
        <v>10</v>
      </c>
      <c r="D45" s="264"/>
      <c r="E45" s="264"/>
      <c r="F45" s="264"/>
      <c r="G45" s="264"/>
      <c r="H45" s="264"/>
      <c r="I45" s="264"/>
      <c r="J45" s="264"/>
      <c r="K45" s="264"/>
      <c r="L45" s="264"/>
      <c r="M45" s="264"/>
      <c r="N45" s="264"/>
      <c r="O45" s="264"/>
      <c r="P45" s="313"/>
      <c r="Q45" s="276"/>
    </row>
    <row r="46" spans="1:19" ht="11.25" customHeight="1" x14ac:dyDescent="0.25">
      <c r="A46" s="289"/>
      <c r="B46" s="281"/>
      <c r="C46" s="317" t="s">
        <v>74</v>
      </c>
      <c r="D46" s="318"/>
      <c r="E46" s="318"/>
      <c r="F46" s="318"/>
      <c r="G46" s="318"/>
      <c r="H46" s="318"/>
      <c r="I46" s="318"/>
      <c r="J46" s="318"/>
      <c r="K46" s="318"/>
      <c r="L46" s="318"/>
      <c r="M46" s="318"/>
      <c r="N46" s="318"/>
      <c r="O46" s="318"/>
      <c r="P46" s="319"/>
      <c r="Q46" s="276"/>
    </row>
    <row r="47" spans="1:19" ht="9" customHeight="1" x14ac:dyDescent="0.25">
      <c r="A47" s="290"/>
      <c r="B47" s="282"/>
      <c r="C47" s="320"/>
      <c r="D47" s="321"/>
      <c r="E47" s="321"/>
      <c r="F47" s="321"/>
      <c r="G47" s="321"/>
      <c r="H47" s="321"/>
      <c r="I47" s="321"/>
      <c r="J47" s="321"/>
      <c r="K47" s="321"/>
      <c r="L47" s="321"/>
      <c r="M47" s="321"/>
      <c r="N47" s="321"/>
      <c r="O47" s="321"/>
      <c r="P47" s="322"/>
      <c r="Q47" s="277"/>
    </row>
    <row r="48" spans="1:19" ht="25.5" x14ac:dyDescent="0.25">
      <c r="A48" s="78" t="s">
        <v>34</v>
      </c>
      <c r="B48" s="3" t="s">
        <v>35</v>
      </c>
      <c r="C48" s="3"/>
      <c r="D48" s="38" t="s">
        <v>30</v>
      </c>
      <c r="E48" s="38" t="s">
        <v>4</v>
      </c>
      <c r="F48" s="38" t="s">
        <v>5</v>
      </c>
      <c r="G48" s="38" t="s">
        <v>6</v>
      </c>
      <c r="H48" s="38" t="s">
        <v>78</v>
      </c>
      <c r="I48" s="47" t="s">
        <v>102</v>
      </c>
      <c r="J48" s="47" t="s">
        <v>103</v>
      </c>
      <c r="K48" s="47" t="s">
        <v>79</v>
      </c>
      <c r="L48" s="47" t="s">
        <v>115</v>
      </c>
      <c r="M48" s="92" t="s">
        <v>148</v>
      </c>
      <c r="N48" s="50" t="s">
        <v>141</v>
      </c>
      <c r="O48" s="62" t="s">
        <v>180</v>
      </c>
      <c r="P48" s="62" t="s">
        <v>179</v>
      </c>
      <c r="Q48" s="4" t="s">
        <v>26</v>
      </c>
    </row>
    <row r="49" spans="1:17" ht="15.75" customHeight="1" x14ac:dyDescent="0.25">
      <c r="A49" s="243" t="s">
        <v>128</v>
      </c>
      <c r="B49" s="279" t="s">
        <v>116</v>
      </c>
      <c r="C49" s="45" t="s">
        <v>8</v>
      </c>
      <c r="D49" s="37" t="s">
        <v>28</v>
      </c>
      <c r="E49" s="5">
        <v>200</v>
      </c>
      <c r="F49" s="5">
        <v>600</v>
      </c>
      <c r="G49" s="6">
        <v>1000</v>
      </c>
      <c r="H49" s="6">
        <v>1446</v>
      </c>
      <c r="I49" s="6">
        <v>1447</v>
      </c>
      <c r="J49" s="11"/>
      <c r="K49" s="11"/>
      <c r="L49" s="11"/>
      <c r="M49" s="93">
        <f>1450+10</f>
        <v>1460</v>
      </c>
      <c r="N49" s="93">
        <f>1450+10</f>
        <v>1460</v>
      </c>
      <c r="O49" s="221" t="s">
        <v>183</v>
      </c>
      <c r="P49" s="178"/>
      <c r="Q49" s="237" t="s">
        <v>132</v>
      </c>
    </row>
    <row r="50" spans="1:17" ht="53.25" customHeight="1" x14ac:dyDescent="0.25">
      <c r="A50" s="244"/>
      <c r="B50" s="279"/>
      <c r="C50" s="45" t="s">
        <v>9</v>
      </c>
      <c r="D50" s="7"/>
      <c r="E50" s="37">
        <v>140</v>
      </c>
      <c r="F50" s="37" t="s">
        <v>83</v>
      </c>
      <c r="G50" s="37" t="s">
        <v>84</v>
      </c>
      <c r="H50" s="9" t="s">
        <v>85</v>
      </c>
      <c r="I50" s="9" t="s">
        <v>140</v>
      </c>
      <c r="J50" s="11"/>
      <c r="K50" s="11"/>
      <c r="L50" s="11"/>
      <c r="M50" s="9" t="s">
        <v>140</v>
      </c>
      <c r="N50" s="9" t="s">
        <v>175</v>
      </c>
      <c r="O50" s="223" t="s">
        <v>197</v>
      </c>
      <c r="P50" s="179"/>
      <c r="Q50" s="292"/>
    </row>
    <row r="51" spans="1:17" ht="25.5" customHeight="1" x14ac:dyDescent="0.25">
      <c r="A51" s="244"/>
      <c r="B51" s="279"/>
      <c r="C51" s="263" t="s">
        <v>10</v>
      </c>
      <c r="D51" s="264"/>
      <c r="E51" s="264"/>
      <c r="F51" s="264"/>
      <c r="G51" s="264"/>
      <c r="H51" s="264"/>
      <c r="I51" s="264"/>
      <c r="J51" s="264"/>
      <c r="K51" s="264"/>
      <c r="L51" s="264"/>
      <c r="M51" s="264"/>
      <c r="N51" s="264"/>
      <c r="O51" s="264"/>
      <c r="P51" s="313"/>
      <c r="Q51" s="292"/>
    </row>
    <row r="52" spans="1:17" ht="22.5" customHeight="1" x14ac:dyDescent="0.25">
      <c r="A52" s="244"/>
      <c r="B52" s="279"/>
      <c r="C52" s="245" t="s">
        <v>82</v>
      </c>
      <c r="D52" s="246"/>
      <c r="E52" s="246"/>
      <c r="F52" s="246"/>
      <c r="G52" s="246"/>
      <c r="H52" s="246"/>
      <c r="I52" s="246"/>
      <c r="J52" s="246"/>
      <c r="K52" s="246"/>
      <c r="L52" s="246"/>
      <c r="M52" s="246"/>
      <c r="N52" s="246"/>
      <c r="O52" s="246"/>
      <c r="P52" s="297"/>
      <c r="Q52" s="292"/>
    </row>
    <row r="53" spans="1:17" ht="25.5" x14ac:dyDescent="0.25">
      <c r="A53" s="244"/>
      <c r="B53" s="77" t="s">
        <v>37</v>
      </c>
      <c r="C53" s="8"/>
      <c r="D53" s="38" t="s">
        <v>30</v>
      </c>
      <c r="E53" s="38" t="s">
        <v>4</v>
      </c>
      <c r="F53" s="38" t="s">
        <v>5</v>
      </c>
      <c r="G53" s="38" t="s">
        <v>6</v>
      </c>
      <c r="H53" s="38" t="s">
        <v>78</v>
      </c>
      <c r="I53" s="47" t="s">
        <v>102</v>
      </c>
      <c r="J53" s="47" t="s">
        <v>103</v>
      </c>
      <c r="K53" s="47" t="s">
        <v>79</v>
      </c>
      <c r="L53" s="50" t="s">
        <v>115</v>
      </c>
      <c r="M53" s="92" t="s">
        <v>148</v>
      </c>
      <c r="N53" s="47" t="s">
        <v>141</v>
      </c>
      <c r="O53" s="62" t="s">
        <v>180</v>
      </c>
      <c r="P53" s="62" t="s">
        <v>179</v>
      </c>
      <c r="Q53" s="292"/>
    </row>
    <row r="54" spans="1:17" x14ac:dyDescent="0.25">
      <c r="A54" s="244"/>
      <c r="B54" s="272" t="s">
        <v>117</v>
      </c>
      <c r="C54" s="45" t="s">
        <v>8</v>
      </c>
      <c r="D54" s="25"/>
      <c r="E54" s="37">
        <v>0</v>
      </c>
      <c r="F54" s="9">
        <v>1500</v>
      </c>
      <c r="G54" s="37" t="s">
        <v>39</v>
      </c>
      <c r="H54" s="9">
        <v>7400</v>
      </c>
      <c r="I54" s="9">
        <v>7400</v>
      </c>
      <c r="J54" s="9">
        <v>9463</v>
      </c>
      <c r="K54" s="9">
        <v>9963</v>
      </c>
      <c r="L54" s="9">
        <v>13463</v>
      </c>
      <c r="M54" s="9">
        <v>15063</v>
      </c>
      <c r="N54" s="9">
        <v>15063</v>
      </c>
      <c r="O54" s="9">
        <v>15063</v>
      </c>
      <c r="P54" s="179"/>
      <c r="Q54" s="292"/>
    </row>
    <row r="55" spans="1:17" ht="25.5" customHeight="1" x14ac:dyDescent="0.25">
      <c r="A55" s="244"/>
      <c r="B55" s="272"/>
      <c r="C55" s="45" t="s">
        <v>9</v>
      </c>
      <c r="D55" s="44"/>
      <c r="E55" s="37">
        <v>0</v>
      </c>
      <c r="F55" s="9">
        <v>1655</v>
      </c>
      <c r="G55" s="9">
        <v>6495</v>
      </c>
      <c r="H55" s="9">
        <v>9342</v>
      </c>
      <c r="I55" s="9">
        <v>9463</v>
      </c>
      <c r="J55" s="9">
        <v>9463</v>
      </c>
      <c r="K55" s="96">
        <v>13168</v>
      </c>
      <c r="L55" s="9">
        <v>14578</v>
      </c>
      <c r="M55" s="9">
        <v>15054</v>
      </c>
      <c r="N55" s="9">
        <v>15062</v>
      </c>
      <c r="O55" s="9">
        <v>15063</v>
      </c>
      <c r="P55" s="179"/>
      <c r="Q55" s="292"/>
    </row>
    <row r="56" spans="1:17" x14ac:dyDescent="0.25">
      <c r="A56" s="244"/>
      <c r="B56" s="272"/>
      <c r="C56" s="263" t="s">
        <v>10</v>
      </c>
      <c r="D56" s="264"/>
      <c r="E56" s="264"/>
      <c r="F56" s="264"/>
      <c r="G56" s="264"/>
      <c r="H56" s="264"/>
      <c r="I56" s="264"/>
      <c r="J56" s="264"/>
      <c r="K56" s="264"/>
      <c r="L56" s="264"/>
      <c r="M56" s="264"/>
      <c r="N56" s="264"/>
      <c r="O56" s="264"/>
      <c r="P56" s="313"/>
      <c r="Q56" s="292"/>
    </row>
    <row r="57" spans="1:17" ht="15.75" customHeight="1" x14ac:dyDescent="0.25">
      <c r="A57" s="244"/>
      <c r="B57" s="272"/>
      <c r="C57" s="245" t="s">
        <v>82</v>
      </c>
      <c r="D57" s="246"/>
      <c r="E57" s="246"/>
      <c r="F57" s="246"/>
      <c r="G57" s="246"/>
      <c r="H57" s="246"/>
      <c r="I57" s="246"/>
      <c r="J57" s="246"/>
      <c r="K57" s="246"/>
      <c r="L57" s="246"/>
      <c r="M57" s="246"/>
      <c r="N57" s="246"/>
      <c r="O57" s="246"/>
      <c r="P57" s="297"/>
      <c r="Q57" s="292"/>
    </row>
    <row r="58" spans="1:17" ht="25.5" x14ac:dyDescent="0.25">
      <c r="A58" s="244"/>
      <c r="B58" s="77" t="s">
        <v>40</v>
      </c>
      <c r="C58" s="8"/>
      <c r="D58" s="38" t="s">
        <v>30</v>
      </c>
      <c r="E58" s="38" t="s">
        <v>4</v>
      </c>
      <c r="F58" s="38" t="s">
        <v>5</v>
      </c>
      <c r="G58" s="38" t="s">
        <v>6</v>
      </c>
      <c r="H58" s="38" t="s">
        <v>78</v>
      </c>
      <c r="I58" s="47" t="s">
        <v>102</v>
      </c>
      <c r="J58" s="47" t="s">
        <v>103</v>
      </c>
      <c r="K58" s="47" t="s">
        <v>79</v>
      </c>
      <c r="L58" s="50" t="s">
        <v>115</v>
      </c>
      <c r="M58" s="92" t="s">
        <v>148</v>
      </c>
      <c r="N58" s="47" t="s">
        <v>141</v>
      </c>
      <c r="O58" s="62" t="s">
        <v>180</v>
      </c>
      <c r="P58" s="62" t="s">
        <v>179</v>
      </c>
      <c r="Q58" s="292"/>
    </row>
    <row r="59" spans="1:17" x14ac:dyDescent="0.25">
      <c r="A59" s="244"/>
      <c r="B59" s="300" t="s">
        <v>99</v>
      </c>
      <c r="C59" s="45" t="s">
        <v>8</v>
      </c>
      <c r="D59" s="37">
        <v>0</v>
      </c>
      <c r="E59" s="37">
        <v>0</v>
      </c>
      <c r="F59" s="37">
        <v>200</v>
      </c>
      <c r="G59" s="37">
        <v>850</v>
      </c>
      <c r="H59" s="9">
        <v>1500</v>
      </c>
      <c r="I59" s="9">
        <v>1500</v>
      </c>
      <c r="J59" s="49"/>
      <c r="K59" s="49"/>
      <c r="L59" s="52"/>
      <c r="M59" s="21">
        <v>1537</v>
      </c>
      <c r="N59" s="21">
        <v>1545</v>
      </c>
      <c r="O59" s="21">
        <v>1555</v>
      </c>
      <c r="P59" s="21">
        <v>1555</v>
      </c>
      <c r="Q59" s="292"/>
    </row>
    <row r="60" spans="1:17" x14ac:dyDescent="0.25">
      <c r="A60" s="244"/>
      <c r="B60" s="300"/>
      <c r="C60" s="45" t="s">
        <v>9</v>
      </c>
      <c r="D60" s="43"/>
      <c r="E60" s="37">
        <v>0</v>
      </c>
      <c r="F60" s="37">
        <v>204</v>
      </c>
      <c r="G60" s="37">
        <v>834</v>
      </c>
      <c r="H60" s="9">
        <v>1513</v>
      </c>
      <c r="I60" s="9">
        <v>1529</v>
      </c>
      <c r="J60" s="49"/>
      <c r="K60" s="49"/>
      <c r="L60" s="126"/>
      <c r="M60" s="127"/>
      <c r="N60" s="21">
        <v>1529</v>
      </c>
      <c r="O60" s="21">
        <v>1543</v>
      </c>
      <c r="P60" s="21"/>
      <c r="Q60" s="292"/>
    </row>
    <row r="61" spans="1:17" x14ac:dyDescent="0.25">
      <c r="A61" s="244"/>
      <c r="B61" s="300"/>
      <c r="C61" s="263"/>
      <c r="D61" s="264"/>
      <c r="E61" s="264"/>
      <c r="F61" s="264"/>
      <c r="G61" s="264"/>
      <c r="H61" s="264"/>
      <c r="I61" s="264"/>
      <c r="J61" s="264"/>
      <c r="K61" s="264"/>
      <c r="L61" s="264"/>
      <c r="M61" s="264"/>
      <c r="N61" s="264"/>
      <c r="O61" s="264"/>
      <c r="P61" s="313"/>
      <c r="Q61" s="292"/>
    </row>
    <row r="62" spans="1:17" ht="24" customHeight="1" x14ac:dyDescent="0.25">
      <c r="A62" s="244"/>
      <c r="B62" s="300"/>
      <c r="C62" s="245" t="s">
        <v>82</v>
      </c>
      <c r="D62" s="246"/>
      <c r="E62" s="246"/>
      <c r="F62" s="246"/>
      <c r="G62" s="246"/>
      <c r="H62" s="246"/>
      <c r="I62" s="246"/>
      <c r="J62" s="246"/>
      <c r="K62" s="246"/>
      <c r="L62" s="246"/>
      <c r="M62" s="246"/>
      <c r="N62" s="246"/>
      <c r="O62" s="246"/>
      <c r="P62" s="297"/>
      <c r="Q62" s="292"/>
    </row>
    <row r="63" spans="1:17" ht="48.6" customHeight="1" x14ac:dyDescent="0.25">
      <c r="A63" s="244"/>
      <c r="B63" s="77" t="s">
        <v>127</v>
      </c>
      <c r="C63" s="8"/>
      <c r="D63" s="70" t="s">
        <v>30</v>
      </c>
      <c r="E63" s="70" t="s">
        <v>4</v>
      </c>
      <c r="F63" s="70" t="s">
        <v>5</v>
      </c>
      <c r="G63" s="70" t="s">
        <v>6</v>
      </c>
      <c r="H63" s="70" t="s">
        <v>78</v>
      </c>
      <c r="I63" s="70" t="s">
        <v>102</v>
      </c>
      <c r="J63" s="70" t="s">
        <v>103</v>
      </c>
      <c r="K63" s="70" t="s">
        <v>79</v>
      </c>
      <c r="L63" s="70" t="s">
        <v>146</v>
      </c>
      <c r="M63" s="92" t="s">
        <v>145</v>
      </c>
      <c r="N63" s="70" t="s">
        <v>141</v>
      </c>
      <c r="O63" s="62" t="s">
        <v>180</v>
      </c>
      <c r="P63" s="62" t="s">
        <v>179</v>
      </c>
      <c r="Q63" s="292"/>
    </row>
    <row r="64" spans="1:17" ht="24" customHeight="1" x14ac:dyDescent="0.25">
      <c r="A64" s="244"/>
      <c r="B64" s="247" t="s">
        <v>133</v>
      </c>
      <c r="C64" s="71" t="s">
        <v>8</v>
      </c>
      <c r="D64" s="72">
        <v>0</v>
      </c>
      <c r="E64" s="27"/>
      <c r="F64" s="27"/>
      <c r="G64" s="27"/>
      <c r="H64" s="76"/>
      <c r="I64" s="21">
        <v>8</v>
      </c>
      <c r="J64" s="73"/>
      <c r="K64" s="73"/>
      <c r="L64" s="69">
        <v>16</v>
      </c>
      <c r="M64" s="93">
        <v>32</v>
      </c>
      <c r="N64" s="69">
        <v>44</v>
      </c>
      <c r="O64" s="224">
        <v>44</v>
      </c>
      <c r="P64" s="178"/>
      <c r="Q64" s="292"/>
    </row>
    <row r="65" spans="1:19" ht="24" customHeight="1" x14ac:dyDescent="0.25">
      <c r="A65" s="244"/>
      <c r="B65" s="247"/>
      <c r="C65" s="71" t="s">
        <v>9</v>
      </c>
      <c r="D65" s="73"/>
      <c r="E65" s="27"/>
      <c r="F65" s="27"/>
      <c r="G65" s="27"/>
      <c r="H65" s="76"/>
      <c r="I65" s="21">
        <v>8</v>
      </c>
      <c r="J65" s="73"/>
      <c r="K65" s="73"/>
      <c r="L65" s="21">
        <v>15</v>
      </c>
      <c r="M65" s="21">
        <v>18</v>
      </c>
      <c r="N65" s="21">
        <v>20</v>
      </c>
      <c r="O65" s="225">
        <v>20</v>
      </c>
      <c r="P65" s="179"/>
      <c r="Q65" s="293"/>
    </row>
    <row r="66" spans="1:19" ht="22.5" customHeight="1" x14ac:dyDescent="0.25">
      <c r="A66" s="244"/>
      <c r="B66" s="247"/>
      <c r="C66" s="263" t="s">
        <v>10</v>
      </c>
      <c r="D66" s="264"/>
      <c r="E66" s="264"/>
      <c r="F66" s="264"/>
      <c r="G66" s="264"/>
      <c r="H66" s="264"/>
      <c r="I66" s="264"/>
      <c r="J66" s="264"/>
      <c r="K66" s="264"/>
      <c r="L66" s="264"/>
      <c r="M66" s="264"/>
      <c r="N66" s="264"/>
      <c r="O66" s="264"/>
      <c r="P66" s="313"/>
      <c r="Q66" s="82" t="s">
        <v>42</v>
      </c>
    </row>
    <row r="67" spans="1:19" ht="18.75" customHeight="1" x14ac:dyDescent="0.25">
      <c r="A67" s="244"/>
      <c r="B67" s="247"/>
      <c r="C67" s="245" t="s">
        <v>82</v>
      </c>
      <c r="D67" s="246"/>
      <c r="E67" s="246"/>
      <c r="F67" s="246"/>
      <c r="G67" s="246"/>
      <c r="H67" s="246"/>
      <c r="I67" s="246"/>
      <c r="J67" s="246"/>
      <c r="K67" s="246"/>
      <c r="L67" s="246"/>
      <c r="M67" s="246"/>
      <c r="N67" s="246"/>
      <c r="O67" s="246"/>
      <c r="P67" s="297"/>
      <c r="Q67" s="82" t="s">
        <v>53</v>
      </c>
    </row>
    <row r="68" spans="1:19" x14ac:dyDescent="0.25">
      <c r="A68" s="230" t="s">
        <v>15</v>
      </c>
      <c r="B68" s="42" t="s">
        <v>16</v>
      </c>
      <c r="C68" s="42"/>
      <c r="D68" s="42" t="s">
        <v>17</v>
      </c>
      <c r="E68" s="42" t="s">
        <v>18</v>
      </c>
      <c r="F68" s="42" t="s">
        <v>19</v>
      </c>
      <c r="G68" s="42"/>
      <c r="H68" s="233" t="s">
        <v>20</v>
      </c>
      <c r="I68" s="233"/>
      <c r="J68" s="233"/>
      <c r="K68" s="233"/>
      <c r="L68" s="233"/>
      <c r="M68" s="233"/>
      <c r="N68" s="233"/>
      <c r="O68" s="233"/>
      <c r="P68" s="233"/>
      <c r="Q68" s="233"/>
    </row>
    <row r="69" spans="1:19" ht="25.5" customHeight="1" x14ac:dyDescent="0.25">
      <c r="A69" s="230"/>
      <c r="B69" s="40" t="s">
        <v>113</v>
      </c>
      <c r="C69" s="40"/>
      <c r="D69" s="40"/>
      <c r="E69" s="40"/>
      <c r="F69" s="48" t="s">
        <v>109</v>
      </c>
      <c r="G69" s="40"/>
      <c r="H69" s="234" t="s">
        <v>21</v>
      </c>
      <c r="I69" s="234"/>
      <c r="J69" s="234"/>
      <c r="K69" s="234"/>
      <c r="L69" s="234"/>
      <c r="M69" s="234"/>
      <c r="N69" s="234"/>
      <c r="O69" s="234"/>
      <c r="P69" s="234"/>
      <c r="Q69" s="234"/>
      <c r="S69" s="23"/>
    </row>
    <row r="70" spans="1:19" x14ac:dyDescent="0.25">
      <c r="A70" s="41" t="s">
        <v>22</v>
      </c>
      <c r="B70" s="42" t="s">
        <v>23</v>
      </c>
      <c r="C70" s="42"/>
      <c r="D70" s="235"/>
      <c r="E70" s="235"/>
      <c r="F70" s="235"/>
      <c r="G70" s="235"/>
      <c r="H70" s="235"/>
      <c r="I70" s="235"/>
      <c r="J70" s="235"/>
      <c r="K70" s="235"/>
      <c r="L70" s="235"/>
      <c r="M70" s="235"/>
      <c r="N70" s="235"/>
      <c r="O70" s="235"/>
      <c r="P70" s="235"/>
      <c r="Q70" s="235"/>
    </row>
    <row r="71" spans="1:19" x14ac:dyDescent="0.25">
      <c r="A71" s="41"/>
      <c r="B71" s="45"/>
      <c r="C71" s="45"/>
      <c r="D71" s="235"/>
      <c r="E71" s="235"/>
      <c r="F71" s="235"/>
      <c r="G71" s="235"/>
      <c r="H71" s="235"/>
      <c r="I71" s="235"/>
      <c r="J71" s="235"/>
      <c r="K71" s="235"/>
      <c r="L71" s="235"/>
      <c r="M71" s="235"/>
      <c r="N71" s="235"/>
      <c r="O71" s="235"/>
      <c r="P71" s="235"/>
      <c r="Q71" s="235"/>
    </row>
    <row r="72" spans="1:19" ht="25.5" x14ac:dyDescent="0.25">
      <c r="A72" s="41" t="s">
        <v>43</v>
      </c>
      <c r="B72" s="3" t="s">
        <v>44</v>
      </c>
      <c r="C72" s="3"/>
      <c r="D72" s="38" t="s">
        <v>30</v>
      </c>
      <c r="E72" s="38" t="s">
        <v>4</v>
      </c>
      <c r="F72" s="38" t="s">
        <v>5</v>
      </c>
      <c r="G72" s="38" t="s">
        <v>6</v>
      </c>
      <c r="H72" s="17" t="s">
        <v>78</v>
      </c>
      <c r="I72" s="47" t="s">
        <v>102</v>
      </c>
      <c r="J72" s="47" t="s">
        <v>147</v>
      </c>
      <c r="K72" s="47" t="s">
        <v>79</v>
      </c>
      <c r="L72" s="50" t="s">
        <v>146</v>
      </c>
      <c r="M72" s="92" t="s">
        <v>145</v>
      </c>
      <c r="N72" s="50" t="s">
        <v>141</v>
      </c>
      <c r="O72" s="62" t="s">
        <v>180</v>
      </c>
      <c r="P72" s="62" t="s">
        <v>179</v>
      </c>
      <c r="Q72" s="4" t="s">
        <v>26</v>
      </c>
      <c r="S72" s="46"/>
    </row>
    <row r="73" spans="1:19" x14ac:dyDescent="0.25">
      <c r="A73" s="232" t="s">
        <v>86</v>
      </c>
      <c r="B73" s="236" t="s">
        <v>45</v>
      </c>
      <c r="C73" s="45" t="s">
        <v>8</v>
      </c>
      <c r="D73" s="37" t="s">
        <v>46</v>
      </c>
      <c r="E73" s="37">
        <v>0</v>
      </c>
      <c r="F73" s="10">
        <v>250000</v>
      </c>
      <c r="G73" s="10">
        <v>200000</v>
      </c>
      <c r="H73" s="10">
        <v>500000</v>
      </c>
      <c r="I73" s="10">
        <v>500000</v>
      </c>
      <c r="J73" s="10">
        <v>610902</v>
      </c>
      <c r="K73" s="83">
        <v>860408</v>
      </c>
      <c r="L73" s="83">
        <v>917769</v>
      </c>
      <c r="M73" s="112">
        <v>937769</v>
      </c>
      <c r="N73" s="112">
        <v>964109</v>
      </c>
      <c r="O73" s="112">
        <v>964109</v>
      </c>
      <c r="P73" s="112">
        <v>964109</v>
      </c>
      <c r="Q73" s="237" t="s">
        <v>137</v>
      </c>
      <c r="S73" s="46"/>
    </row>
    <row r="74" spans="1:19" x14ac:dyDescent="0.25">
      <c r="A74" s="232"/>
      <c r="B74" s="236"/>
      <c r="C74" s="45" t="s">
        <v>9</v>
      </c>
      <c r="D74" s="11"/>
      <c r="E74" s="36" t="s">
        <v>47</v>
      </c>
      <c r="F74" s="9">
        <v>3525</v>
      </c>
      <c r="G74" s="9">
        <v>160042</v>
      </c>
      <c r="H74" s="9">
        <v>427502</v>
      </c>
      <c r="I74" s="9">
        <v>593682</v>
      </c>
      <c r="J74" s="9">
        <v>732781</v>
      </c>
      <c r="K74" s="9">
        <v>841272</v>
      </c>
      <c r="L74" s="21">
        <v>900140</v>
      </c>
      <c r="M74" s="21">
        <v>923571</v>
      </c>
      <c r="N74" s="21">
        <v>929402</v>
      </c>
      <c r="O74" s="21">
        <v>947821</v>
      </c>
      <c r="P74" s="135"/>
      <c r="Q74" s="238"/>
      <c r="S74" s="46"/>
    </row>
    <row r="75" spans="1:19" ht="15.75" customHeight="1" x14ac:dyDescent="0.25">
      <c r="A75" s="232"/>
      <c r="B75" s="236"/>
      <c r="C75" s="263" t="s">
        <v>100</v>
      </c>
      <c r="D75" s="264"/>
      <c r="E75" s="264"/>
      <c r="F75" s="264"/>
      <c r="G75" s="264"/>
      <c r="H75" s="264"/>
      <c r="I75" s="264"/>
      <c r="J75" s="264"/>
      <c r="K75" s="264"/>
      <c r="L75" s="264"/>
      <c r="M75" s="264"/>
      <c r="N75" s="264"/>
      <c r="O75" s="264"/>
      <c r="P75" s="313"/>
      <c r="Q75" s="238"/>
    </row>
    <row r="76" spans="1:19" ht="25.5" x14ac:dyDescent="0.25">
      <c r="A76" s="232"/>
      <c r="B76" s="3" t="s">
        <v>48</v>
      </c>
      <c r="C76" s="3"/>
      <c r="D76" s="38" t="s">
        <v>30</v>
      </c>
      <c r="E76" s="38" t="s">
        <v>4</v>
      </c>
      <c r="F76" s="38" t="s">
        <v>5</v>
      </c>
      <c r="G76" s="38" t="s">
        <v>6</v>
      </c>
      <c r="H76" s="38" t="s">
        <v>36</v>
      </c>
      <c r="I76" s="47" t="s">
        <v>102</v>
      </c>
      <c r="J76" s="47" t="s">
        <v>103</v>
      </c>
      <c r="K76" s="47" t="s">
        <v>79</v>
      </c>
      <c r="L76" s="50" t="s">
        <v>115</v>
      </c>
      <c r="M76" s="92" t="s">
        <v>145</v>
      </c>
      <c r="N76" s="50" t="s">
        <v>141</v>
      </c>
      <c r="O76" s="62" t="s">
        <v>180</v>
      </c>
      <c r="P76" s="62" t="s">
        <v>179</v>
      </c>
      <c r="Q76" s="238"/>
    </row>
    <row r="77" spans="1:19" x14ac:dyDescent="0.25">
      <c r="A77" s="232"/>
      <c r="B77" s="236" t="s">
        <v>49</v>
      </c>
      <c r="C77" s="45" t="s">
        <v>8</v>
      </c>
      <c r="D77" s="37">
        <v>0</v>
      </c>
      <c r="E77" s="37">
        <v>0</v>
      </c>
      <c r="F77" s="37">
        <v>200</v>
      </c>
      <c r="G77" s="37">
        <v>850</v>
      </c>
      <c r="H77" s="9">
        <v>1500</v>
      </c>
      <c r="I77" s="9">
        <v>1500</v>
      </c>
      <c r="J77" s="11"/>
      <c r="K77" s="11"/>
      <c r="L77" s="11"/>
      <c r="M77" s="21">
        <v>1701</v>
      </c>
      <c r="N77" s="21">
        <v>1701</v>
      </c>
      <c r="O77" s="21">
        <v>1975</v>
      </c>
      <c r="P77" s="179"/>
      <c r="Q77" s="238"/>
    </row>
    <row r="78" spans="1:19" x14ac:dyDescent="0.25">
      <c r="A78" s="232"/>
      <c r="B78" s="236"/>
      <c r="C78" s="45" t="s">
        <v>9</v>
      </c>
      <c r="D78" s="11"/>
      <c r="E78" s="36">
        <v>0</v>
      </c>
      <c r="F78" s="37">
        <v>685</v>
      </c>
      <c r="G78" s="9">
        <v>1146</v>
      </c>
      <c r="H78" s="9">
        <v>1685</v>
      </c>
      <c r="I78" s="9">
        <v>1685</v>
      </c>
      <c r="J78" s="11"/>
      <c r="K78" s="11"/>
      <c r="L78" s="11"/>
      <c r="M78" s="21">
        <v>1975</v>
      </c>
      <c r="N78" s="21">
        <v>1975</v>
      </c>
      <c r="O78" s="21">
        <v>1975</v>
      </c>
      <c r="P78" s="179"/>
      <c r="Q78" s="238"/>
    </row>
    <row r="79" spans="1:19" x14ac:dyDescent="0.25">
      <c r="A79" s="232"/>
      <c r="B79" s="236"/>
      <c r="C79" s="229" t="s">
        <v>101</v>
      </c>
      <c r="D79" s="229"/>
      <c r="E79" s="229"/>
      <c r="F79" s="229"/>
      <c r="G79" s="229"/>
      <c r="H79" s="229"/>
      <c r="I79" s="47"/>
      <c r="J79" s="47"/>
      <c r="K79" s="47"/>
      <c r="L79" s="50"/>
      <c r="M79" s="92"/>
      <c r="N79" s="38"/>
      <c r="O79" s="145"/>
      <c r="P79" s="145"/>
      <c r="Q79" s="238"/>
    </row>
    <row r="80" spans="1:19" ht="25.5" x14ac:dyDescent="0.25">
      <c r="A80" s="41" t="s">
        <v>50</v>
      </c>
      <c r="B80" s="3" t="s">
        <v>51</v>
      </c>
      <c r="C80" s="3"/>
      <c r="D80" s="38" t="s">
        <v>30</v>
      </c>
      <c r="E80" s="38" t="s">
        <v>4</v>
      </c>
      <c r="F80" s="38" t="s">
        <v>5</v>
      </c>
      <c r="G80" s="38" t="s">
        <v>6</v>
      </c>
      <c r="H80" s="38" t="s">
        <v>36</v>
      </c>
      <c r="I80" s="47" t="s">
        <v>102</v>
      </c>
      <c r="J80" s="47" t="s">
        <v>103</v>
      </c>
      <c r="K80" s="47" t="s">
        <v>79</v>
      </c>
      <c r="L80" s="50" t="s">
        <v>115</v>
      </c>
      <c r="M80" s="92" t="s">
        <v>145</v>
      </c>
      <c r="N80" s="50" t="s">
        <v>141</v>
      </c>
      <c r="O80" s="62" t="s">
        <v>180</v>
      </c>
      <c r="P80" s="62" t="s">
        <v>179</v>
      </c>
      <c r="Q80" s="238"/>
    </row>
    <row r="81" spans="1:17" x14ac:dyDescent="0.25">
      <c r="A81" s="240">
        <v>0.3</v>
      </c>
      <c r="B81" s="236" t="s">
        <v>52</v>
      </c>
      <c r="C81" s="45" t="s">
        <v>8</v>
      </c>
      <c r="D81" s="37" t="s">
        <v>28</v>
      </c>
      <c r="E81" s="9">
        <v>500000</v>
      </c>
      <c r="F81" s="9">
        <v>870000</v>
      </c>
      <c r="G81" s="9">
        <v>1125000</v>
      </c>
      <c r="H81" s="9">
        <v>1140000</v>
      </c>
      <c r="I81" s="9">
        <v>1140000</v>
      </c>
      <c r="J81" s="56"/>
      <c r="K81" s="9">
        <v>2161740</v>
      </c>
      <c r="L81" s="9">
        <v>2213400</v>
      </c>
      <c r="M81" s="21">
        <v>2236100</v>
      </c>
      <c r="N81" s="21">
        <v>2249720</v>
      </c>
      <c r="O81" s="21">
        <v>2249720</v>
      </c>
      <c r="P81" s="21">
        <v>2420387</v>
      </c>
      <c r="Q81" s="238"/>
    </row>
    <row r="82" spans="1:17" x14ac:dyDescent="0.25">
      <c r="A82" s="240"/>
      <c r="B82" s="236"/>
      <c r="C82" s="45" t="s">
        <v>9</v>
      </c>
      <c r="D82" s="7"/>
      <c r="E82" s="12">
        <v>0</v>
      </c>
      <c r="F82" s="13">
        <v>473400</v>
      </c>
      <c r="G82" s="9">
        <v>1162591</v>
      </c>
      <c r="H82" s="9">
        <v>1549656</v>
      </c>
      <c r="I82" s="9">
        <v>2144520</v>
      </c>
      <c r="J82" s="57"/>
      <c r="K82" s="21">
        <v>2271366</v>
      </c>
      <c r="L82" s="21">
        <v>2363497</v>
      </c>
      <c r="M82" s="21">
        <v>2364811</v>
      </c>
      <c r="N82" s="21">
        <v>2420387</v>
      </c>
      <c r="O82" s="21">
        <v>2420387</v>
      </c>
      <c r="P82" s="119"/>
      <c r="Q82" s="239"/>
    </row>
    <row r="83" spans="1:17" x14ac:dyDescent="0.25">
      <c r="A83" s="240"/>
      <c r="B83" s="236"/>
      <c r="C83" s="229" t="s">
        <v>100</v>
      </c>
      <c r="D83" s="229"/>
      <c r="E83" s="229"/>
      <c r="F83" s="229"/>
      <c r="G83" s="229"/>
      <c r="H83" s="229"/>
      <c r="I83" s="47"/>
      <c r="J83" s="47"/>
      <c r="K83" s="47"/>
      <c r="L83" s="50"/>
      <c r="M83" s="92"/>
      <c r="N83" s="38"/>
      <c r="O83" s="145"/>
      <c r="P83" s="145"/>
      <c r="Q83" s="4" t="s">
        <v>134</v>
      </c>
    </row>
    <row r="84" spans="1:17" x14ac:dyDescent="0.25">
      <c r="A84" s="41" t="s">
        <v>15</v>
      </c>
      <c r="B84" s="39" t="s">
        <v>16</v>
      </c>
      <c r="C84" s="39"/>
      <c r="D84" s="39" t="s">
        <v>17</v>
      </c>
      <c r="E84" s="39" t="s">
        <v>18</v>
      </c>
      <c r="F84" s="39" t="s">
        <v>19</v>
      </c>
      <c r="G84" s="39"/>
      <c r="H84" s="271" t="s">
        <v>54</v>
      </c>
      <c r="I84" s="271"/>
      <c r="J84" s="271"/>
      <c r="K84" s="271"/>
      <c r="L84" s="271"/>
      <c r="M84" s="271"/>
      <c r="N84" s="271"/>
      <c r="O84" s="271"/>
      <c r="P84" s="271"/>
      <c r="Q84" s="271"/>
    </row>
    <row r="85" spans="1:17" x14ac:dyDescent="0.25">
      <c r="A85" s="41"/>
      <c r="B85" s="24" t="s">
        <v>110</v>
      </c>
      <c r="C85" s="40"/>
      <c r="D85" s="40"/>
      <c r="E85" s="40"/>
      <c r="F85" s="24" t="s">
        <v>110</v>
      </c>
      <c r="G85" s="18"/>
      <c r="H85" s="40" t="s">
        <v>55</v>
      </c>
      <c r="I85" s="48"/>
      <c r="J85" s="48"/>
      <c r="K85" s="48"/>
      <c r="L85" s="51"/>
      <c r="M85" s="89"/>
      <c r="N85" s="40"/>
      <c r="O85" s="148"/>
      <c r="P85" s="148"/>
      <c r="Q85" s="40"/>
    </row>
    <row r="86" spans="1:17" x14ac:dyDescent="0.25">
      <c r="A86" s="291" t="s">
        <v>22</v>
      </c>
      <c r="B86" s="233" t="s">
        <v>23</v>
      </c>
      <c r="C86" s="233"/>
      <c r="D86" s="235"/>
      <c r="E86" s="235"/>
      <c r="F86" s="235"/>
      <c r="G86" s="235"/>
      <c r="H86" s="235"/>
      <c r="I86" s="235"/>
      <c r="J86" s="235"/>
      <c r="K86" s="235"/>
      <c r="L86" s="235"/>
      <c r="M86" s="235"/>
      <c r="N86" s="235"/>
      <c r="O86" s="235"/>
      <c r="P86" s="235"/>
      <c r="Q86" s="235"/>
    </row>
    <row r="87" spans="1:17" x14ac:dyDescent="0.25">
      <c r="A87" s="291"/>
      <c r="B87" s="233"/>
      <c r="C87" s="233"/>
      <c r="D87" s="235"/>
      <c r="E87" s="235"/>
      <c r="F87" s="235"/>
      <c r="G87" s="235"/>
      <c r="H87" s="235"/>
      <c r="I87" s="235"/>
      <c r="J87" s="235"/>
      <c r="K87" s="235"/>
      <c r="L87" s="235"/>
      <c r="M87" s="235"/>
      <c r="N87" s="235"/>
      <c r="O87" s="235"/>
      <c r="P87" s="235"/>
      <c r="Q87" s="235"/>
    </row>
    <row r="88" spans="1:17" x14ac:dyDescent="0.25">
      <c r="A88" s="5"/>
      <c r="B88" s="5"/>
      <c r="C88" s="5"/>
      <c r="D88" s="235"/>
      <c r="E88" s="235"/>
      <c r="F88" s="235"/>
      <c r="G88" s="235"/>
      <c r="H88" s="235"/>
      <c r="I88" s="235"/>
      <c r="J88" s="235"/>
      <c r="K88" s="235"/>
      <c r="L88" s="235"/>
      <c r="M88" s="235"/>
      <c r="N88" s="235"/>
      <c r="O88" s="235"/>
      <c r="P88" s="235"/>
      <c r="Q88" s="235"/>
    </row>
    <row r="89" spans="1:17" ht="25.5" x14ac:dyDescent="0.25">
      <c r="A89" s="41" t="s">
        <v>56</v>
      </c>
      <c r="B89" s="3" t="s">
        <v>57</v>
      </c>
      <c r="C89" s="3"/>
      <c r="D89" s="38" t="s">
        <v>3</v>
      </c>
      <c r="E89" s="38" t="s">
        <v>4</v>
      </c>
      <c r="F89" s="38" t="s">
        <v>5</v>
      </c>
      <c r="G89" s="38" t="s">
        <v>6</v>
      </c>
      <c r="H89" s="17" t="s">
        <v>78</v>
      </c>
      <c r="I89" s="47" t="s">
        <v>102</v>
      </c>
      <c r="J89" s="47" t="s">
        <v>103</v>
      </c>
      <c r="K89" s="47" t="s">
        <v>79</v>
      </c>
      <c r="L89" s="50" t="s">
        <v>115</v>
      </c>
      <c r="M89" s="92" t="s">
        <v>145</v>
      </c>
      <c r="N89" s="50" t="s">
        <v>141</v>
      </c>
      <c r="O89" s="62" t="s">
        <v>180</v>
      </c>
      <c r="P89" s="62" t="s">
        <v>179</v>
      </c>
      <c r="Q89" s="4" t="s">
        <v>26</v>
      </c>
    </row>
    <row r="90" spans="1:17" x14ac:dyDescent="0.25">
      <c r="A90" s="232" t="s">
        <v>135</v>
      </c>
      <c r="B90" s="236" t="s">
        <v>92</v>
      </c>
      <c r="C90" s="45" t="s">
        <v>8</v>
      </c>
      <c r="D90" s="37">
        <v>0</v>
      </c>
      <c r="E90" s="14">
        <v>0.05</v>
      </c>
      <c r="F90" s="14">
        <v>0.2</v>
      </c>
      <c r="G90" s="14">
        <v>0.5</v>
      </c>
      <c r="H90" s="14">
        <v>0.8</v>
      </c>
      <c r="I90" s="14">
        <v>0.8</v>
      </c>
      <c r="J90" s="15"/>
      <c r="K90" s="55">
        <v>0.8</v>
      </c>
      <c r="L90" s="14">
        <v>0.9</v>
      </c>
      <c r="M90" s="14">
        <v>0.9</v>
      </c>
      <c r="N90" s="166">
        <v>0.9</v>
      </c>
      <c r="O90" s="14">
        <v>0.9</v>
      </c>
      <c r="P90" s="14">
        <v>0.9</v>
      </c>
      <c r="Q90" s="237" t="s">
        <v>90</v>
      </c>
    </row>
    <row r="91" spans="1:17" x14ac:dyDescent="0.2">
      <c r="A91" s="232"/>
      <c r="B91" s="236"/>
      <c r="C91" s="45" t="s">
        <v>9</v>
      </c>
      <c r="D91" s="15"/>
      <c r="E91" s="58">
        <v>0.02</v>
      </c>
      <c r="F91" s="14">
        <v>0.35</v>
      </c>
      <c r="G91" s="19">
        <v>1.03</v>
      </c>
      <c r="H91" s="54">
        <v>0.87</v>
      </c>
      <c r="I91" s="54">
        <v>0.86</v>
      </c>
      <c r="J91" s="15"/>
      <c r="K91" s="14">
        <v>0.86</v>
      </c>
      <c r="L91" s="14">
        <f>5314/5115</f>
        <v>1.0389051808406646</v>
      </c>
      <c r="M91" s="54">
        <v>1</v>
      </c>
      <c r="N91" s="156">
        <f>(5599+8868)/15602</f>
        <v>0.92725291629278295</v>
      </c>
      <c r="O91" s="156">
        <f>(5600+(9463-117))/15603</f>
        <v>0.95789271293981926</v>
      </c>
      <c r="P91" s="135"/>
      <c r="Q91" s="238"/>
    </row>
    <row r="92" spans="1:17" x14ac:dyDescent="0.25">
      <c r="A92" s="232"/>
      <c r="B92" s="236"/>
      <c r="C92" s="229" t="s">
        <v>10</v>
      </c>
      <c r="D92" s="229"/>
      <c r="E92" s="229"/>
      <c r="F92" s="229"/>
      <c r="G92" s="229"/>
      <c r="H92" s="229"/>
      <c r="I92" s="47"/>
      <c r="J92" s="47"/>
      <c r="K92" s="47"/>
      <c r="L92" s="50"/>
      <c r="M92" s="92"/>
      <c r="N92" s="153"/>
      <c r="O92" s="145"/>
      <c r="P92" s="145"/>
      <c r="Q92" s="238"/>
    </row>
    <row r="93" spans="1:17" x14ac:dyDescent="0.25">
      <c r="A93" s="232"/>
      <c r="B93" s="236"/>
      <c r="C93" s="245" t="s">
        <v>80</v>
      </c>
      <c r="D93" s="246"/>
      <c r="E93" s="246"/>
      <c r="F93" s="246"/>
      <c r="G93" s="246"/>
      <c r="H93" s="246"/>
      <c r="I93" s="246"/>
      <c r="J93" s="246"/>
      <c r="K93" s="246"/>
      <c r="L93" s="246"/>
      <c r="M93" s="246"/>
      <c r="N93" s="246"/>
      <c r="O93" s="142"/>
      <c r="P93" s="142"/>
      <c r="Q93" s="238"/>
    </row>
    <row r="94" spans="1:17" ht="25.5" x14ac:dyDescent="0.25">
      <c r="A94" s="232"/>
      <c r="B94" s="3" t="s">
        <v>58</v>
      </c>
      <c r="C94" s="3"/>
      <c r="D94" s="38" t="s">
        <v>30</v>
      </c>
      <c r="E94" s="38" t="s">
        <v>4</v>
      </c>
      <c r="F94" s="38" t="s">
        <v>5</v>
      </c>
      <c r="G94" s="38" t="s">
        <v>6</v>
      </c>
      <c r="H94" s="38" t="s">
        <v>91</v>
      </c>
      <c r="I94" s="47" t="s">
        <v>102</v>
      </c>
      <c r="J94" s="47" t="s">
        <v>103</v>
      </c>
      <c r="K94" s="47" t="s">
        <v>79</v>
      </c>
      <c r="L94" s="50" t="s">
        <v>115</v>
      </c>
      <c r="M94" s="92" t="s">
        <v>145</v>
      </c>
      <c r="N94" s="153" t="s">
        <v>141</v>
      </c>
      <c r="O94" s="62" t="s">
        <v>180</v>
      </c>
      <c r="P94" s="62" t="s">
        <v>179</v>
      </c>
      <c r="Q94" s="238"/>
    </row>
    <row r="95" spans="1:17" x14ac:dyDescent="0.25">
      <c r="A95" s="232"/>
      <c r="B95" s="228" t="s">
        <v>59</v>
      </c>
      <c r="C95" s="45" t="s">
        <v>8</v>
      </c>
      <c r="D95" s="37">
        <v>0</v>
      </c>
      <c r="E95" s="14">
        <v>0.5</v>
      </c>
      <c r="F95" s="14">
        <v>0.6</v>
      </c>
      <c r="G95" s="14">
        <v>0.8</v>
      </c>
      <c r="H95" s="14">
        <v>0.9</v>
      </c>
      <c r="I95" s="14">
        <v>0.9</v>
      </c>
      <c r="J95" s="15"/>
      <c r="K95" s="14">
        <v>0.6</v>
      </c>
      <c r="L95" s="14">
        <v>0.8</v>
      </c>
      <c r="M95" s="14">
        <v>0.9</v>
      </c>
      <c r="N95" s="166">
        <v>0.9</v>
      </c>
      <c r="O95" s="14">
        <v>0.85</v>
      </c>
      <c r="P95" s="14">
        <v>0.8</v>
      </c>
      <c r="Q95" s="238"/>
    </row>
    <row r="96" spans="1:17" x14ac:dyDescent="0.25">
      <c r="A96" s="232"/>
      <c r="B96" s="228"/>
      <c r="C96" s="45" t="s">
        <v>9</v>
      </c>
      <c r="D96" s="15"/>
      <c r="E96" s="58">
        <v>0.21</v>
      </c>
      <c r="F96" s="14">
        <v>0.75</v>
      </c>
      <c r="G96" s="14">
        <v>0.85</v>
      </c>
      <c r="H96" s="54">
        <v>0.85</v>
      </c>
      <c r="I96" s="54">
        <v>0.85</v>
      </c>
      <c r="J96" s="15"/>
      <c r="K96" s="14">
        <v>0.87</v>
      </c>
      <c r="L96" s="14">
        <f>4327/5314</f>
        <v>0.81426420775310504</v>
      </c>
      <c r="M96" s="54">
        <v>1</v>
      </c>
      <c r="N96" s="156">
        <v>0.97</v>
      </c>
      <c r="O96" s="135">
        <v>0.88</v>
      </c>
      <c r="P96" s="135"/>
      <c r="Q96" s="238"/>
    </row>
    <row r="97" spans="1:17" x14ac:dyDescent="0.25">
      <c r="A97" s="232"/>
      <c r="B97" s="228"/>
      <c r="C97" s="229" t="s">
        <v>10</v>
      </c>
      <c r="D97" s="229"/>
      <c r="E97" s="229"/>
      <c r="F97" s="229"/>
      <c r="G97" s="229"/>
      <c r="H97" s="229"/>
      <c r="I97" s="47"/>
      <c r="J97" s="47"/>
      <c r="K97" s="47"/>
      <c r="L97" s="50"/>
      <c r="M97" s="92"/>
      <c r="N97" s="153"/>
      <c r="O97" s="145"/>
      <c r="P97" s="145"/>
      <c r="Q97" s="238"/>
    </row>
    <row r="98" spans="1:17" ht="15.75" customHeight="1" x14ac:dyDescent="0.25">
      <c r="A98" s="230" t="s">
        <v>50</v>
      </c>
      <c r="B98" s="228"/>
      <c r="C98" s="245" t="s">
        <v>33</v>
      </c>
      <c r="D98" s="246"/>
      <c r="E98" s="246"/>
      <c r="F98" s="246"/>
      <c r="G98" s="246"/>
      <c r="H98" s="246"/>
      <c r="I98" s="246"/>
      <c r="J98" s="246"/>
      <c r="K98" s="246"/>
      <c r="L98" s="246"/>
      <c r="M98" s="246"/>
      <c r="N98" s="246"/>
      <c r="O98" s="142"/>
      <c r="P98" s="142"/>
      <c r="Q98" s="238"/>
    </row>
    <row r="99" spans="1:17" ht="25.5" x14ac:dyDescent="0.25">
      <c r="A99" s="230"/>
      <c r="B99" s="3" t="s">
        <v>60</v>
      </c>
      <c r="C99" s="3"/>
      <c r="D99" s="38" t="s">
        <v>30</v>
      </c>
      <c r="E99" s="38" t="s">
        <v>4</v>
      </c>
      <c r="F99" s="38" t="s">
        <v>5</v>
      </c>
      <c r="G99" s="38" t="s">
        <v>6</v>
      </c>
      <c r="H99" s="38" t="s">
        <v>38</v>
      </c>
      <c r="I99" s="47" t="s">
        <v>102</v>
      </c>
      <c r="J99" s="47" t="s">
        <v>103</v>
      </c>
      <c r="K99" s="47" t="s">
        <v>79</v>
      </c>
      <c r="L99" s="50" t="s">
        <v>115</v>
      </c>
      <c r="M99" s="92" t="s">
        <v>145</v>
      </c>
      <c r="N99" s="153" t="s">
        <v>141</v>
      </c>
      <c r="O99" s="62" t="s">
        <v>180</v>
      </c>
      <c r="P99" s="62" t="s">
        <v>179</v>
      </c>
      <c r="Q99" s="238"/>
    </row>
    <row r="100" spans="1:17" x14ac:dyDescent="0.25">
      <c r="A100" s="230"/>
      <c r="B100" s="228" t="s">
        <v>61</v>
      </c>
      <c r="C100" s="45" t="s">
        <v>8</v>
      </c>
      <c r="D100" s="37">
        <v>0</v>
      </c>
      <c r="E100" s="14">
        <v>0.2</v>
      </c>
      <c r="F100" s="14">
        <v>0.8</v>
      </c>
      <c r="G100" s="14">
        <v>0.9</v>
      </c>
      <c r="H100" s="14">
        <v>1</v>
      </c>
      <c r="I100" s="14">
        <v>1</v>
      </c>
      <c r="J100" s="15"/>
      <c r="K100" s="14">
        <v>0.8</v>
      </c>
      <c r="L100" s="14">
        <v>0.8</v>
      </c>
      <c r="M100" s="14">
        <v>1</v>
      </c>
      <c r="N100" s="166">
        <v>1</v>
      </c>
      <c r="O100" s="14">
        <v>0.9</v>
      </c>
      <c r="P100" s="14">
        <v>0.9</v>
      </c>
      <c r="Q100" s="238"/>
    </row>
    <row r="101" spans="1:17" x14ac:dyDescent="0.25">
      <c r="A101" s="231">
        <v>0.2</v>
      </c>
      <c r="B101" s="228"/>
      <c r="C101" s="45" t="s">
        <v>9</v>
      </c>
      <c r="D101" s="16"/>
      <c r="E101" s="58">
        <v>0.17</v>
      </c>
      <c r="F101" s="14">
        <v>0.9</v>
      </c>
      <c r="G101" s="54">
        <v>1.25</v>
      </c>
      <c r="H101" s="54">
        <v>1.18</v>
      </c>
      <c r="I101" s="54">
        <v>1.1499999999999999</v>
      </c>
      <c r="J101" s="15"/>
      <c r="K101" s="14">
        <v>0.86</v>
      </c>
      <c r="L101" s="14">
        <v>1</v>
      </c>
      <c r="M101" s="54">
        <v>1</v>
      </c>
      <c r="N101" s="156">
        <v>0.94</v>
      </c>
      <c r="O101" s="156">
        <v>0.94</v>
      </c>
      <c r="P101" s="135"/>
      <c r="Q101" s="239"/>
    </row>
    <row r="102" spans="1:17" x14ac:dyDescent="0.25">
      <c r="A102" s="231"/>
      <c r="B102" s="228"/>
      <c r="C102" s="229" t="s">
        <v>10</v>
      </c>
      <c r="D102" s="229"/>
      <c r="E102" s="229"/>
      <c r="F102" s="229"/>
      <c r="G102" s="229"/>
      <c r="H102" s="229"/>
      <c r="I102" s="47"/>
      <c r="J102" s="47"/>
      <c r="K102" s="47"/>
      <c r="L102" s="50"/>
      <c r="M102" s="92"/>
      <c r="N102" s="38"/>
      <c r="O102" s="145"/>
      <c r="P102" s="145"/>
      <c r="Q102" s="4" t="s">
        <v>62</v>
      </c>
    </row>
    <row r="103" spans="1:17" ht="15.75" customHeight="1" x14ac:dyDescent="0.25">
      <c r="A103" s="231"/>
      <c r="B103" s="228"/>
      <c r="C103" s="245" t="s">
        <v>63</v>
      </c>
      <c r="D103" s="246"/>
      <c r="E103" s="246"/>
      <c r="F103" s="246"/>
      <c r="G103" s="246"/>
      <c r="H103" s="246"/>
      <c r="I103" s="246"/>
      <c r="J103" s="246"/>
      <c r="K103" s="246"/>
      <c r="L103" s="246"/>
      <c r="M103" s="246"/>
      <c r="N103" s="297"/>
      <c r="O103" s="146"/>
      <c r="P103" s="146"/>
      <c r="Q103" s="4" t="s">
        <v>53</v>
      </c>
    </row>
    <row r="104" spans="1:17" x14ac:dyDescent="0.25">
      <c r="A104" s="230" t="s">
        <v>15</v>
      </c>
      <c r="B104" s="42" t="s">
        <v>16</v>
      </c>
      <c r="C104" s="42"/>
      <c r="D104" s="42" t="s">
        <v>17</v>
      </c>
      <c r="E104" s="42" t="s">
        <v>18</v>
      </c>
      <c r="F104" s="42" t="s">
        <v>19</v>
      </c>
      <c r="G104" s="42"/>
      <c r="H104" s="233" t="s">
        <v>64</v>
      </c>
      <c r="I104" s="233"/>
      <c r="J104" s="233"/>
      <c r="K104" s="233"/>
      <c r="L104" s="233"/>
      <c r="M104" s="233"/>
      <c r="N104" s="233"/>
      <c r="O104" s="233"/>
      <c r="P104" s="233"/>
      <c r="Q104" s="233"/>
    </row>
    <row r="105" spans="1:17" x14ac:dyDescent="0.25">
      <c r="A105" s="230"/>
      <c r="B105" s="40" t="s">
        <v>111</v>
      </c>
      <c r="C105" s="40"/>
      <c r="D105" s="40"/>
      <c r="E105" s="40"/>
      <c r="F105" s="48" t="s">
        <v>111</v>
      </c>
      <c r="G105" s="18"/>
      <c r="H105" s="234" t="s">
        <v>55</v>
      </c>
      <c r="I105" s="234"/>
      <c r="J105" s="234"/>
      <c r="K105" s="234"/>
      <c r="L105" s="234"/>
      <c r="M105" s="234"/>
      <c r="N105" s="234"/>
      <c r="O105" s="234"/>
      <c r="P105" s="234"/>
      <c r="Q105" s="234"/>
    </row>
    <row r="106" spans="1:17" x14ac:dyDescent="0.25">
      <c r="A106" s="230" t="s">
        <v>65</v>
      </c>
      <c r="B106" s="42" t="s">
        <v>23</v>
      </c>
      <c r="C106" s="42"/>
      <c r="D106" s="233"/>
      <c r="E106" s="233"/>
      <c r="F106" s="233"/>
      <c r="G106" s="233"/>
      <c r="H106" s="233"/>
      <c r="I106" s="233"/>
      <c r="J106" s="233"/>
      <c r="K106" s="233"/>
      <c r="L106" s="233"/>
      <c r="M106" s="233"/>
      <c r="N106" s="233"/>
      <c r="O106" s="233"/>
      <c r="P106" s="233"/>
      <c r="Q106" s="233"/>
    </row>
    <row r="107" spans="1:17" ht="16.5" thickBot="1" x14ac:dyDescent="0.3">
      <c r="A107" s="261"/>
      <c r="B107" s="101"/>
      <c r="C107" s="101"/>
      <c r="D107" s="262"/>
      <c r="E107" s="262"/>
      <c r="F107" s="262"/>
      <c r="G107" s="262"/>
      <c r="H107" s="262"/>
      <c r="I107" s="262"/>
      <c r="J107" s="262"/>
      <c r="K107" s="262"/>
      <c r="L107" s="262"/>
      <c r="M107" s="262"/>
      <c r="N107" s="262"/>
      <c r="O107" s="262"/>
      <c r="P107" s="262"/>
      <c r="Q107" s="233"/>
    </row>
    <row r="108" spans="1:17" ht="45" customHeight="1" x14ac:dyDescent="0.25">
      <c r="A108" s="104" t="s">
        <v>66</v>
      </c>
      <c r="B108" s="105" t="s">
        <v>67</v>
      </c>
      <c r="C108" s="105"/>
      <c r="D108" s="106" t="s">
        <v>30</v>
      </c>
      <c r="E108" s="106" t="s">
        <v>4</v>
      </c>
      <c r="F108" s="106" t="s">
        <v>5</v>
      </c>
      <c r="G108" s="106" t="s">
        <v>6</v>
      </c>
      <c r="H108" s="106" t="s">
        <v>78</v>
      </c>
      <c r="I108" s="106" t="s">
        <v>102</v>
      </c>
      <c r="J108" s="106" t="s">
        <v>103</v>
      </c>
      <c r="K108" s="106" t="s">
        <v>79</v>
      </c>
      <c r="L108" s="106" t="s">
        <v>115</v>
      </c>
      <c r="M108" s="106" t="s">
        <v>145</v>
      </c>
      <c r="N108" s="151" t="s">
        <v>141</v>
      </c>
      <c r="O108" s="145" t="s">
        <v>180</v>
      </c>
      <c r="P108" s="145" t="s">
        <v>179</v>
      </c>
      <c r="Q108" s="99" t="s">
        <v>26</v>
      </c>
    </row>
    <row r="109" spans="1:17" ht="136.5" customHeight="1" x14ac:dyDescent="0.25">
      <c r="A109" s="265" t="s">
        <v>125</v>
      </c>
      <c r="B109" s="296" t="s">
        <v>160</v>
      </c>
      <c r="C109" s="86" t="s">
        <v>8</v>
      </c>
      <c r="D109" s="91" t="s">
        <v>68</v>
      </c>
      <c r="E109" s="91" t="s">
        <v>161</v>
      </c>
      <c r="F109" s="27"/>
      <c r="G109" s="93" t="s">
        <v>162</v>
      </c>
      <c r="H109" s="27"/>
      <c r="I109" s="93" t="s">
        <v>164</v>
      </c>
      <c r="J109" s="11"/>
      <c r="K109" s="122" t="s">
        <v>165</v>
      </c>
      <c r="L109" s="93" t="s">
        <v>167</v>
      </c>
      <c r="M109" s="111" t="s">
        <v>168</v>
      </c>
      <c r="N109" s="152" t="s">
        <v>169</v>
      </c>
      <c r="O109" s="152" t="s">
        <v>169</v>
      </c>
      <c r="P109" s="150" t="s">
        <v>194</v>
      </c>
      <c r="Q109" s="301" t="s">
        <v>138</v>
      </c>
    </row>
    <row r="110" spans="1:17" ht="68.25" customHeight="1" x14ac:dyDescent="0.25">
      <c r="A110" s="266"/>
      <c r="B110" s="296"/>
      <c r="C110" s="86" t="s">
        <v>9</v>
      </c>
      <c r="D110" s="11"/>
      <c r="E110" s="36" t="s">
        <v>88</v>
      </c>
      <c r="F110" s="110"/>
      <c r="G110" s="110"/>
      <c r="H110" s="110"/>
      <c r="I110" s="11"/>
      <c r="J110" s="11"/>
      <c r="K110" s="122" t="s">
        <v>165</v>
      </c>
      <c r="L110" s="122" t="s">
        <v>167</v>
      </c>
      <c r="M110" s="122" t="s">
        <v>174</v>
      </c>
      <c r="N110" s="152" t="s">
        <v>176</v>
      </c>
      <c r="O110" s="150" t="s">
        <v>181</v>
      </c>
      <c r="P110" s="150"/>
      <c r="Q110" s="302"/>
    </row>
    <row r="111" spans="1:17" x14ac:dyDescent="0.25">
      <c r="A111" s="266"/>
      <c r="B111" s="296"/>
      <c r="C111" s="229" t="s">
        <v>10</v>
      </c>
      <c r="D111" s="229"/>
      <c r="E111" s="229"/>
      <c r="F111" s="229"/>
      <c r="G111" s="229"/>
      <c r="H111" s="229"/>
      <c r="I111" s="92"/>
      <c r="J111" s="92"/>
      <c r="K111" s="92"/>
      <c r="L111" s="92"/>
      <c r="M111" s="92"/>
      <c r="N111" s="153"/>
      <c r="O111" s="145"/>
      <c r="P111" s="145"/>
      <c r="Q111" s="302"/>
    </row>
    <row r="112" spans="1:17" x14ac:dyDescent="0.25">
      <c r="A112" s="266"/>
      <c r="B112" s="296"/>
      <c r="C112" s="245" t="s">
        <v>69</v>
      </c>
      <c r="D112" s="246"/>
      <c r="E112" s="246"/>
      <c r="F112" s="246"/>
      <c r="G112" s="246"/>
      <c r="H112" s="246"/>
      <c r="I112" s="246"/>
      <c r="J112" s="246"/>
      <c r="K112" s="246"/>
      <c r="L112" s="246"/>
      <c r="M112" s="246"/>
      <c r="N112" s="246"/>
      <c r="O112" s="142"/>
      <c r="P112" s="142"/>
      <c r="Q112" s="302"/>
    </row>
    <row r="113" spans="1:17" ht="39.6" customHeight="1" x14ac:dyDescent="0.25">
      <c r="A113" s="266"/>
      <c r="B113" s="77" t="s">
        <v>70</v>
      </c>
      <c r="C113" s="3"/>
      <c r="D113" s="92" t="s">
        <v>30</v>
      </c>
      <c r="E113" s="92" t="s">
        <v>4</v>
      </c>
      <c r="F113" s="92" t="s">
        <v>5</v>
      </c>
      <c r="G113" s="92" t="s">
        <v>6</v>
      </c>
      <c r="H113" s="92" t="s">
        <v>94</v>
      </c>
      <c r="I113" s="92" t="s">
        <v>102</v>
      </c>
      <c r="J113" s="92" t="s">
        <v>103</v>
      </c>
      <c r="K113" s="92" t="s">
        <v>79</v>
      </c>
      <c r="L113" s="92" t="s">
        <v>146</v>
      </c>
      <c r="M113" s="92" t="s">
        <v>145</v>
      </c>
      <c r="N113" s="153" t="s">
        <v>141</v>
      </c>
      <c r="O113" s="145" t="s">
        <v>180</v>
      </c>
      <c r="P113" s="145" t="s">
        <v>179</v>
      </c>
      <c r="Q113" s="302"/>
    </row>
    <row r="114" spans="1:17" ht="40.9" customHeight="1" x14ac:dyDescent="0.25">
      <c r="A114" s="266"/>
      <c r="B114" s="296" t="s">
        <v>93</v>
      </c>
      <c r="C114" s="86" t="s">
        <v>8</v>
      </c>
      <c r="D114" s="91">
        <v>0</v>
      </c>
      <c r="E114" s="91">
        <v>10</v>
      </c>
      <c r="F114" s="91">
        <v>25</v>
      </c>
      <c r="G114" s="91">
        <v>30</v>
      </c>
      <c r="H114" s="91">
        <v>30</v>
      </c>
      <c r="I114" s="91">
        <v>30</v>
      </c>
      <c r="J114" s="26"/>
      <c r="K114" s="91" t="s">
        <v>166</v>
      </c>
      <c r="L114" s="91" t="s">
        <v>166</v>
      </c>
      <c r="M114" s="91" t="s">
        <v>166</v>
      </c>
      <c r="N114" s="154" t="s">
        <v>166</v>
      </c>
      <c r="O114" s="152" t="s">
        <v>166</v>
      </c>
      <c r="P114" s="197" t="s">
        <v>188</v>
      </c>
      <c r="Q114" s="302"/>
    </row>
    <row r="115" spans="1:17" ht="42" customHeight="1" x14ac:dyDescent="0.25">
      <c r="A115" s="266"/>
      <c r="B115" s="296"/>
      <c r="C115" s="86" t="s">
        <v>9</v>
      </c>
      <c r="D115" s="59">
        <v>0</v>
      </c>
      <c r="E115" s="91" t="s">
        <v>71</v>
      </c>
      <c r="F115" s="91" t="s">
        <v>96</v>
      </c>
      <c r="G115" s="91" t="s">
        <v>96</v>
      </c>
      <c r="H115" s="91" t="s">
        <v>96</v>
      </c>
      <c r="I115" s="91" t="s">
        <v>96</v>
      </c>
      <c r="J115" s="26"/>
      <c r="K115" s="91" t="s">
        <v>166</v>
      </c>
      <c r="L115" s="121" t="s">
        <v>166</v>
      </c>
      <c r="M115" s="125" t="s">
        <v>166</v>
      </c>
      <c r="N115" s="154" t="s">
        <v>166</v>
      </c>
      <c r="O115" s="154" t="s">
        <v>166</v>
      </c>
      <c r="P115" s="149"/>
      <c r="Q115" s="302"/>
    </row>
    <row r="116" spans="1:17" ht="20.25" customHeight="1" x14ac:dyDescent="0.25">
      <c r="A116" s="266"/>
      <c r="B116" s="296"/>
      <c r="C116" s="263" t="s">
        <v>10</v>
      </c>
      <c r="D116" s="264"/>
      <c r="E116" s="264"/>
      <c r="F116" s="264"/>
      <c r="G116" s="264"/>
      <c r="H116" s="264"/>
      <c r="I116" s="264"/>
      <c r="J116" s="264"/>
      <c r="K116" s="264"/>
      <c r="L116" s="264"/>
      <c r="M116" s="264"/>
      <c r="N116" s="264"/>
      <c r="O116" s="173"/>
      <c r="P116" s="173"/>
      <c r="Q116" s="302"/>
    </row>
    <row r="117" spans="1:17" ht="15.75" customHeight="1" x14ac:dyDescent="0.25">
      <c r="A117" s="266"/>
      <c r="B117" s="296"/>
      <c r="C117" s="245" t="s">
        <v>72</v>
      </c>
      <c r="D117" s="246"/>
      <c r="E117" s="246"/>
      <c r="F117" s="246"/>
      <c r="G117" s="246"/>
      <c r="H117" s="246"/>
      <c r="I117" s="246"/>
      <c r="J117" s="246"/>
      <c r="K117" s="246"/>
      <c r="L117" s="246"/>
      <c r="M117" s="246"/>
      <c r="N117" s="246"/>
      <c r="O117" s="142"/>
      <c r="P117" s="142"/>
      <c r="Q117" s="302"/>
    </row>
    <row r="118" spans="1:17" ht="25.5" x14ac:dyDescent="0.25">
      <c r="A118" s="266"/>
      <c r="B118" s="77" t="s">
        <v>73</v>
      </c>
      <c r="C118" s="3"/>
      <c r="D118" s="92" t="s">
        <v>30</v>
      </c>
      <c r="E118" s="92" t="s">
        <v>4</v>
      </c>
      <c r="F118" s="92" t="s">
        <v>5</v>
      </c>
      <c r="G118" s="92" t="s">
        <v>6</v>
      </c>
      <c r="H118" s="92" t="s">
        <v>94</v>
      </c>
      <c r="I118" s="92" t="s">
        <v>102</v>
      </c>
      <c r="J118" s="92" t="s">
        <v>103</v>
      </c>
      <c r="K118" s="92" t="s">
        <v>79</v>
      </c>
      <c r="L118" s="92" t="s">
        <v>115</v>
      </c>
      <c r="M118" s="92" t="s">
        <v>145</v>
      </c>
      <c r="N118" s="153" t="s">
        <v>141</v>
      </c>
      <c r="O118" s="145" t="s">
        <v>180</v>
      </c>
      <c r="P118" s="145" t="s">
        <v>179</v>
      </c>
      <c r="Q118" s="302"/>
    </row>
    <row r="119" spans="1:17" ht="42" customHeight="1" x14ac:dyDescent="0.25">
      <c r="A119" s="266"/>
      <c r="B119" s="272" t="s">
        <v>89</v>
      </c>
      <c r="C119" s="75" t="s">
        <v>8</v>
      </c>
      <c r="D119" s="29">
        <v>0</v>
      </c>
      <c r="E119" s="29">
        <v>0</v>
      </c>
      <c r="F119" s="93">
        <v>10</v>
      </c>
      <c r="G119" s="93">
        <v>30</v>
      </c>
      <c r="H119" s="93">
        <v>30</v>
      </c>
      <c r="I119" s="93">
        <v>30</v>
      </c>
      <c r="J119" s="15"/>
      <c r="K119" s="93" t="s">
        <v>166</v>
      </c>
      <c r="L119" s="93" t="s">
        <v>166</v>
      </c>
      <c r="M119" s="93" t="s">
        <v>166</v>
      </c>
      <c r="N119" s="152" t="s">
        <v>166</v>
      </c>
      <c r="O119" s="152" t="s">
        <v>166</v>
      </c>
      <c r="P119" s="152" t="s">
        <v>188</v>
      </c>
      <c r="Q119" s="302"/>
    </row>
    <row r="120" spans="1:17" ht="45.75" customHeight="1" x14ac:dyDescent="0.25">
      <c r="A120" s="266"/>
      <c r="B120" s="272"/>
      <c r="C120" s="75" t="s">
        <v>9</v>
      </c>
      <c r="D120" s="15"/>
      <c r="E120" s="36">
        <v>0</v>
      </c>
      <c r="F120" s="91" t="s">
        <v>87</v>
      </c>
      <c r="G120" s="91" t="s">
        <v>87</v>
      </c>
      <c r="H120" s="91" t="s">
        <v>87</v>
      </c>
      <c r="I120" s="91" t="s">
        <v>87</v>
      </c>
      <c r="J120" s="15"/>
      <c r="K120" s="93" t="s">
        <v>166</v>
      </c>
      <c r="L120" s="122" t="s">
        <v>166</v>
      </c>
      <c r="M120" s="124" t="s">
        <v>166</v>
      </c>
      <c r="N120" s="152" t="s">
        <v>166</v>
      </c>
      <c r="O120" s="152" t="s">
        <v>166</v>
      </c>
      <c r="P120" s="150"/>
      <c r="Q120" s="302"/>
    </row>
    <row r="121" spans="1:17" ht="16.5" customHeight="1" x14ac:dyDescent="0.25">
      <c r="A121" s="266"/>
      <c r="B121" s="272"/>
      <c r="C121" s="263" t="s">
        <v>10</v>
      </c>
      <c r="D121" s="264"/>
      <c r="E121" s="264"/>
      <c r="F121" s="264"/>
      <c r="G121" s="264"/>
      <c r="H121" s="264"/>
      <c r="I121" s="264"/>
      <c r="J121" s="264"/>
      <c r="K121" s="264"/>
      <c r="L121" s="264"/>
      <c r="M121" s="264"/>
      <c r="N121" s="264"/>
      <c r="O121" s="173"/>
      <c r="P121" s="173"/>
      <c r="Q121" s="302"/>
    </row>
    <row r="122" spans="1:17" ht="15.75" customHeight="1" x14ac:dyDescent="0.25">
      <c r="A122" s="266"/>
      <c r="B122" s="272"/>
      <c r="C122" s="258" t="s">
        <v>74</v>
      </c>
      <c r="D122" s="259"/>
      <c r="E122" s="259"/>
      <c r="F122" s="259"/>
      <c r="G122" s="259"/>
      <c r="H122" s="259"/>
      <c r="I122" s="259"/>
      <c r="J122" s="259"/>
      <c r="K122" s="259"/>
      <c r="L122" s="259"/>
      <c r="M122" s="259"/>
      <c r="N122" s="259"/>
      <c r="O122" s="175"/>
      <c r="P122" s="175"/>
      <c r="Q122" s="302"/>
    </row>
    <row r="123" spans="1:17" ht="47.45" customHeight="1" x14ac:dyDescent="0.25">
      <c r="A123" s="266"/>
      <c r="B123" s="77" t="s">
        <v>75</v>
      </c>
      <c r="C123" s="3"/>
      <c r="D123" s="92" t="s">
        <v>30</v>
      </c>
      <c r="E123" s="92" t="s">
        <v>4</v>
      </c>
      <c r="F123" s="92" t="s">
        <v>5</v>
      </c>
      <c r="G123" s="92" t="s">
        <v>6</v>
      </c>
      <c r="H123" s="92" t="s">
        <v>94</v>
      </c>
      <c r="I123" s="92" t="s">
        <v>102</v>
      </c>
      <c r="J123" s="92" t="s">
        <v>103</v>
      </c>
      <c r="K123" s="92" t="s">
        <v>79</v>
      </c>
      <c r="L123" s="92" t="s">
        <v>159</v>
      </c>
      <c r="M123" s="92" t="s">
        <v>145</v>
      </c>
      <c r="N123" s="153" t="s">
        <v>141</v>
      </c>
      <c r="O123" s="145" t="s">
        <v>180</v>
      </c>
      <c r="P123" s="145" t="s">
        <v>179</v>
      </c>
      <c r="Q123" s="302"/>
    </row>
    <row r="124" spans="1:17" ht="28.9" customHeight="1" x14ac:dyDescent="0.25">
      <c r="A124" s="266"/>
      <c r="B124" s="304" t="s">
        <v>95</v>
      </c>
      <c r="C124" s="86" t="s">
        <v>8</v>
      </c>
      <c r="D124" s="86">
        <v>0</v>
      </c>
      <c r="E124" s="86">
        <v>0</v>
      </c>
      <c r="F124" s="86">
        <v>0</v>
      </c>
      <c r="G124" s="86">
        <v>15</v>
      </c>
      <c r="H124" s="86">
        <v>30</v>
      </c>
      <c r="I124" s="86">
        <v>30</v>
      </c>
      <c r="J124" s="15"/>
      <c r="K124" s="91">
        <v>30</v>
      </c>
      <c r="L124" s="91">
        <v>45</v>
      </c>
      <c r="M124" s="91">
        <v>45</v>
      </c>
      <c r="N124" s="154">
        <v>45</v>
      </c>
      <c r="O124" s="149">
        <v>45</v>
      </c>
      <c r="P124" s="149">
        <v>54</v>
      </c>
      <c r="Q124" s="302"/>
    </row>
    <row r="125" spans="1:17" x14ac:dyDescent="0.25">
      <c r="A125" s="266"/>
      <c r="B125" s="305"/>
      <c r="C125" s="86" t="s">
        <v>9</v>
      </c>
      <c r="D125" s="15"/>
      <c r="E125" s="91">
        <v>0</v>
      </c>
      <c r="F125" s="91">
        <v>0</v>
      </c>
      <c r="G125" s="91">
        <v>14</v>
      </c>
      <c r="H125" s="91">
        <v>26</v>
      </c>
      <c r="I125" s="91">
        <v>30</v>
      </c>
      <c r="J125" s="15"/>
      <c r="K125" s="91">
        <v>30</v>
      </c>
      <c r="L125" s="91">
        <v>45</v>
      </c>
      <c r="M125" s="91">
        <f>I125+15</f>
        <v>45</v>
      </c>
      <c r="N125" s="154">
        <v>45</v>
      </c>
      <c r="O125" s="149">
        <v>45</v>
      </c>
      <c r="P125" s="149"/>
      <c r="Q125" s="302"/>
    </row>
    <row r="126" spans="1:17" x14ac:dyDescent="0.2">
      <c r="A126" s="266"/>
      <c r="B126" s="305"/>
      <c r="C126" s="311" t="s">
        <v>10</v>
      </c>
      <c r="D126" s="312"/>
      <c r="E126" s="312"/>
      <c r="F126" s="312"/>
      <c r="G126" s="312"/>
      <c r="H126" s="312"/>
      <c r="I126" s="312"/>
      <c r="J126" s="312"/>
      <c r="K126" s="312"/>
      <c r="L126" s="312"/>
      <c r="M126" s="312"/>
      <c r="N126" s="312"/>
      <c r="O126" s="180"/>
      <c r="P126" s="180"/>
      <c r="Q126" s="302"/>
    </row>
    <row r="127" spans="1:17" ht="15.75" customHeight="1" x14ac:dyDescent="0.25">
      <c r="A127" s="266"/>
      <c r="B127" s="305"/>
      <c r="C127" s="307" t="s">
        <v>76</v>
      </c>
      <c r="D127" s="308"/>
      <c r="E127" s="308"/>
      <c r="F127" s="308"/>
      <c r="G127" s="308"/>
      <c r="H127" s="308"/>
      <c r="I127" s="308"/>
      <c r="J127" s="308"/>
      <c r="K127" s="308"/>
      <c r="L127" s="308"/>
      <c r="M127" s="308"/>
      <c r="N127" s="308"/>
      <c r="O127" s="314"/>
      <c r="P127" s="314"/>
      <c r="Q127" s="302"/>
    </row>
    <row r="128" spans="1:17" ht="15.75" customHeight="1" x14ac:dyDescent="0.25">
      <c r="A128" s="266"/>
      <c r="B128" s="306"/>
      <c r="C128" s="309"/>
      <c r="D128" s="310"/>
      <c r="E128" s="310"/>
      <c r="F128" s="310"/>
      <c r="G128" s="310"/>
      <c r="H128" s="310"/>
      <c r="I128" s="310"/>
      <c r="J128" s="310"/>
      <c r="K128" s="310"/>
      <c r="L128" s="310"/>
      <c r="M128" s="310"/>
      <c r="N128" s="310"/>
      <c r="O128" s="315"/>
      <c r="P128" s="315"/>
      <c r="Q128" s="302"/>
    </row>
    <row r="129" spans="1:17" ht="45.75" customHeight="1" x14ac:dyDescent="0.25">
      <c r="A129" s="266"/>
      <c r="B129" s="77" t="s">
        <v>139</v>
      </c>
      <c r="C129" s="3"/>
      <c r="D129" s="92" t="s">
        <v>30</v>
      </c>
      <c r="E129" s="92" t="s">
        <v>4</v>
      </c>
      <c r="F129" s="92" t="s">
        <v>5</v>
      </c>
      <c r="G129" s="92" t="s">
        <v>6</v>
      </c>
      <c r="H129" s="92" t="s">
        <v>94</v>
      </c>
      <c r="I129" s="92" t="s">
        <v>102</v>
      </c>
      <c r="J129" s="92" t="s">
        <v>103</v>
      </c>
      <c r="K129" s="92" t="s">
        <v>79</v>
      </c>
      <c r="L129" s="92" t="s">
        <v>146</v>
      </c>
      <c r="M129" s="92" t="s">
        <v>145</v>
      </c>
      <c r="N129" s="153" t="s">
        <v>141</v>
      </c>
      <c r="O129" s="145" t="s">
        <v>180</v>
      </c>
      <c r="P129" s="145" t="s">
        <v>179</v>
      </c>
      <c r="Q129" s="302"/>
    </row>
    <row r="130" spans="1:17" ht="15.75" customHeight="1" x14ac:dyDescent="0.25">
      <c r="A130" s="266"/>
      <c r="B130" s="268" t="s">
        <v>126</v>
      </c>
      <c r="C130" s="86" t="s">
        <v>8</v>
      </c>
      <c r="D130" s="91">
        <v>0</v>
      </c>
      <c r="E130" s="27"/>
      <c r="F130" s="27"/>
      <c r="G130" s="27"/>
      <c r="H130" s="76"/>
      <c r="I130" s="76"/>
      <c r="J130" s="90"/>
      <c r="K130" s="90"/>
      <c r="L130" s="27"/>
      <c r="M130" s="54">
        <v>0.4</v>
      </c>
      <c r="N130" s="155">
        <v>0.7</v>
      </c>
      <c r="O130" s="54">
        <v>0.8</v>
      </c>
      <c r="P130" s="54">
        <v>1</v>
      </c>
      <c r="Q130" s="302"/>
    </row>
    <row r="131" spans="1:17" ht="15.75" customHeight="1" x14ac:dyDescent="0.25">
      <c r="A131" s="266"/>
      <c r="B131" s="269"/>
      <c r="C131" s="86" t="s">
        <v>9</v>
      </c>
      <c r="D131" s="90"/>
      <c r="E131" s="27"/>
      <c r="F131" s="27"/>
      <c r="G131" s="27"/>
      <c r="H131" s="76"/>
      <c r="I131" s="76"/>
      <c r="J131" s="90"/>
      <c r="K131" s="90"/>
      <c r="L131" s="27"/>
      <c r="M131" s="135">
        <f>16/45</f>
        <v>0.35555555555555557</v>
      </c>
      <c r="N131" s="156">
        <f>16/45</f>
        <v>0.35555555555555557</v>
      </c>
      <c r="O131" s="135">
        <v>0.36</v>
      </c>
      <c r="P131" s="135"/>
      <c r="Q131" s="302"/>
    </row>
    <row r="132" spans="1:17" ht="15.75" customHeight="1" x14ac:dyDescent="0.25">
      <c r="A132" s="266"/>
      <c r="B132" s="269"/>
      <c r="C132" s="263" t="s">
        <v>10</v>
      </c>
      <c r="D132" s="264"/>
      <c r="E132" s="264"/>
      <c r="F132" s="264"/>
      <c r="G132" s="264"/>
      <c r="H132" s="264"/>
      <c r="I132" s="264"/>
      <c r="J132" s="264"/>
      <c r="K132" s="264"/>
      <c r="L132" s="264"/>
      <c r="M132" s="264"/>
      <c r="N132" s="264"/>
      <c r="O132" s="173"/>
      <c r="P132" s="173"/>
      <c r="Q132" s="302"/>
    </row>
    <row r="133" spans="1:17" ht="15.75" customHeight="1" x14ac:dyDescent="0.25">
      <c r="A133" s="266"/>
      <c r="B133" s="270"/>
      <c r="C133" s="298" t="s">
        <v>76</v>
      </c>
      <c r="D133" s="299"/>
      <c r="E133" s="299"/>
      <c r="F133" s="299"/>
      <c r="G133" s="299"/>
      <c r="H133" s="299"/>
      <c r="I133" s="299"/>
      <c r="J133" s="299"/>
      <c r="K133" s="299"/>
      <c r="L133" s="299"/>
      <c r="M133" s="299"/>
      <c r="N133" s="299"/>
      <c r="O133" s="181"/>
      <c r="P133" s="181"/>
      <c r="Q133" s="302"/>
    </row>
    <row r="134" spans="1:17" ht="45.75" customHeight="1" x14ac:dyDescent="0.25">
      <c r="A134" s="266"/>
      <c r="B134" s="77" t="s">
        <v>172</v>
      </c>
      <c r="C134" s="3"/>
      <c r="D134" s="113" t="s">
        <v>30</v>
      </c>
      <c r="E134" s="113" t="s">
        <v>4</v>
      </c>
      <c r="F134" s="113" t="s">
        <v>5</v>
      </c>
      <c r="G134" s="113" t="s">
        <v>6</v>
      </c>
      <c r="H134" s="113" t="s">
        <v>94</v>
      </c>
      <c r="I134" s="113" t="s">
        <v>102</v>
      </c>
      <c r="J134" s="113" t="s">
        <v>103</v>
      </c>
      <c r="K134" s="113" t="s">
        <v>79</v>
      </c>
      <c r="L134" s="113" t="s">
        <v>146</v>
      </c>
      <c r="M134" s="113" t="s">
        <v>145</v>
      </c>
      <c r="N134" s="153" t="s">
        <v>141</v>
      </c>
      <c r="O134" s="145" t="s">
        <v>180</v>
      </c>
      <c r="P134" s="145" t="s">
        <v>179</v>
      </c>
      <c r="Q134" s="302"/>
    </row>
    <row r="135" spans="1:17" ht="15.75" customHeight="1" x14ac:dyDescent="0.25">
      <c r="A135" s="266"/>
      <c r="B135" s="268" t="s">
        <v>173</v>
      </c>
      <c r="C135" s="86" t="s">
        <v>8</v>
      </c>
      <c r="D135" s="115">
        <v>0</v>
      </c>
      <c r="E135" s="27"/>
      <c r="F135" s="27"/>
      <c r="G135" s="27"/>
      <c r="H135" s="76"/>
      <c r="I135" s="76"/>
      <c r="J135" s="114"/>
      <c r="K135" s="114"/>
      <c r="L135" s="27"/>
      <c r="M135" s="54">
        <v>0.6</v>
      </c>
      <c r="N135" s="155">
        <v>0.7</v>
      </c>
      <c r="O135" s="54">
        <v>0.5</v>
      </c>
      <c r="P135" s="54">
        <v>0.5</v>
      </c>
      <c r="Q135" s="302"/>
    </row>
    <row r="136" spans="1:17" ht="15.75" customHeight="1" x14ac:dyDescent="0.25">
      <c r="A136" s="267"/>
      <c r="B136" s="269"/>
      <c r="C136" s="86" t="s">
        <v>9</v>
      </c>
      <c r="D136" s="114"/>
      <c r="E136" s="27"/>
      <c r="F136" s="27"/>
      <c r="G136" s="27"/>
      <c r="H136" s="76"/>
      <c r="I136" s="76"/>
      <c r="J136" s="114"/>
      <c r="K136" s="114"/>
      <c r="L136" s="27"/>
      <c r="M136" s="54">
        <v>0.23</v>
      </c>
      <c r="N136" s="155">
        <v>0.24</v>
      </c>
      <c r="O136" s="54">
        <v>0.23</v>
      </c>
      <c r="P136" s="54"/>
      <c r="Q136" s="302"/>
    </row>
    <row r="137" spans="1:17" ht="15.75" customHeight="1" x14ac:dyDescent="0.25">
      <c r="A137" s="120" t="s">
        <v>41</v>
      </c>
      <c r="B137" s="269"/>
      <c r="C137" s="263" t="s">
        <v>10</v>
      </c>
      <c r="D137" s="264"/>
      <c r="E137" s="264"/>
      <c r="F137" s="264"/>
      <c r="G137" s="264"/>
      <c r="H137" s="264"/>
      <c r="I137" s="264"/>
      <c r="J137" s="264"/>
      <c r="K137" s="264"/>
      <c r="L137" s="264"/>
      <c r="M137" s="264"/>
      <c r="N137" s="264"/>
      <c r="O137" s="173"/>
      <c r="P137" s="173"/>
      <c r="Q137" s="302"/>
    </row>
    <row r="138" spans="1:17" ht="15.75" customHeight="1" x14ac:dyDescent="0.25">
      <c r="A138" s="107">
        <v>0.1</v>
      </c>
      <c r="B138" s="270"/>
      <c r="C138" s="298" t="s">
        <v>76</v>
      </c>
      <c r="D138" s="299"/>
      <c r="E138" s="299"/>
      <c r="F138" s="299"/>
      <c r="G138" s="299"/>
      <c r="H138" s="299"/>
      <c r="I138" s="299"/>
      <c r="J138" s="299"/>
      <c r="K138" s="299"/>
      <c r="L138" s="299"/>
      <c r="M138" s="299"/>
      <c r="N138" s="299"/>
      <c r="O138" s="299"/>
      <c r="P138" s="316"/>
      <c r="Q138" s="303"/>
    </row>
    <row r="139" spans="1:17" x14ac:dyDescent="0.25">
      <c r="A139" s="226" t="s">
        <v>15</v>
      </c>
      <c r="B139" s="88" t="s">
        <v>16</v>
      </c>
      <c r="C139" s="88"/>
      <c r="D139" s="88" t="s">
        <v>17</v>
      </c>
      <c r="E139" s="88" t="s">
        <v>18</v>
      </c>
      <c r="F139" s="88" t="s">
        <v>19</v>
      </c>
      <c r="G139" s="88"/>
      <c r="H139" s="88" t="s">
        <v>77</v>
      </c>
      <c r="I139" s="88"/>
      <c r="J139" s="88"/>
      <c r="K139" s="88"/>
      <c r="L139" s="88"/>
      <c r="M139" s="88"/>
      <c r="N139" s="157"/>
      <c r="O139" s="147"/>
      <c r="P139" s="147"/>
      <c r="Q139" s="100" t="s">
        <v>62</v>
      </c>
    </row>
    <row r="140" spans="1:17" ht="16.5" thickBot="1" x14ac:dyDescent="0.3">
      <c r="A140" s="227"/>
      <c r="B140" s="108" t="s">
        <v>112</v>
      </c>
      <c r="C140" s="108"/>
      <c r="D140" s="108"/>
      <c r="E140" s="108"/>
      <c r="F140" s="108" t="s">
        <v>112</v>
      </c>
      <c r="G140" s="108"/>
      <c r="H140" s="108" t="s">
        <v>55</v>
      </c>
      <c r="I140" s="108"/>
      <c r="J140" s="108"/>
      <c r="K140" s="108"/>
      <c r="L140" s="108"/>
      <c r="M140" s="108"/>
      <c r="N140" s="158"/>
      <c r="O140" s="148"/>
      <c r="P140" s="148"/>
      <c r="Q140" s="100" t="s">
        <v>53</v>
      </c>
    </row>
    <row r="141" spans="1:17" x14ac:dyDescent="0.25">
      <c r="A141" s="102" t="s">
        <v>22</v>
      </c>
      <c r="B141" s="103" t="s">
        <v>23</v>
      </c>
      <c r="C141" s="103"/>
      <c r="D141" s="294"/>
      <c r="E141" s="294"/>
      <c r="F141" s="294"/>
      <c r="G141" s="294"/>
      <c r="H141" s="294"/>
      <c r="I141" s="294"/>
      <c r="J141" s="294"/>
      <c r="K141" s="294"/>
      <c r="L141" s="294"/>
      <c r="M141" s="294"/>
      <c r="N141" s="294"/>
      <c r="O141" s="294"/>
      <c r="P141" s="294"/>
      <c r="Q141" s="295"/>
    </row>
    <row r="142" spans="1:17" ht="49.9" customHeight="1" thickBot="1" x14ac:dyDescent="0.3">
      <c r="A142" s="78" t="s">
        <v>149</v>
      </c>
      <c r="B142" s="97" t="s">
        <v>142</v>
      </c>
      <c r="C142" s="97"/>
      <c r="D142" s="62" t="s">
        <v>30</v>
      </c>
      <c r="E142" s="62" t="s">
        <v>4</v>
      </c>
      <c r="F142" s="62" t="s">
        <v>5</v>
      </c>
      <c r="G142" s="62" t="s">
        <v>6</v>
      </c>
      <c r="H142" s="62" t="s">
        <v>78</v>
      </c>
      <c r="I142" s="62" t="s">
        <v>102</v>
      </c>
      <c r="J142" s="62" t="s">
        <v>103</v>
      </c>
      <c r="K142" s="62" t="s">
        <v>79</v>
      </c>
      <c r="L142" s="62" t="s">
        <v>146</v>
      </c>
      <c r="M142" s="140" t="s">
        <v>145</v>
      </c>
      <c r="N142" s="182" t="s">
        <v>141</v>
      </c>
      <c r="O142" s="145" t="s">
        <v>180</v>
      </c>
      <c r="P142" s="145" t="s">
        <v>179</v>
      </c>
      <c r="Q142" s="99" t="s">
        <v>26</v>
      </c>
    </row>
    <row r="143" spans="1:17" ht="20.45" customHeight="1" x14ac:dyDescent="0.25">
      <c r="A143" s="334" t="s">
        <v>163</v>
      </c>
      <c r="B143" s="337" t="s">
        <v>154</v>
      </c>
      <c r="C143" s="98" t="s">
        <v>8</v>
      </c>
      <c r="D143" s="109"/>
      <c r="E143" s="109"/>
      <c r="F143" s="109"/>
      <c r="G143" s="109"/>
      <c r="H143" s="109"/>
      <c r="I143" s="109"/>
      <c r="J143" s="109"/>
      <c r="K143" s="109"/>
      <c r="L143" s="123">
        <v>42000</v>
      </c>
      <c r="M143" s="139">
        <v>84000</v>
      </c>
      <c r="N143" s="183">
        <v>84000</v>
      </c>
      <c r="O143" s="186">
        <v>241130</v>
      </c>
      <c r="P143" s="218">
        <v>434135</v>
      </c>
      <c r="Q143" s="330" t="s">
        <v>196</v>
      </c>
    </row>
    <row r="144" spans="1:17" x14ac:dyDescent="0.25">
      <c r="A144" s="335"/>
      <c r="B144" s="228"/>
      <c r="C144" s="86" t="s">
        <v>9</v>
      </c>
      <c r="D144" s="11"/>
      <c r="E144" s="110"/>
      <c r="F144" s="110"/>
      <c r="G144" s="110"/>
      <c r="H144" s="110"/>
      <c r="I144" s="27"/>
      <c r="J144" s="27"/>
      <c r="K144" s="27"/>
      <c r="L144" s="128"/>
      <c r="M144" s="133">
        <v>178375</v>
      </c>
      <c r="N144" s="184">
        <v>206130</v>
      </c>
      <c r="O144" s="141">
        <v>233885</v>
      </c>
      <c r="P144" s="184"/>
      <c r="Q144" s="331"/>
    </row>
    <row r="145" spans="1:17" x14ac:dyDescent="0.25">
      <c r="A145" s="335"/>
      <c r="B145" s="228"/>
      <c r="C145" s="263" t="s">
        <v>10</v>
      </c>
      <c r="D145" s="264"/>
      <c r="E145" s="264"/>
      <c r="F145" s="264"/>
      <c r="G145" s="264"/>
      <c r="H145" s="264"/>
      <c r="I145" s="264"/>
      <c r="J145" s="264"/>
      <c r="K145" s="264"/>
      <c r="L145" s="264"/>
      <c r="M145" s="264"/>
      <c r="N145" s="264"/>
      <c r="O145" s="264"/>
      <c r="P145" s="264"/>
      <c r="Q145" s="331"/>
    </row>
    <row r="146" spans="1:17" ht="13.9" customHeight="1" x14ac:dyDescent="0.25">
      <c r="A146" s="335"/>
      <c r="B146" s="228"/>
      <c r="C146" s="245" t="s">
        <v>69</v>
      </c>
      <c r="D146" s="246"/>
      <c r="E146" s="246"/>
      <c r="F146" s="246"/>
      <c r="G146" s="246"/>
      <c r="H146" s="246"/>
      <c r="I146" s="246"/>
      <c r="J146" s="246"/>
      <c r="K146" s="246"/>
      <c r="L146" s="246"/>
      <c r="M146" s="246"/>
      <c r="N146" s="246"/>
      <c r="O146" s="142"/>
      <c r="P146" s="191"/>
      <c r="Q146" s="331"/>
    </row>
    <row r="147" spans="1:17" ht="25.5" x14ac:dyDescent="0.25">
      <c r="A147" s="335"/>
      <c r="B147" s="3" t="s">
        <v>155</v>
      </c>
      <c r="C147" s="3"/>
      <c r="D147" s="92" t="s">
        <v>30</v>
      </c>
      <c r="E147" s="92" t="s">
        <v>4</v>
      </c>
      <c r="F147" s="92" t="s">
        <v>5</v>
      </c>
      <c r="G147" s="92" t="s">
        <v>6</v>
      </c>
      <c r="H147" s="92" t="s">
        <v>94</v>
      </c>
      <c r="I147" s="92" t="s">
        <v>102</v>
      </c>
      <c r="J147" s="92" t="s">
        <v>103</v>
      </c>
      <c r="K147" s="92" t="s">
        <v>79</v>
      </c>
      <c r="L147" s="92" t="s">
        <v>115</v>
      </c>
      <c r="M147" s="92" t="s">
        <v>145</v>
      </c>
      <c r="N147" s="153" t="s">
        <v>141</v>
      </c>
      <c r="O147" s="145" t="s">
        <v>180</v>
      </c>
      <c r="P147" s="153" t="s">
        <v>179</v>
      </c>
      <c r="Q147" s="331"/>
    </row>
    <row r="148" spans="1:17" ht="28.15" customHeight="1" x14ac:dyDescent="0.25">
      <c r="A148" s="335"/>
      <c r="B148" s="236" t="s">
        <v>158</v>
      </c>
      <c r="C148" s="75" t="s">
        <v>8</v>
      </c>
      <c r="D148" s="129"/>
      <c r="E148" s="129"/>
      <c r="F148" s="26"/>
      <c r="G148" s="26"/>
      <c r="H148" s="26"/>
      <c r="I148" s="26"/>
      <c r="J148" s="130"/>
      <c r="K148" s="26"/>
      <c r="L148" s="81">
        <v>137500</v>
      </c>
      <c r="M148" s="138">
        <v>275000</v>
      </c>
      <c r="N148" s="185">
        <v>275000</v>
      </c>
      <c r="O148" s="185">
        <v>275000</v>
      </c>
      <c r="P148" s="185">
        <v>847526</v>
      </c>
      <c r="Q148" s="331"/>
    </row>
    <row r="149" spans="1:17" ht="20.25" customHeight="1" x14ac:dyDescent="0.25">
      <c r="A149" s="335"/>
      <c r="B149" s="236"/>
      <c r="C149" s="75" t="s">
        <v>9</v>
      </c>
      <c r="D149" s="130"/>
      <c r="E149" s="131"/>
      <c r="F149" s="26"/>
      <c r="G149" s="26"/>
      <c r="H149" s="26"/>
      <c r="I149" s="26"/>
      <c r="J149" s="130"/>
      <c r="K149" s="26"/>
      <c r="L149" s="132"/>
      <c r="M149" s="134">
        <v>626700</v>
      </c>
      <c r="N149" s="184">
        <v>682276</v>
      </c>
      <c r="O149" s="184">
        <v>682276</v>
      </c>
      <c r="P149" s="184"/>
      <c r="Q149" s="331"/>
    </row>
    <row r="150" spans="1:17" ht="16.149999999999999" hidden="1" customHeight="1" x14ac:dyDescent="0.25">
      <c r="A150" s="335"/>
      <c r="B150" s="236"/>
      <c r="C150" s="263" t="s">
        <v>10</v>
      </c>
      <c r="D150" s="264"/>
      <c r="E150" s="264"/>
      <c r="F150" s="264"/>
      <c r="G150" s="264"/>
      <c r="H150" s="264"/>
      <c r="I150" s="264"/>
      <c r="J150" s="264"/>
      <c r="K150" s="264"/>
      <c r="L150" s="264"/>
      <c r="M150" s="264"/>
      <c r="N150" s="264"/>
      <c r="O150" s="173"/>
      <c r="P150" s="190"/>
      <c r="Q150" s="331"/>
    </row>
    <row r="151" spans="1:17" ht="15.6" hidden="1" customHeight="1" thickBot="1" x14ac:dyDescent="0.3">
      <c r="A151" s="335"/>
      <c r="B151" s="333"/>
      <c r="C151" s="328" t="s">
        <v>74</v>
      </c>
      <c r="D151" s="329"/>
      <c r="E151" s="329"/>
      <c r="F151" s="329"/>
      <c r="G151" s="329"/>
      <c r="H151" s="329"/>
      <c r="I151" s="329"/>
      <c r="J151" s="329"/>
      <c r="K151" s="329"/>
      <c r="L151" s="329"/>
      <c r="M151" s="329"/>
      <c r="N151" s="329"/>
      <c r="O151" s="175"/>
      <c r="P151" s="194"/>
      <c r="Q151" s="331"/>
    </row>
    <row r="152" spans="1:17" ht="25.5" x14ac:dyDescent="0.25">
      <c r="A152" s="335"/>
      <c r="B152" s="3" t="s">
        <v>184</v>
      </c>
      <c r="C152" s="3"/>
      <c r="D152" s="92" t="s">
        <v>30</v>
      </c>
      <c r="E152" s="92" t="s">
        <v>4</v>
      </c>
      <c r="F152" s="92" t="s">
        <v>5</v>
      </c>
      <c r="G152" s="92" t="s">
        <v>6</v>
      </c>
      <c r="H152" s="92" t="s">
        <v>94</v>
      </c>
      <c r="I152" s="92" t="s">
        <v>102</v>
      </c>
      <c r="J152" s="92" t="s">
        <v>103</v>
      </c>
      <c r="K152" s="92" t="s">
        <v>79</v>
      </c>
      <c r="L152" s="92" t="s">
        <v>115</v>
      </c>
      <c r="M152" s="92" t="s">
        <v>145</v>
      </c>
      <c r="N152" s="153" t="s">
        <v>141</v>
      </c>
      <c r="O152" s="145" t="s">
        <v>180</v>
      </c>
      <c r="P152" s="153" t="s">
        <v>179</v>
      </c>
      <c r="Q152" s="331"/>
    </row>
    <row r="153" spans="1:17" ht="22.5" customHeight="1" x14ac:dyDescent="0.25">
      <c r="A153" s="335"/>
      <c r="B153" s="236" t="s">
        <v>157</v>
      </c>
      <c r="C153" s="75" t="s">
        <v>8</v>
      </c>
      <c r="D153" s="129"/>
      <c r="E153" s="129"/>
      <c r="F153" s="26"/>
      <c r="G153" s="26"/>
      <c r="H153" s="26"/>
      <c r="I153" s="26"/>
      <c r="J153" s="130"/>
      <c r="K153" s="26"/>
      <c r="L153" s="93">
        <v>3</v>
      </c>
      <c r="M153" s="136">
        <v>3</v>
      </c>
      <c r="N153" s="159">
        <v>3</v>
      </c>
      <c r="O153" s="136">
        <v>3</v>
      </c>
      <c r="P153" s="159" t="s">
        <v>189</v>
      </c>
      <c r="Q153" s="331"/>
    </row>
    <row r="154" spans="1:17" ht="33.75" customHeight="1" x14ac:dyDescent="0.25">
      <c r="A154" s="335"/>
      <c r="B154" s="236"/>
      <c r="C154" s="75" t="s">
        <v>9</v>
      </c>
      <c r="D154" s="130"/>
      <c r="E154" s="131"/>
      <c r="F154" s="26"/>
      <c r="G154" s="26"/>
      <c r="H154" s="26"/>
      <c r="I154" s="26"/>
      <c r="J154" s="130"/>
      <c r="K154" s="26"/>
      <c r="L154" s="132"/>
      <c r="M154" s="137">
        <v>3</v>
      </c>
      <c r="N154" s="160">
        <v>3</v>
      </c>
      <c r="O154" s="136">
        <v>3</v>
      </c>
      <c r="P154" s="159"/>
      <c r="Q154" s="331"/>
    </row>
    <row r="155" spans="1:17" ht="16.5" customHeight="1" x14ac:dyDescent="0.25">
      <c r="A155" s="335"/>
      <c r="B155" s="236"/>
      <c r="C155" s="263" t="s">
        <v>10</v>
      </c>
      <c r="D155" s="264"/>
      <c r="E155" s="264"/>
      <c r="F155" s="264"/>
      <c r="G155" s="264"/>
      <c r="H155" s="264"/>
      <c r="I155" s="264"/>
      <c r="J155" s="264"/>
      <c r="K155" s="264"/>
      <c r="L155" s="264"/>
      <c r="M155" s="264"/>
      <c r="N155" s="264"/>
      <c r="O155" s="173"/>
      <c r="P155" s="190"/>
      <c r="Q155" s="331"/>
    </row>
    <row r="156" spans="1:17" ht="15.75" customHeight="1" thickBot="1" x14ac:dyDescent="0.3">
      <c r="A156" s="336"/>
      <c r="B156" s="333"/>
      <c r="C156" s="328" t="s">
        <v>74</v>
      </c>
      <c r="D156" s="329"/>
      <c r="E156" s="329"/>
      <c r="F156" s="329"/>
      <c r="G156" s="329"/>
      <c r="H156" s="329"/>
      <c r="I156" s="329"/>
      <c r="J156" s="329"/>
      <c r="K156" s="329"/>
      <c r="L156" s="329"/>
      <c r="M156" s="329"/>
      <c r="N156" s="318"/>
      <c r="O156" s="209"/>
      <c r="P156" s="192"/>
      <c r="Q156" s="331"/>
    </row>
    <row r="157" spans="1:17" ht="26.25" customHeight="1" thickBot="1" x14ac:dyDescent="0.3">
      <c r="A157" s="198"/>
      <c r="B157" s="3" t="s">
        <v>156</v>
      </c>
      <c r="C157" s="3"/>
      <c r="D157" s="193" t="s">
        <v>30</v>
      </c>
      <c r="E157" s="193" t="s">
        <v>4</v>
      </c>
      <c r="F157" s="193" t="s">
        <v>5</v>
      </c>
      <c r="G157" s="193" t="s">
        <v>6</v>
      </c>
      <c r="H157" s="193" t="s">
        <v>94</v>
      </c>
      <c r="I157" s="193" t="s">
        <v>102</v>
      </c>
      <c r="J157" s="193" t="s">
        <v>103</v>
      </c>
      <c r="K157" s="193" t="s">
        <v>79</v>
      </c>
      <c r="L157" s="193" t="s">
        <v>115</v>
      </c>
      <c r="M157" s="153" t="s">
        <v>145</v>
      </c>
      <c r="N157" s="211" t="s">
        <v>141</v>
      </c>
      <c r="O157" s="212" t="s">
        <v>180</v>
      </c>
      <c r="P157" s="219" t="s">
        <v>179</v>
      </c>
      <c r="Q157" s="331"/>
    </row>
    <row r="158" spans="1:17" ht="20.45" customHeight="1" x14ac:dyDescent="0.25">
      <c r="A158" s="324" t="s">
        <v>163</v>
      </c>
      <c r="B158" s="326" t="s">
        <v>193</v>
      </c>
      <c r="C158" s="98" t="s">
        <v>8</v>
      </c>
      <c r="D158" s="109"/>
      <c r="E158" s="109"/>
      <c r="F158" s="109"/>
      <c r="G158" s="109"/>
      <c r="H158" s="109"/>
      <c r="I158" s="109"/>
      <c r="J158" s="109"/>
      <c r="K158" s="109"/>
      <c r="L158" s="203"/>
      <c r="M158" s="204"/>
      <c r="N158" s="210"/>
      <c r="O158" s="204"/>
      <c r="P158" s="220">
        <v>33050</v>
      </c>
      <c r="Q158" s="331"/>
    </row>
    <row r="159" spans="1:17" x14ac:dyDescent="0.25">
      <c r="A159" s="325"/>
      <c r="B159" s="296"/>
      <c r="C159" s="86" t="s">
        <v>9</v>
      </c>
      <c r="D159" s="11"/>
      <c r="E159" s="110"/>
      <c r="F159" s="110"/>
      <c r="G159" s="110"/>
      <c r="H159" s="110"/>
      <c r="I159" s="27"/>
      <c r="J159" s="27"/>
      <c r="K159" s="27"/>
      <c r="L159" s="132"/>
      <c r="M159" s="205"/>
      <c r="N159" s="202"/>
      <c r="O159" s="206"/>
      <c r="P159" s="184"/>
      <c r="Q159" s="331"/>
    </row>
    <row r="160" spans="1:17" x14ac:dyDescent="0.25">
      <c r="A160" s="325"/>
      <c r="B160" s="296"/>
      <c r="C160" s="263" t="s">
        <v>10</v>
      </c>
      <c r="D160" s="264"/>
      <c r="E160" s="264"/>
      <c r="F160" s="264"/>
      <c r="G160" s="264"/>
      <c r="H160" s="264"/>
      <c r="I160" s="264"/>
      <c r="J160" s="264"/>
      <c r="K160" s="264"/>
      <c r="L160" s="264"/>
      <c r="M160" s="264"/>
      <c r="N160" s="264"/>
      <c r="O160" s="264"/>
      <c r="P160" s="264"/>
      <c r="Q160" s="331"/>
    </row>
    <row r="161" spans="1:17" ht="13.9" customHeight="1" x14ac:dyDescent="0.25">
      <c r="A161" s="325"/>
      <c r="B161" s="296"/>
      <c r="C161" s="245" t="s">
        <v>69</v>
      </c>
      <c r="D161" s="246"/>
      <c r="E161" s="246"/>
      <c r="F161" s="246"/>
      <c r="G161" s="246"/>
      <c r="H161" s="246"/>
      <c r="I161" s="246"/>
      <c r="J161" s="246"/>
      <c r="K161" s="246"/>
      <c r="L161" s="246"/>
      <c r="M161" s="246"/>
      <c r="N161" s="246"/>
      <c r="O161" s="142"/>
      <c r="P161" s="191"/>
      <c r="Q161" s="331"/>
    </row>
    <row r="162" spans="1:17" ht="25.5" x14ac:dyDescent="0.25">
      <c r="A162" s="325"/>
      <c r="B162" s="77" t="s">
        <v>185</v>
      </c>
      <c r="C162" s="3"/>
      <c r="D162" s="193" t="s">
        <v>30</v>
      </c>
      <c r="E162" s="193" t="s">
        <v>4</v>
      </c>
      <c r="F162" s="193" t="s">
        <v>5</v>
      </c>
      <c r="G162" s="193" t="s">
        <v>6</v>
      </c>
      <c r="H162" s="193" t="s">
        <v>94</v>
      </c>
      <c r="I162" s="193" t="s">
        <v>102</v>
      </c>
      <c r="J162" s="193" t="s">
        <v>103</v>
      </c>
      <c r="K162" s="193" t="s">
        <v>79</v>
      </c>
      <c r="L162" s="193" t="s">
        <v>115</v>
      </c>
      <c r="M162" s="193" t="s">
        <v>145</v>
      </c>
      <c r="N162" s="153" t="s">
        <v>141</v>
      </c>
      <c r="O162" s="193" t="s">
        <v>180</v>
      </c>
      <c r="P162" s="153" t="s">
        <v>179</v>
      </c>
      <c r="Q162" s="331"/>
    </row>
    <row r="163" spans="1:17" ht="28.15" customHeight="1" x14ac:dyDescent="0.25">
      <c r="A163" s="325"/>
      <c r="B163" s="272" t="s">
        <v>192</v>
      </c>
      <c r="C163" s="75" t="s">
        <v>8</v>
      </c>
      <c r="D163" s="129"/>
      <c r="E163" s="129"/>
      <c r="F163" s="26"/>
      <c r="G163" s="26"/>
      <c r="H163" s="26"/>
      <c r="I163" s="26"/>
      <c r="J163" s="130"/>
      <c r="K163" s="26"/>
      <c r="L163" s="132"/>
      <c r="M163" s="199"/>
      <c r="N163" s="200"/>
      <c r="O163" s="200"/>
      <c r="P163" s="185">
        <v>255</v>
      </c>
      <c r="Q163" s="331"/>
    </row>
    <row r="164" spans="1:17" ht="20.25" customHeight="1" x14ac:dyDescent="0.25">
      <c r="A164" s="325"/>
      <c r="B164" s="272"/>
      <c r="C164" s="75" t="s">
        <v>9</v>
      </c>
      <c r="D164" s="130"/>
      <c r="E164" s="131"/>
      <c r="F164" s="26"/>
      <c r="G164" s="26"/>
      <c r="H164" s="26"/>
      <c r="I164" s="26"/>
      <c r="J164" s="130"/>
      <c r="K164" s="26"/>
      <c r="L164" s="132"/>
      <c r="M164" s="201"/>
      <c r="N164" s="202"/>
      <c r="O164" s="202"/>
      <c r="P164" s="184"/>
      <c r="Q164" s="331"/>
    </row>
    <row r="165" spans="1:17" ht="15" customHeight="1" x14ac:dyDescent="0.25">
      <c r="A165" s="325"/>
      <c r="B165" s="272"/>
      <c r="C165" s="263" t="s">
        <v>10</v>
      </c>
      <c r="D165" s="264"/>
      <c r="E165" s="264"/>
      <c r="F165" s="264"/>
      <c r="G165" s="264"/>
      <c r="H165" s="264"/>
      <c r="I165" s="264"/>
      <c r="J165" s="264"/>
      <c r="K165" s="264"/>
      <c r="L165" s="264"/>
      <c r="M165" s="264"/>
      <c r="N165" s="264"/>
      <c r="O165" s="173"/>
      <c r="P165" s="190"/>
      <c r="Q165" s="331"/>
    </row>
    <row r="166" spans="1:17" ht="15" customHeight="1" thickBot="1" x14ac:dyDescent="0.3">
      <c r="A166" s="325"/>
      <c r="B166" s="327"/>
      <c r="C166" s="328" t="s">
        <v>74</v>
      </c>
      <c r="D166" s="329"/>
      <c r="E166" s="329"/>
      <c r="F166" s="329"/>
      <c r="G166" s="329"/>
      <c r="H166" s="329"/>
      <c r="I166" s="329"/>
      <c r="J166" s="329"/>
      <c r="K166" s="329"/>
      <c r="L166" s="329"/>
      <c r="M166" s="329"/>
      <c r="N166" s="329"/>
      <c r="O166" s="175"/>
      <c r="P166" s="194"/>
      <c r="Q166" s="331"/>
    </row>
    <row r="167" spans="1:17" ht="25.5" x14ac:dyDescent="0.25">
      <c r="A167" s="325"/>
      <c r="B167" s="77" t="s">
        <v>186</v>
      </c>
      <c r="C167" s="3"/>
      <c r="D167" s="193" t="s">
        <v>30</v>
      </c>
      <c r="E167" s="193" t="s">
        <v>4</v>
      </c>
      <c r="F167" s="193" t="s">
        <v>5</v>
      </c>
      <c r="G167" s="193" t="s">
        <v>6</v>
      </c>
      <c r="H167" s="193" t="s">
        <v>94</v>
      </c>
      <c r="I167" s="193" t="s">
        <v>102</v>
      </c>
      <c r="J167" s="193" t="s">
        <v>103</v>
      </c>
      <c r="K167" s="193" t="s">
        <v>79</v>
      </c>
      <c r="L167" s="193" t="s">
        <v>115</v>
      </c>
      <c r="M167" s="193" t="s">
        <v>145</v>
      </c>
      <c r="N167" s="153" t="s">
        <v>141</v>
      </c>
      <c r="O167" s="193" t="s">
        <v>180</v>
      </c>
      <c r="P167" s="153" t="s">
        <v>179</v>
      </c>
      <c r="Q167" s="331"/>
    </row>
    <row r="168" spans="1:17" ht="22.5" customHeight="1" x14ac:dyDescent="0.25">
      <c r="A168" s="325"/>
      <c r="B168" s="272" t="s">
        <v>191</v>
      </c>
      <c r="C168" s="75" t="s">
        <v>8</v>
      </c>
      <c r="D168" s="129"/>
      <c r="E168" s="129"/>
      <c r="F168" s="26"/>
      <c r="G168" s="26"/>
      <c r="H168" s="26"/>
      <c r="I168" s="26"/>
      <c r="J168" s="130"/>
      <c r="K168" s="26"/>
      <c r="L168" s="26"/>
      <c r="M168" s="207"/>
      <c r="N168" s="208"/>
      <c r="O168" s="207"/>
      <c r="P168" s="159">
        <v>26</v>
      </c>
      <c r="Q168" s="331"/>
    </row>
    <row r="169" spans="1:17" ht="33.75" customHeight="1" x14ac:dyDescent="0.25">
      <c r="A169" s="325"/>
      <c r="B169" s="272"/>
      <c r="C169" s="75" t="s">
        <v>9</v>
      </c>
      <c r="D169" s="130"/>
      <c r="E169" s="131"/>
      <c r="F169" s="26"/>
      <c r="G169" s="26"/>
      <c r="H169" s="26"/>
      <c r="I169" s="26"/>
      <c r="J169" s="130"/>
      <c r="K169" s="26"/>
      <c r="L169" s="132"/>
      <c r="M169" s="207"/>
      <c r="N169" s="208"/>
      <c r="O169" s="207"/>
      <c r="P169" s="159"/>
      <c r="Q169" s="331"/>
    </row>
    <row r="170" spans="1:17" ht="16.5" customHeight="1" x14ac:dyDescent="0.25">
      <c r="A170" s="325"/>
      <c r="B170" s="272"/>
      <c r="C170" s="263" t="s">
        <v>10</v>
      </c>
      <c r="D170" s="264"/>
      <c r="E170" s="264"/>
      <c r="F170" s="264"/>
      <c r="G170" s="264"/>
      <c r="H170" s="264"/>
      <c r="I170" s="264"/>
      <c r="J170" s="264"/>
      <c r="K170" s="264"/>
      <c r="L170" s="264"/>
      <c r="M170" s="264"/>
      <c r="N170" s="264"/>
      <c r="O170" s="173"/>
      <c r="P170" s="190"/>
      <c r="Q170" s="331"/>
    </row>
    <row r="171" spans="1:17" ht="15.75" customHeight="1" thickBot="1" x14ac:dyDescent="0.3">
      <c r="A171" s="325"/>
      <c r="B171" s="327"/>
      <c r="C171" s="328" t="s">
        <v>74</v>
      </c>
      <c r="D171" s="329"/>
      <c r="E171" s="329"/>
      <c r="F171" s="329"/>
      <c r="G171" s="329"/>
      <c r="H171" s="329"/>
      <c r="I171" s="329"/>
      <c r="J171" s="329"/>
      <c r="K171" s="329"/>
      <c r="L171" s="329"/>
      <c r="M171" s="329"/>
      <c r="N171" s="329"/>
      <c r="O171" s="175"/>
      <c r="P171" s="194"/>
      <c r="Q171" s="331"/>
    </row>
    <row r="172" spans="1:17" ht="25.5" x14ac:dyDescent="0.25">
      <c r="A172" s="325"/>
      <c r="B172" s="77" t="s">
        <v>187</v>
      </c>
      <c r="C172" s="3"/>
      <c r="D172" s="193" t="s">
        <v>30</v>
      </c>
      <c r="E172" s="193" t="s">
        <v>4</v>
      </c>
      <c r="F172" s="193" t="s">
        <v>5</v>
      </c>
      <c r="G172" s="193" t="s">
        <v>6</v>
      </c>
      <c r="H172" s="193" t="s">
        <v>94</v>
      </c>
      <c r="I172" s="193" t="s">
        <v>102</v>
      </c>
      <c r="J172" s="193" t="s">
        <v>103</v>
      </c>
      <c r="K172" s="193" t="s">
        <v>79</v>
      </c>
      <c r="L172" s="193" t="s">
        <v>115</v>
      </c>
      <c r="M172" s="193" t="s">
        <v>145</v>
      </c>
      <c r="N172" s="153" t="s">
        <v>141</v>
      </c>
      <c r="O172" s="193" t="s">
        <v>180</v>
      </c>
      <c r="P172" s="153" t="s">
        <v>179</v>
      </c>
      <c r="Q172" s="331"/>
    </row>
    <row r="173" spans="1:17" ht="51" x14ac:dyDescent="0.25">
      <c r="A173" s="325"/>
      <c r="B173" s="272" t="s">
        <v>190</v>
      </c>
      <c r="C173" s="75" t="s">
        <v>8</v>
      </c>
      <c r="D173" s="129"/>
      <c r="E173" s="129"/>
      <c r="F173" s="26"/>
      <c r="G173" s="26"/>
      <c r="H173" s="26"/>
      <c r="I173" s="26"/>
      <c r="J173" s="130"/>
      <c r="K173" s="26"/>
      <c r="L173" s="26"/>
      <c r="M173" s="207"/>
      <c r="N173" s="208"/>
      <c r="O173" s="207"/>
      <c r="P173" s="159" t="s">
        <v>195</v>
      </c>
      <c r="Q173" s="331"/>
    </row>
    <row r="174" spans="1:17" x14ac:dyDescent="0.25">
      <c r="A174" s="216" t="s">
        <v>41</v>
      </c>
      <c r="B174" s="272"/>
      <c r="C174" s="75" t="s">
        <v>9</v>
      </c>
      <c r="D174" s="130"/>
      <c r="E174" s="131"/>
      <c r="F174" s="26"/>
      <c r="G174" s="26"/>
      <c r="H174" s="26"/>
      <c r="I174" s="26"/>
      <c r="J174" s="130"/>
      <c r="K174" s="26"/>
      <c r="L174" s="132"/>
      <c r="M174" s="207"/>
      <c r="N174" s="208"/>
      <c r="O174" s="207"/>
      <c r="P174" s="159"/>
      <c r="Q174" s="331"/>
    </row>
    <row r="175" spans="1:17" x14ac:dyDescent="0.25">
      <c r="A175" s="216"/>
      <c r="B175" s="272"/>
      <c r="C175" s="263" t="s">
        <v>10</v>
      </c>
      <c r="D175" s="264"/>
      <c r="E175" s="264"/>
      <c r="F175" s="264"/>
      <c r="G175" s="264"/>
      <c r="H175" s="264"/>
      <c r="I175" s="264"/>
      <c r="J175" s="264"/>
      <c r="K175" s="264"/>
      <c r="L175" s="264"/>
      <c r="M175" s="264"/>
      <c r="N175" s="264"/>
      <c r="O175" s="173"/>
      <c r="P175" s="190"/>
      <c r="Q175" s="331"/>
    </row>
    <row r="176" spans="1:17" ht="16.5" thickBot="1" x14ac:dyDescent="0.3">
      <c r="A176" s="216"/>
      <c r="B176" s="327"/>
      <c r="C176" s="328" t="s">
        <v>74</v>
      </c>
      <c r="D176" s="329"/>
      <c r="E176" s="329"/>
      <c r="F176" s="329"/>
      <c r="G176" s="329"/>
      <c r="H176" s="329"/>
      <c r="I176" s="329"/>
      <c r="J176" s="329"/>
      <c r="K176" s="329"/>
      <c r="L176" s="329"/>
      <c r="M176" s="329"/>
      <c r="N176" s="329"/>
      <c r="O176" s="175"/>
      <c r="P176" s="194"/>
      <c r="Q176" s="332"/>
    </row>
    <row r="177" spans="1:17" x14ac:dyDescent="0.25">
      <c r="A177" s="323" t="s">
        <v>15</v>
      </c>
      <c r="B177" s="213" t="s">
        <v>16</v>
      </c>
      <c r="C177" s="195"/>
      <c r="D177" s="195" t="s">
        <v>17</v>
      </c>
      <c r="E177" s="195" t="s">
        <v>18</v>
      </c>
      <c r="F177" s="195" t="s">
        <v>19</v>
      </c>
      <c r="G177" s="195"/>
      <c r="H177" s="195" t="s">
        <v>77</v>
      </c>
      <c r="I177" s="195"/>
      <c r="J177" s="195"/>
      <c r="K177" s="195"/>
      <c r="L177" s="195"/>
      <c r="M177" s="195"/>
      <c r="N177" s="157"/>
      <c r="O177" s="195"/>
      <c r="P177" s="195"/>
      <c r="Q177" s="100" t="s">
        <v>62</v>
      </c>
    </row>
    <row r="178" spans="1:17" ht="16.5" thickBot="1" x14ac:dyDescent="0.3">
      <c r="A178" s="323"/>
      <c r="B178" s="214"/>
      <c r="C178" s="108"/>
      <c r="D178" s="108"/>
      <c r="E178" s="108"/>
      <c r="F178" s="108"/>
      <c r="G178" s="108"/>
      <c r="H178" s="108"/>
      <c r="I178" s="108"/>
      <c r="J178" s="108"/>
      <c r="K178" s="108"/>
      <c r="L178" s="108"/>
      <c r="M178" s="108"/>
      <c r="N178" s="158"/>
      <c r="O178" s="196"/>
      <c r="P178" s="196"/>
      <c r="Q178" s="100" t="s">
        <v>53</v>
      </c>
    </row>
    <row r="179" spans="1:17" ht="16.5" thickBot="1" x14ac:dyDescent="0.3">
      <c r="A179" s="217" t="s">
        <v>22</v>
      </c>
      <c r="B179" s="215" t="s">
        <v>23</v>
      </c>
      <c r="C179" s="103"/>
      <c r="D179" s="294"/>
      <c r="E179" s="294"/>
      <c r="F179" s="294"/>
      <c r="G179" s="294"/>
      <c r="H179" s="294"/>
      <c r="I179" s="294"/>
      <c r="J179" s="294"/>
      <c r="K179" s="294"/>
      <c r="L179" s="294"/>
      <c r="M179" s="294"/>
      <c r="N179" s="294"/>
      <c r="O179" s="294"/>
      <c r="P179" s="294"/>
      <c r="Q179" s="295"/>
    </row>
  </sheetData>
  <mergeCells count="138">
    <mergeCell ref="C151:N151"/>
    <mergeCell ref="C145:P145"/>
    <mergeCell ref="A177:A178"/>
    <mergeCell ref="D179:Q179"/>
    <mergeCell ref="A158:A173"/>
    <mergeCell ref="C160:P160"/>
    <mergeCell ref="B158:B161"/>
    <mergeCell ref="C161:N161"/>
    <mergeCell ref="B163:B166"/>
    <mergeCell ref="C165:N165"/>
    <mergeCell ref="C166:N166"/>
    <mergeCell ref="B168:B171"/>
    <mergeCell ref="C170:N170"/>
    <mergeCell ref="C171:N171"/>
    <mergeCell ref="Q143:Q176"/>
    <mergeCell ref="B153:B156"/>
    <mergeCell ref="C155:N155"/>
    <mergeCell ref="C156:N156"/>
    <mergeCell ref="A143:A156"/>
    <mergeCell ref="B143:B146"/>
    <mergeCell ref="C146:N146"/>
    <mergeCell ref="B148:B151"/>
    <mergeCell ref="B173:B176"/>
    <mergeCell ref="C175:N175"/>
    <mergeCell ref="C176:N176"/>
    <mergeCell ref="C150:N150"/>
    <mergeCell ref="D141:Q141"/>
    <mergeCell ref="B119:B122"/>
    <mergeCell ref="B109:B112"/>
    <mergeCell ref="C111:H111"/>
    <mergeCell ref="C112:N112"/>
    <mergeCell ref="B114:B117"/>
    <mergeCell ref="C137:N137"/>
    <mergeCell ref="C98:N98"/>
    <mergeCell ref="C103:N103"/>
    <mergeCell ref="C116:N116"/>
    <mergeCell ref="C117:N117"/>
    <mergeCell ref="C121:N121"/>
    <mergeCell ref="C122:N122"/>
    <mergeCell ref="C133:N133"/>
    <mergeCell ref="B130:B133"/>
    <mergeCell ref="Q109:Q138"/>
    <mergeCell ref="B124:B128"/>
    <mergeCell ref="C127:N128"/>
    <mergeCell ref="C126:N126"/>
    <mergeCell ref="O127:O128"/>
    <mergeCell ref="P127:P128"/>
    <mergeCell ref="C138:P138"/>
    <mergeCell ref="Q90:Q101"/>
    <mergeCell ref="A104:A105"/>
    <mergeCell ref="H104:Q104"/>
    <mergeCell ref="H105:Q105"/>
    <mergeCell ref="H84:Q84"/>
    <mergeCell ref="B90:B93"/>
    <mergeCell ref="C92:H92"/>
    <mergeCell ref="C93:N93"/>
    <mergeCell ref="Q42:Q47"/>
    <mergeCell ref="Q49:Q65"/>
    <mergeCell ref="C52:P52"/>
    <mergeCell ref="B59:B62"/>
    <mergeCell ref="C75:P75"/>
    <mergeCell ref="C51:P51"/>
    <mergeCell ref="C66:P66"/>
    <mergeCell ref="C67:P67"/>
    <mergeCell ref="C62:P62"/>
    <mergeCell ref="C61:P61"/>
    <mergeCell ref="C56:P56"/>
    <mergeCell ref="C57:P57"/>
    <mergeCell ref="C45:P45"/>
    <mergeCell ref="C46:P47"/>
    <mergeCell ref="B135:B138"/>
    <mergeCell ref="A18:A19"/>
    <mergeCell ref="H18:Q18"/>
    <mergeCell ref="H19:Q19"/>
    <mergeCell ref="B54:B57"/>
    <mergeCell ref="B38:B41"/>
    <mergeCell ref="Q23:Q26"/>
    <mergeCell ref="Q27:Q30"/>
    <mergeCell ref="Q32:Q35"/>
    <mergeCell ref="Q37:Q40"/>
    <mergeCell ref="C26:N26"/>
    <mergeCell ref="B49:B52"/>
    <mergeCell ref="B23:B26"/>
    <mergeCell ref="B28:B31"/>
    <mergeCell ref="B33:B36"/>
    <mergeCell ref="C31:N31"/>
    <mergeCell ref="C30:N30"/>
    <mergeCell ref="C25:N25"/>
    <mergeCell ref="B43:B47"/>
    <mergeCell ref="A23:A47"/>
    <mergeCell ref="A86:A87"/>
    <mergeCell ref="B86:B87"/>
    <mergeCell ref="C86:C87"/>
    <mergeCell ref="D86:Q88"/>
    <mergeCell ref="A20:A21"/>
    <mergeCell ref="D20:Q21"/>
    <mergeCell ref="A49:A67"/>
    <mergeCell ref="C41:N41"/>
    <mergeCell ref="B64:B67"/>
    <mergeCell ref="B2:Q2"/>
    <mergeCell ref="Q3:Q17"/>
    <mergeCell ref="A4:A17"/>
    <mergeCell ref="B4:B7"/>
    <mergeCell ref="C6:N6"/>
    <mergeCell ref="C7:N7"/>
    <mergeCell ref="B9:B12"/>
    <mergeCell ref="C11:N11"/>
    <mergeCell ref="C12:N12"/>
    <mergeCell ref="B14:B17"/>
    <mergeCell ref="C16:N16"/>
    <mergeCell ref="C17:N17"/>
    <mergeCell ref="C35:P35"/>
    <mergeCell ref="C36:P36"/>
    <mergeCell ref="C40:P40"/>
    <mergeCell ref="A139:A140"/>
    <mergeCell ref="B95:B98"/>
    <mergeCell ref="C97:H97"/>
    <mergeCell ref="A98:A100"/>
    <mergeCell ref="B100:B103"/>
    <mergeCell ref="A101:A103"/>
    <mergeCell ref="C102:H102"/>
    <mergeCell ref="A90:A97"/>
    <mergeCell ref="A68:A69"/>
    <mergeCell ref="H68:Q68"/>
    <mergeCell ref="H69:Q69"/>
    <mergeCell ref="D70:Q71"/>
    <mergeCell ref="A73:A79"/>
    <mergeCell ref="B73:B75"/>
    <mergeCell ref="Q73:Q82"/>
    <mergeCell ref="B77:B79"/>
    <mergeCell ref="C79:H79"/>
    <mergeCell ref="A81:A83"/>
    <mergeCell ref="B81:B83"/>
    <mergeCell ref="C83:H83"/>
    <mergeCell ref="A106:A107"/>
    <mergeCell ref="D106:Q107"/>
    <mergeCell ref="C132:N132"/>
    <mergeCell ref="A109:A136"/>
  </mergeCells>
  <phoneticPr fontId="22" type="noConversion"/>
  <pageMargins left="0.7" right="0.7" top="0.75" bottom="0.75" header="0.3" footer="0.3"/>
  <pageSetup paperSize="9" scale="44" orientation="landscape" r:id="rId1"/>
  <headerFooter>
    <oddHeader>&amp;L&amp;"Calibri"&amp;10&amp;K000000OFFICIAL&amp;1#</oddHeader>
  </headerFooter>
  <rowBreaks count="3" manualBreakCount="3">
    <brk id="47" max="16383" man="1"/>
    <brk id="88" max="16383" man="1"/>
    <brk id="10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C5"/>
  <sheetViews>
    <sheetView workbookViewId="0">
      <selection activeCell="I12" sqref="I12"/>
    </sheetView>
  </sheetViews>
  <sheetFormatPr defaultRowHeight="15.75" x14ac:dyDescent="0.25"/>
  <sheetData>
    <row r="2" spans="3:3" x14ac:dyDescent="0.25">
      <c r="C2" t="s">
        <v>150</v>
      </c>
    </row>
    <row r="3" spans="3:3" x14ac:dyDescent="0.25">
      <c r="C3" t="s">
        <v>151</v>
      </c>
    </row>
    <row r="4" spans="3:3" x14ac:dyDescent="0.25">
      <c r="C4" t="s">
        <v>152</v>
      </c>
    </row>
    <row r="5" spans="3:3" x14ac:dyDescent="0.25">
      <c r="C5" t="s">
        <v>153</v>
      </c>
    </row>
  </sheetData>
  <pageMargins left="0.7" right="0.7" top="0.75" bottom="0.75" header="0.3" footer="0.3"/>
  <pageSetup paperSize="9" orientation="portrait" r:id="rId1"/>
  <headerFooter>
    <oddHeader>&amp;L&amp;"Calibri"&amp;10&amp;K000000OFFICIAL&amp;1#</oddHeader>
  </headerFooter>
</worksheet>
</file>

<file path=docProps/app.xml><?xml version="1.0" encoding="utf-8"?>
<ap:Properties xmlns:vt="http://schemas.openxmlformats.org/officeDocument/2006/docPropsVTypes" xmlns:ap="http://schemas.openxmlformats.org/officeDocument/2006/extended-properties">
  <ap:Application>Microsoft Excel</ap:Application>
  <ap:ScaleCrop>false</ap:ScaleCrop>
  <ap:LinksUpToDate>false</ap:LinksUpToDate>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file>