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5120" windowHeight="7545"/>
  </bookViews>
  <sheets>
    <sheet name="Sheet1" sheetId="1" r:id="rId1"/>
    <sheet name="Notes" sheetId="4" r:id="rId2"/>
    <sheet name="Sheet2" sheetId="2" r:id="rId3"/>
    <sheet name="Sheet3" sheetId="3" r:id="rId4"/>
  </sheets>
  <calcPr calcId="145621"/>
</workbook>
</file>

<file path=xl/calcChain.xml><?xml version="1.0" encoding="utf-8"?>
<calcChain xmlns="http://schemas.openxmlformats.org/spreadsheetml/2006/main">
  <c r="E106" i="1" l="1"/>
  <c r="F106" i="1" s="1"/>
  <c r="G106" i="1" s="1"/>
  <c r="C18" i="2"/>
  <c r="B19" i="2"/>
  <c r="C19" i="2" s="1"/>
  <c r="C21" i="2"/>
  <c r="C17" i="2"/>
  <c r="B22" i="2"/>
  <c r="E10" i="3"/>
  <c r="D10" i="3"/>
  <c r="C10" i="3"/>
  <c r="B10" i="3"/>
  <c r="G9" i="3"/>
  <c r="G8" i="3"/>
  <c r="G10" i="3" s="1"/>
  <c r="F9" i="3"/>
  <c r="H9" i="3" s="1"/>
  <c r="F8" i="3"/>
  <c r="F10" i="3" l="1"/>
  <c r="F12" i="3" s="1"/>
  <c r="H8" i="3"/>
  <c r="H10" i="3" s="1"/>
</calcChain>
</file>

<file path=xl/sharedStrings.xml><?xml version="1.0" encoding="utf-8"?>
<sst xmlns="http://schemas.openxmlformats.org/spreadsheetml/2006/main" count="454" uniqueCount="211">
  <si>
    <t>PROJECT NAME</t>
  </si>
  <si>
    <t>IMPACT</t>
  </si>
  <si>
    <t>Planned</t>
  </si>
  <si>
    <t>Achieved</t>
  </si>
  <si>
    <t>Source</t>
  </si>
  <si>
    <t>OUTCOME</t>
  </si>
  <si>
    <t>Assumptions</t>
  </si>
  <si>
    <t>INPUTS (£)</t>
  </si>
  <si>
    <t>DFID (£)</t>
  </si>
  <si>
    <t>Govt (£)</t>
  </si>
  <si>
    <t>Other (£)</t>
  </si>
  <si>
    <t>Total (£)</t>
  </si>
  <si>
    <t>DFID SHARE (%)</t>
  </si>
  <si>
    <t>INPUTS (HR)</t>
  </si>
  <si>
    <t>DFID (FTEs)</t>
  </si>
  <si>
    <t>OUTPUT 1</t>
  </si>
  <si>
    <t>Assumption</t>
  </si>
  <si>
    <t>IMPACT WEIGHTING (%)</t>
  </si>
  <si>
    <t>OUTPUT 2</t>
  </si>
  <si>
    <t>Output Indicator 1.1</t>
  </si>
  <si>
    <t>Output Indicator 1.2</t>
  </si>
  <si>
    <t>Output Indicator 1.3</t>
  </si>
  <si>
    <t>Output Indicator 2.1</t>
  </si>
  <si>
    <t>Output Indicator 2.2</t>
  </si>
  <si>
    <t>Outcome Indicator 1</t>
  </si>
  <si>
    <t>Outcome Indicator 2</t>
  </si>
  <si>
    <t>Impact Indicator 1</t>
  </si>
  <si>
    <t>Impact Indicator 2</t>
  </si>
  <si>
    <t>1. Government commitment to policy reforms is maintained despite changes in ruling coalition and a new Constitution. 
2. Polarization among political parties does not cause programme delays.</t>
  </si>
  <si>
    <t>Outcome Indicator 3</t>
  </si>
  <si>
    <t>None</t>
  </si>
  <si>
    <t>1. Strong citizens’ demand for public goods and services puts pressure on government to deliver on reforms.
2. Institutional mechanisms and capacity enhanced and are able to enforce audits.</t>
  </si>
  <si>
    <t>OUTPUT 3</t>
  </si>
  <si>
    <t>Output Indicator 3.1</t>
  </si>
  <si>
    <t>Output Indicator 3.2</t>
  </si>
  <si>
    <t>OUTPUT 4</t>
  </si>
  <si>
    <t>Output Indicator 4.1</t>
  </si>
  <si>
    <t>Output Indicator 4.2</t>
  </si>
  <si>
    <t>Improved local budget and fiscal management</t>
  </si>
  <si>
    <t xml:space="preserve">Enhanced public procurement system </t>
  </si>
  <si>
    <t>OUTPUT 5</t>
  </si>
  <si>
    <t>Output Indicator 5.1</t>
  </si>
  <si>
    <t>Output Indicator 5.2</t>
  </si>
  <si>
    <t>Output Indicator 5.3</t>
  </si>
  <si>
    <t>PPMO reports</t>
  </si>
  <si>
    <t xml:space="preserve">Strengthened institutions of oversight and accountability </t>
  </si>
  <si>
    <t>Supplier's Progress Reports</t>
  </si>
  <si>
    <t>0.2 PFM Adviser, 0.2 PFM PM</t>
  </si>
  <si>
    <t>Accounting software developed</t>
  </si>
  <si>
    <t>Improvements in the delivery of basic public services, particularly at the sub-national level</t>
  </si>
  <si>
    <t>Enhanced efficiency, transparency, and integrity of public finances at the national, sectoral and sub-national level</t>
  </si>
  <si>
    <t>Office of the Auditor General (OAG) reports</t>
  </si>
  <si>
    <t>ADB (£)</t>
  </si>
  <si>
    <t>NRS</t>
  </si>
  <si>
    <t>GBP</t>
  </si>
  <si>
    <t>FY 12/13</t>
  </si>
  <si>
    <t>(current OP period)</t>
  </si>
  <si>
    <t>FY 13/14</t>
  </si>
  <si>
    <t>FY 14/15</t>
  </si>
  <si>
    <t>FY 15/16</t>
  </si>
  <si>
    <t>(next OP period)</t>
  </si>
  <si>
    <t>Current OP Total in this BC</t>
  </si>
  <si>
    <t>Total Additional Requested for future OP</t>
  </si>
  <si>
    <t>Total in this BC</t>
  </si>
  <si>
    <t>Funding to the ADB managed SPM Programme</t>
  </si>
  <si>
    <t>Funding to a bilateral contractor for analysis and additional sector support</t>
  </si>
  <si>
    <t>Total</t>
  </si>
  <si>
    <t>All figures in million Pounds</t>
  </si>
  <si>
    <t>Improved Public Financial Management and Accountability</t>
  </si>
  <si>
    <t>RISK RATING</t>
  </si>
  <si>
    <t>High</t>
  </si>
  <si>
    <t>Low</t>
  </si>
  <si>
    <t>Output Indicator 5.4</t>
  </si>
  <si>
    <t>Output Indicator 5.5</t>
  </si>
  <si>
    <t>Improve public financial management and accountability in key sectors of Nepal</t>
  </si>
  <si>
    <t>Output Indicator 5.6</t>
  </si>
  <si>
    <t>6 ASPs</t>
  </si>
  <si>
    <t>6 ASPs; 6 FRAs</t>
  </si>
  <si>
    <t>3 analytical assessments completed</t>
  </si>
  <si>
    <t>4 analytical assessments completed</t>
  </si>
  <si>
    <t xml:space="preserve">1 FRA </t>
  </si>
  <si>
    <t>Supplier's Progress Reports; Number of FRA and ASP reports received by DFID Nepal</t>
  </si>
  <si>
    <t xml:space="preserve">2 sectors producing simplified FMRs in three consecutive trimesters on time and endorsed by DPs. </t>
  </si>
  <si>
    <t xml:space="preserve">3 sectors producing simplified FMRs in three consecutive trimesters on time and endorsed by DPs. </t>
  </si>
  <si>
    <t>Number of Fiduciary Risk Assessments (FRA) and Annual Statements of Progress (ASPs)</t>
  </si>
  <si>
    <t>Supplier's Progress Reports; FMRs received by DFID Sector Advisors (forestry, local governance and health)</t>
  </si>
  <si>
    <t>Activities implemented under 2 pre-developed action plans. Number to be determined</t>
  </si>
  <si>
    <t>Supplier's Progress Reports; Analytical reports submitted to DFID</t>
  </si>
  <si>
    <t>Number of demand-led analytical assessments completed to inform and improve DFID sector programmes</t>
  </si>
  <si>
    <t>Number of long-term technical advisors recruited to support capacity development of the PEFA Secretariat, particularly to enhance sector PFM initatives.</t>
  </si>
  <si>
    <t xml:space="preserve">Nepal Human Development Report </t>
  </si>
  <si>
    <t>MDG progress reports, Nepal Health and Demographic Survey</t>
  </si>
  <si>
    <t>Website developed</t>
  </si>
  <si>
    <t>MOFALD Reports</t>
  </si>
  <si>
    <t>E-GP software developed</t>
  </si>
  <si>
    <t>PPMO Reports</t>
  </si>
  <si>
    <t xml:space="preserve">Accounting software rolled-out to 500 VDCs </t>
  </si>
  <si>
    <t>-</t>
  </si>
  <si>
    <t>A medium-term budget framework at the national level for MoFALD developed</t>
  </si>
  <si>
    <t>Local Bodies Fiscal Commission and MOFALD Reports</t>
  </si>
  <si>
    <t>Municipal administration and revenue system developed</t>
  </si>
  <si>
    <t>1. Effective coordination among multilateral and bilateral donors in PFM reforms.
2. Changes in government structure due to a new constitution will not cause delays and disruptions in implementation.</t>
  </si>
  <si>
    <t>Strengthened fiduciary risk management at the sub-national level</t>
  </si>
  <si>
    <t>no training conducted</t>
  </si>
  <si>
    <t>Training on public procurement developed</t>
  </si>
  <si>
    <t>Procurement officials in 2 ministries, 3 districts trained</t>
  </si>
  <si>
    <t>PPMO reports, MOFALD reports</t>
  </si>
  <si>
    <t>Amendment to Corruption Act and related regulations for compliance with UNCAC developed</t>
  </si>
  <si>
    <t>CIAA and Government of Nepal reports</t>
  </si>
  <si>
    <t>NVC reports</t>
  </si>
  <si>
    <t>Output Indicator 4.3</t>
  </si>
  <si>
    <t>NVC and CIAA reports</t>
  </si>
  <si>
    <t>1. GoN remains committed on PFM reforms
2. GoN counterparts are willing and available to implement PFM reform
3. Analytical work is used effectively
4. GoN and DPs approve and endorse ToRs for PEFA Secretariat positions</t>
  </si>
  <si>
    <t>Basic and advanced level training in fraud audit and investigation competencies for relevant staff of NVC and CIAA provided.</t>
  </si>
  <si>
    <t>OAG 50th report</t>
  </si>
  <si>
    <t>total expenses for MOFALD</t>
  </si>
  <si>
    <t>Capital expenditure</t>
  </si>
  <si>
    <t>recurrent expenditure</t>
  </si>
  <si>
    <t>audit observations for MOFALD</t>
  </si>
  <si>
    <t>audit observation %</t>
  </si>
  <si>
    <t>Population with access to basic health services</t>
  </si>
  <si>
    <t xml:space="preserve">Adult literacy rate </t>
  </si>
  <si>
    <t>Number of procurement plans prepared for DDCs and municipalities</t>
  </si>
  <si>
    <r>
      <t>Compliance of Corruption Act and related regulations with United Nations Convention Against Corruption (UNCAC)</t>
    </r>
    <r>
      <rPr>
        <strike/>
        <sz val="10"/>
        <color rgb="FF00B050"/>
        <rFont val="Arial"/>
        <family val="2"/>
      </rPr>
      <t xml:space="preserve"> </t>
    </r>
  </si>
  <si>
    <t>Training provided to relevant staff of NVC and CIAA</t>
  </si>
  <si>
    <t>Status of complaints response system of National Vigilance Centre (NVC)</t>
  </si>
  <si>
    <t>Implementation status of municipal administration and revenue system.</t>
  </si>
  <si>
    <t>Number of Village Development Committee (VDC) accounting software packages rolled-out to selected VDCs</t>
  </si>
  <si>
    <t>Percentage of  District Development Committees (DDCs) annual audit reports published electronically</t>
  </si>
  <si>
    <t>INPUTS (£) (Output 1-4)</t>
  </si>
  <si>
    <t>INPUTS (HR) (Output 1-4)</t>
  </si>
  <si>
    <t>Milestone 1 (2013)</t>
  </si>
  <si>
    <t>Milestone 2 (2014)</t>
  </si>
  <si>
    <t>Target (2015)</t>
  </si>
  <si>
    <t>Proportion of audit observation and unaudited funds of MOFALD by Auditor General of Nepal</t>
  </si>
  <si>
    <t>Milestone 1 (2012/13)</t>
  </si>
  <si>
    <t>Milestone 2 (2013/14)</t>
  </si>
  <si>
    <t>Proportion of audit observations 9.1% of total audit amount</t>
  </si>
  <si>
    <t>Proportion of audit observations 8.2% of total audit amount</t>
  </si>
  <si>
    <t>Proportion of audit observations 7.5% of total audit amount</t>
  </si>
  <si>
    <t xml:space="preserve">90%
</t>
  </si>
  <si>
    <t>Baseline (2010)</t>
  </si>
  <si>
    <t xml:space="preserve">78.8%
</t>
  </si>
  <si>
    <t>Baseline (2011/12)</t>
  </si>
  <si>
    <t>Observations for MoFALD (50th Audit Report ):
NPR 3,541,200,000
=10.1%</t>
  </si>
  <si>
    <t>Baseline (2012)</t>
  </si>
  <si>
    <t>25% of DDCs publish annual audit reports electronically</t>
  </si>
  <si>
    <t>25% of targeted government procurement entities  use the e-GP system</t>
  </si>
  <si>
    <t>Accounting software rolled out to1000 VDCs</t>
  </si>
  <si>
    <t xml:space="preserve">medium-term budget framework at the national level for MoFALD developed </t>
  </si>
  <si>
    <t>Municipal administration and revenue system developed piloted in Kathmandu municipality</t>
  </si>
  <si>
    <t>Not compliant</t>
  </si>
  <si>
    <t xml:space="preserve">Amendment to Corruption Act and related regulations for compliance with UNCA submitted to cabinet </t>
  </si>
  <si>
    <t>Complaints response system of NVC  established and operatioal</t>
  </si>
  <si>
    <t>No training provided</t>
  </si>
  <si>
    <t>Milestone 1 (10.2013)</t>
  </si>
  <si>
    <t>Milestone 2 (10.2014)</t>
  </si>
  <si>
    <t xml:space="preserve">Target (05.2016) </t>
  </si>
  <si>
    <t>Procurement officials of 8 ministries 35 districts trained</t>
  </si>
  <si>
    <t>Number of ministries and districts in which relevant procurement officials trained in public procurement.</t>
  </si>
  <si>
    <t>Number of Village Development Committees (VDCs) where performance measures' indicators and guidelines are applied for allocating block grants</t>
  </si>
  <si>
    <t>Piloting of Performance measures' indicators piloted in 25 VDCs</t>
  </si>
  <si>
    <t>Performance measures' indicators rolled-out to 100 VDCs</t>
  </si>
  <si>
    <t>Performance measures' indicators and guidelines developed</t>
  </si>
  <si>
    <t>Revision of internal audit guidelines.</t>
  </si>
  <si>
    <t>100 VDCs subject to internal audit in compliance with revised internal audit guidelines.</t>
  </si>
  <si>
    <t>Number of Village Development Committees (VDCs) subject to internal audit in compliance with revised internal audit guidelines.</t>
  </si>
  <si>
    <t>MoFALD</t>
  </si>
  <si>
    <t>Output Indicator 1.4</t>
  </si>
  <si>
    <t>Cost Extension Target (2016)</t>
  </si>
  <si>
    <t>100% of DDCs publish annual audit reports electronically</t>
  </si>
  <si>
    <t>500 government procurement entities using e-GP system</t>
  </si>
  <si>
    <r>
      <t xml:space="preserve">Proportion ofaudit observations 9.0% of total audit amount </t>
    </r>
    <r>
      <rPr>
        <i/>
        <sz val="10"/>
        <rFont val="Arial"/>
        <family val="2"/>
      </rPr>
      <t>(see notes sheet</t>
    </r>
  </si>
  <si>
    <t>Outcome Indiactor 1: Audit clearance has never fallen below 10.7%. Revised milestone represents realistic stretch for GoN.</t>
  </si>
  <si>
    <t xml:space="preserve">Number of targeted government procurement entities that use the e-GP system </t>
  </si>
  <si>
    <t xml:space="preserve">Outcome Indicator 3: Changed 'percentage' to 'number' as total number of targeted procurement entities never defined. </t>
  </si>
  <si>
    <t xml:space="preserve">371 entities using e-GP system in 2015. </t>
  </si>
  <si>
    <t>Drafted but not adopted</t>
  </si>
  <si>
    <t>Outcome Indicator 2: Online publication of audit reports now mandatory</t>
  </si>
  <si>
    <t>Performance measure indicators rolled out to 75 VDCs</t>
  </si>
  <si>
    <t xml:space="preserve">MTBF framework for MoFALD adopted </t>
  </si>
  <si>
    <t>PFMA Business Case was extended to 31 December 2016 to respond to delays in implementation (related to earthquake and adminstrative delays). As a result, the following output indicators have been extended during the cost extension period:</t>
  </si>
  <si>
    <t>Proportion of community-level projects selected through the ward citizen forums and
community awareness centers</t>
  </si>
  <si>
    <t>IA guidelines not developed</t>
  </si>
  <si>
    <t>IA guidelines developed and agreed with MOFALD</t>
  </si>
  <si>
    <t>Procurement official of 15 Ministries and 60 Districts trained</t>
  </si>
  <si>
    <t>Piloting ongoing. Delayed.</t>
  </si>
  <si>
    <t>2 Ministires, 3 Districts</t>
  </si>
  <si>
    <t>11 Ministires and 45 Districts</t>
  </si>
  <si>
    <t>62 (DDCs) + 55 (Municipalities)</t>
  </si>
  <si>
    <t>72 (DDCs) and 54 (Municipalities)</t>
  </si>
  <si>
    <t>75 DDCs + 55 (old) Municipalities</t>
  </si>
  <si>
    <t xml:space="preserve">Securing legislative amendment beyond scope of programme and implementing agencies. </t>
  </si>
  <si>
    <t xml:space="preserve">Technical advice provided to CIAA and NVC for revision of Corruption Act for compliance with UNCAC and new Constitution </t>
  </si>
  <si>
    <t>Complaints repsonse system settling 50% of complaints received in-year</t>
  </si>
  <si>
    <t>Training delivered to 50 CIAA staff and 50 cross-government staff (NVC, OPMCM)</t>
  </si>
  <si>
    <t>13 FRAs; 7 ASPs</t>
  </si>
  <si>
    <t>Number of sectors with simplified financial monitoring reports produced within 45 days after the end of the trimester with GoN official and endorsed by Development Partners (DPs)</t>
  </si>
  <si>
    <t>9 FRAs, 3 ASPs</t>
  </si>
  <si>
    <t>4 FRAs, 1 ASP</t>
  </si>
  <si>
    <t>3 sectors(Forestry, Health, Local Govt)</t>
  </si>
  <si>
    <t>3 sectors (Forestry, climatechange, local govt)</t>
  </si>
  <si>
    <t>4 sectors (Health, local govt, climate change, women and children)</t>
  </si>
  <si>
    <t>Number of key sectors with new or revised PFM reform action plans developed and shared with the PEFA Secretariat.</t>
  </si>
  <si>
    <t>Number of priority actions under key sector PFM reform action plans implemented in conjunction with government with a view to improved PFM processes.</t>
  </si>
  <si>
    <t>6 priority actions (under Women and Children, Health, Local Govt)</t>
  </si>
  <si>
    <t>5 (PEFA Sec, Health, Local Govt)</t>
  </si>
  <si>
    <t>Output Indicator 3.3</t>
  </si>
  <si>
    <t>1 Stage 2 Envelope module of e-governmet procurement system developed</t>
  </si>
  <si>
    <t>NA</t>
  </si>
  <si>
    <t>1S2E module developed and piloted in 2 procurement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</si>
</sst>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_(* #,##0_);_(* \(#,##0\);_(* &quot;-&quot;??_);_(@_)"/>
    <numFmt numFmtId="167" formatCode="_-* #,##0_-;\-* #,##0_-;_-* &quot;-&quot;??_-;_-@_-"/>
    <numFmt numFmtId="168" formatCode="&quot;£&quot;#,##0.00"/>
    <numFmt numFmtId="169" formatCode="0.0000000000000000%"/>
    <numFmt numFmtId="170" formatCode="0.00000000000000000%"/>
  </numFmts>
  <fonts count="11" x14ac:knownFonts="1">
    <font>
      <sz val="10"/>
      <name val="Arial"/>
    </font>
    <font>
      <b/>
      <sz val="9"/>
      <name val="Arial"/>
      <family val="2"/>
    </font>
    <font>
      <sz val="9"/>
      <name val="Arial"/>
      <family val="2"/>
    </font>
    <font>
      <sz val="10"/>
      <name val="Arial"/>
      <family val="2"/>
    </font>
    <font>
      <sz val="10"/>
      <color rgb="FF000000"/>
      <name val="Arial"/>
      <family val="2"/>
    </font>
    <font>
      <sz val="10"/>
      <name val="Arial"/>
      <family val="2"/>
    </font>
    <font>
      <b/>
      <sz val="10"/>
      <name val="Arial"/>
      <family val="2"/>
    </font>
    <font>
      <sz val="10"/>
      <name val="Arial"/>
      <family val="2"/>
    </font>
    <font>
      <strike/>
      <sz val="10"/>
      <color rgb="FF00B050"/>
      <name val="Arial"/>
      <family val="2"/>
    </font>
    <font>
      <b/>
      <sz val="10"/>
      <color rgb="FFFF0000"/>
      <name val="Arial"/>
      <family val="2"/>
    </font>
    <font>
      <i/>
      <sz val="10"/>
      <name val="Arial"/>
      <family val="2"/>
    </font>
  </fonts>
  <fills count="1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FFFF00"/>
        <bgColor indexed="64"/>
      </patternFill>
    </fill>
    <fill>
      <patternFill patternType="solid">
        <fgColor rgb="FFFF6600"/>
        <bgColor indexed="64"/>
      </patternFill>
    </fill>
    <fill>
      <patternFill patternType="solid">
        <fgColor rgb="FF00FFFF"/>
        <bgColor indexed="64"/>
      </patternFill>
    </fill>
    <fill>
      <patternFill patternType="solid">
        <fgColor rgb="FF00B050"/>
        <bgColor indexed="64"/>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165" fontId="5" fillId="0" borderId="0" applyFont="0" applyFill="0" applyBorder="0" applyAlignment="0" applyProtection="0"/>
    <xf numFmtId="9" fontId="7" fillId="0" borderId="0" applyFont="0" applyFill="0" applyBorder="0" applyAlignment="0" applyProtection="0"/>
  </cellStyleXfs>
  <cellXfs count="267">
    <xf numFmtId="0" fontId="0" fillId="0" borderId="0" xfId="0"/>
    <xf numFmtId="0" fontId="3" fillId="0" borderId="0" xfId="0" applyFont="1"/>
    <xf numFmtId="0" fontId="3" fillId="0" borderId="0" xfId="0" applyFont="1" applyAlignment="1">
      <alignment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2" fillId="10" borderId="12" xfId="0" applyFont="1" applyFill="1" applyBorder="1" applyAlignment="1">
      <alignment horizontal="justify" vertical="center"/>
    </xf>
    <xf numFmtId="0" fontId="2" fillId="10" borderId="3" xfId="0" applyFont="1" applyFill="1" applyBorder="1" applyAlignment="1">
      <alignment horizontal="justify" vertical="center"/>
    </xf>
    <xf numFmtId="0" fontId="2" fillId="11" borderId="12" xfId="0" applyFont="1" applyFill="1" applyBorder="1" applyAlignment="1">
      <alignment horizontal="justify" vertical="center"/>
    </xf>
    <xf numFmtId="0" fontId="2" fillId="11" borderId="3" xfId="0" applyFont="1" applyFill="1" applyBorder="1" applyAlignment="1">
      <alignment horizontal="justify" vertical="center"/>
    </xf>
    <xf numFmtId="0" fontId="2" fillId="0" borderId="2" xfId="0" applyFont="1" applyBorder="1" applyAlignment="1">
      <alignment horizontal="justify" vertical="center"/>
    </xf>
    <xf numFmtId="164" fontId="0" fillId="0" borderId="0" xfId="0" applyNumberFormat="1"/>
    <xf numFmtId="17" fontId="2" fillId="0" borderId="0" xfId="0" applyNumberFormat="1" applyFont="1" applyFill="1" applyBorder="1" applyAlignment="1">
      <alignment horizontal="justify" vertical="center"/>
    </xf>
    <xf numFmtId="17" fontId="2" fillId="9" borderId="0" xfId="0" applyNumberFormat="1" applyFont="1" applyFill="1" applyBorder="1" applyAlignment="1">
      <alignment horizontal="justify" vertical="center"/>
    </xf>
    <xf numFmtId="164" fontId="2" fillId="10" borderId="3" xfId="0" applyNumberFormat="1" applyFont="1" applyFill="1" applyBorder="1" applyAlignment="1">
      <alignment horizontal="center" vertical="center"/>
    </xf>
    <xf numFmtId="168" fontId="2" fillId="11" borderId="3" xfId="0" applyNumberFormat="1" applyFont="1" applyFill="1" applyBorder="1" applyAlignment="1">
      <alignment horizontal="center" vertical="center"/>
    </xf>
    <xf numFmtId="168" fontId="2" fillId="11" borderId="3" xfId="0" applyNumberFormat="1" applyFont="1" applyFill="1" applyBorder="1" applyAlignment="1">
      <alignment horizontal="center" vertical="center" wrapText="1"/>
    </xf>
    <xf numFmtId="164" fontId="2" fillId="12" borderId="3" xfId="0" applyNumberFormat="1" applyFont="1" applyFill="1" applyBorder="1" applyAlignment="1">
      <alignment horizontal="center" vertical="center"/>
    </xf>
    <xf numFmtId="0" fontId="3" fillId="0" borderId="0" xfId="0" applyFont="1" applyAlignment="1">
      <alignment horizontal="center" vertical="center" wrapText="1"/>
    </xf>
    <xf numFmtId="0" fontId="3" fillId="0" borderId="4" xfId="0" applyFont="1" applyBorder="1" applyAlignment="1">
      <alignment vertical="top" wrapText="1"/>
    </xf>
    <xf numFmtId="0" fontId="3" fillId="0" borderId="4" xfId="0" applyFont="1" applyBorder="1" applyAlignment="1">
      <alignment wrapText="1"/>
    </xf>
    <xf numFmtId="0" fontId="3" fillId="0" borderId="4" xfId="0" applyFont="1" applyBorder="1" applyAlignment="1">
      <alignment horizontal="left" vertical="center" wrapText="1"/>
    </xf>
    <xf numFmtId="0" fontId="6" fillId="3" borderId="1" xfId="0" applyFont="1" applyFill="1" applyBorder="1" applyAlignment="1">
      <alignment vertical="top" wrapText="1"/>
    </xf>
    <xf numFmtId="0" fontId="6" fillId="2" borderId="9" xfId="0" applyFont="1" applyFill="1" applyBorder="1" applyAlignment="1">
      <alignment vertical="top" wrapText="1"/>
    </xf>
    <xf numFmtId="0" fontId="6" fillId="7" borderId="9" xfId="0" applyFont="1" applyFill="1" applyBorder="1" applyAlignment="1">
      <alignment vertical="top" wrapText="1"/>
    </xf>
    <xf numFmtId="0" fontId="3" fillId="5" borderId="5" xfId="0" applyFont="1" applyFill="1" applyBorder="1" applyAlignment="1">
      <alignment vertical="top" wrapText="1"/>
    </xf>
    <xf numFmtId="0" fontId="6" fillId="0" borderId="1" xfId="0" applyFont="1" applyBorder="1" applyAlignment="1">
      <alignment horizontal="center" vertical="top" wrapText="1"/>
    </xf>
    <xf numFmtId="0" fontId="3" fillId="5" borderId="6" xfId="0" applyFont="1" applyFill="1" applyBorder="1" applyAlignment="1">
      <alignment vertical="top" wrapText="1"/>
    </xf>
    <xf numFmtId="0" fontId="6" fillId="0" borderId="2" xfId="0" applyFont="1" applyBorder="1" applyAlignment="1">
      <alignment horizontal="center" vertical="top" wrapText="1"/>
    </xf>
    <xf numFmtId="0" fontId="3" fillId="6" borderId="1" xfId="0" applyFont="1" applyFill="1" applyBorder="1" applyAlignment="1">
      <alignment vertical="top" wrapText="1"/>
    </xf>
    <xf numFmtId="0" fontId="3" fillId="0" borderId="1" xfId="0" applyFont="1" applyFill="1" applyBorder="1" applyAlignment="1">
      <alignment vertical="top" wrapText="1"/>
    </xf>
    <xf numFmtId="0" fontId="3" fillId="0" borderId="6" xfId="0" applyFont="1" applyBorder="1" applyAlignment="1">
      <alignment vertical="top" wrapText="1"/>
    </xf>
    <xf numFmtId="0" fontId="3" fillId="5" borderId="2" xfId="0" applyFont="1" applyFill="1" applyBorder="1" applyAlignment="1">
      <alignment vertical="top" wrapText="1"/>
    </xf>
    <xf numFmtId="0" fontId="3" fillId="0" borderId="7" xfId="0" applyFont="1" applyBorder="1" applyAlignment="1">
      <alignment vertical="top" wrapText="1"/>
    </xf>
    <xf numFmtId="0" fontId="6" fillId="2" borderId="3" xfId="0" applyFont="1" applyFill="1" applyBorder="1" applyAlignment="1">
      <alignment vertical="top" wrapText="1"/>
    </xf>
    <xf numFmtId="0" fontId="3" fillId="0" borderId="3" xfId="0" applyFont="1" applyBorder="1" applyAlignment="1">
      <alignment horizontal="center" vertical="center" wrapText="1"/>
    </xf>
    <xf numFmtId="0" fontId="6" fillId="4" borderId="8" xfId="0" applyFont="1" applyFill="1" applyBorder="1" applyAlignment="1">
      <alignment horizontal="center" vertical="top" wrapText="1"/>
    </xf>
    <xf numFmtId="0" fontId="6" fillId="4" borderId="13" xfId="0" applyFont="1" applyFill="1" applyBorder="1" applyAlignment="1">
      <alignment horizontal="center" vertical="top" wrapText="1"/>
    </xf>
    <xf numFmtId="0" fontId="3" fillId="0" borderId="3" xfId="0" applyFont="1" applyBorder="1" applyAlignment="1">
      <alignment vertical="top" wrapText="1"/>
    </xf>
    <xf numFmtId="0" fontId="6" fillId="6" borderId="3" xfId="0" applyFont="1" applyFill="1" applyBorder="1" applyAlignment="1">
      <alignment vertical="top" wrapText="1"/>
    </xf>
    <xf numFmtId="0" fontId="6" fillId="6" borderId="3" xfId="0" applyFont="1" applyFill="1" applyBorder="1" applyAlignment="1">
      <alignment horizontal="center" vertical="center" wrapText="1"/>
    </xf>
    <xf numFmtId="3" fontId="6" fillId="0" borderId="3" xfId="0" applyNumberFormat="1" applyFont="1" applyBorder="1" applyAlignment="1">
      <alignment vertical="top" wrapText="1"/>
    </xf>
    <xf numFmtId="0" fontId="6" fillId="0" borderId="3" xfId="0" applyFont="1" applyBorder="1" applyAlignment="1">
      <alignment vertical="top" wrapText="1"/>
    </xf>
    <xf numFmtId="0" fontId="6" fillId="0" borderId="3" xfId="0" applyFont="1" applyFill="1" applyBorder="1" applyAlignment="1">
      <alignment horizontal="center" vertical="center" wrapText="1"/>
    </xf>
    <xf numFmtId="0" fontId="6" fillId="6" borderId="1" xfId="0" applyFont="1" applyFill="1" applyBorder="1" applyAlignment="1">
      <alignment vertical="top" wrapText="1"/>
    </xf>
    <xf numFmtId="0" fontId="6" fillId="0" borderId="10" xfId="0" applyFont="1" applyBorder="1" applyAlignment="1">
      <alignment vertical="top" wrapText="1"/>
    </xf>
    <xf numFmtId="0" fontId="6" fillId="2" borderId="11" xfId="0" applyFont="1" applyFill="1" applyBorder="1" applyAlignment="1">
      <alignment vertical="top" wrapText="1"/>
    </xf>
    <xf numFmtId="0" fontId="3" fillId="6"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4" borderId="8" xfId="0" applyFont="1" applyFill="1" applyBorder="1" applyAlignment="1">
      <alignment vertical="top" wrapText="1"/>
    </xf>
    <xf numFmtId="0" fontId="6" fillId="4" borderId="13" xfId="0" applyFont="1" applyFill="1" applyBorder="1" applyAlignment="1">
      <alignment vertical="top" wrapText="1"/>
    </xf>
    <xf numFmtId="0" fontId="6" fillId="4" borderId="3" xfId="0" applyFont="1" applyFill="1" applyBorder="1" applyAlignment="1">
      <alignment horizontal="center" vertical="center" wrapText="1"/>
    </xf>
    <xf numFmtId="0" fontId="6" fillId="0" borderId="5" xfId="0" applyFont="1" applyBorder="1" applyAlignment="1">
      <alignment horizontal="center" vertical="top"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vertical="top" wrapText="1"/>
    </xf>
    <xf numFmtId="0" fontId="3" fillId="0" borderId="5" xfId="0" applyFont="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3" borderId="2" xfId="0" applyFont="1" applyFill="1" applyBorder="1" applyAlignment="1">
      <alignment vertical="top" wrapText="1"/>
    </xf>
    <xf numFmtId="0" fontId="6" fillId="0" borderId="3" xfId="0" applyFont="1" applyFill="1" applyBorder="1" applyAlignment="1">
      <alignment vertical="top" wrapText="1"/>
    </xf>
    <xf numFmtId="0" fontId="6" fillId="0" borderId="3" xfId="0" applyFont="1" applyBorder="1" applyAlignment="1">
      <alignment horizontal="center" vertical="center" wrapText="1"/>
    </xf>
    <xf numFmtId="0" fontId="6" fillId="2" borderId="8" xfId="0" applyFont="1" applyFill="1" applyBorder="1" applyAlignment="1">
      <alignment vertical="center" wrapText="1"/>
    </xf>
    <xf numFmtId="9" fontId="3" fillId="0" borderId="1" xfId="0" applyNumberFormat="1" applyFont="1" applyBorder="1" applyAlignment="1">
      <alignment vertical="top" wrapText="1"/>
    </xf>
    <xf numFmtId="9" fontId="3" fillId="0" borderId="3" xfId="0" applyNumberFormat="1" applyFont="1" applyBorder="1" applyAlignment="1">
      <alignment vertical="top" wrapText="1"/>
    </xf>
    <xf numFmtId="9" fontId="3" fillId="0" borderId="3" xfId="0" applyNumberFormat="1" applyFont="1" applyBorder="1" applyAlignment="1">
      <alignment horizontal="center" vertical="center" wrapText="1"/>
    </xf>
    <xf numFmtId="0" fontId="6" fillId="0" borderId="9" xfId="0" applyFont="1" applyFill="1" applyBorder="1" applyAlignment="1">
      <alignment vertical="top" wrapText="1"/>
    </xf>
    <xf numFmtId="0" fontId="3" fillId="0" borderId="5" xfId="0" applyFont="1" applyBorder="1" applyAlignment="1">
      <alignment vertical="center" wrapText="1"/>
    </xf>
    <xf numFmtId="0" fontId="3" fillId="0" borderId="3" xfId="0" applyFont="1" applyBorder="1" applyAlignment="1">
      <alignment horizontal="left" vertical="center" wrapText="1"/>
    </xf>
    <xf numFmtId="0" fontId="3" fillId="5" borderId="22" xfId="0" applyFont="1" applyFill="1" applyBorder="1" applyAlignment="1">
      <alignment vertical="top" wrapText="1"/>
    </xf>
    <xf numFmtId="0" fontId="3" fillId="0" borderId="5" xfId="0" applyFont="1" applyBorder="1"/>
    <xf numFmtId="0" fontId="3" fillId="5" borderId="11" xfId="0" applyFont="1" applyFill="1" applyBorder="1" applyAlignment="1">
      <alignment vertical="top" wrapText="1"/>
    </xf>
    <xf numFmtId="0" fontId="6" fillId="7" borderId="1" xfId="0" applyFont="1" applyFill="1" applyBorder="1" applyAlignment="1">
      <alignment vertical="top" wrapText="1"/>
    </xf>
    <xf numFmtId="0" fontId="3" fillId="0" borderId="6" xfId="0" applyFont="1" applyBorder="1" applyAlignment="1">
      <alignment wrapText="1"/>
    </xf>
    <xf numFmtId="0" fontId="6" fillId="6" borderId="9" xfId="0" applyFont="1" applyFill="1" applyBorder="1" applyAlignment="1">
      <alignment vertical="top" wrapText="1"/>
    </xf>
    <xf numFmtId="0" fontId="6" fillId="6" borderId="9" xfId="0" applyFont="1" applyFill="1" applyBorder="1" applyAlignment="1">
      <alignment horizontal="center" vertical="center" wrapText="1"/>
    </xf>
    <xf numFmtId="0" fontId="3" fillId="0" borderId="14" xfId="0" applyFont="1" applyBorder="1" applyAlignment="1">
      <alignment wrapText="1"/>
    </xf>
    <xf numFmtId="0" fontId="3" fillId="0" borderId="15" xfId="0" applyFont="1" applyBorder="1" applyAlignment="1">
      <alignment wrapText="1"/>
    </xf>
    <xf numFmtId="0" fontId="3" fillId="0" borderId="15" xfId="0" applyFont="1" applyBorder="1" applyAlignment="1">
      <alignment horizontal="center" vertical="center" wrapText="1"/>
    </xf>
    <xf numFmtId="0" fontId="3" fillId="0" borderId="12" xfId="0" applyFont="1" applyBorder="1" applyAlignment="1">
      <alignment wrapText="1"/>
    </xf>
    <xf numFmtId="0" fontId="3" fillId="0" borderId="4" xfId="0" applyFont="1" applyBorder="1" applyAlignment="1">
      <alignment horizontal="left" vertical="center" wrapText="1"/>
    </xf>
    <xf numFmtId="165" fontId="0" fillId="0" borderId="0" xfId="1" applyFont="1"/>
    <xf numFmtId="10" fontId="0" fillId="0" borderId="0" xfId="2" applyNumberFormat="1" applyFont="1"/>
    <xf numFmtId="165" fontId="0" fillId="0" borderId="0" xfId="0" applyNumberFormat="1"/>
    <xf numFmtId="166" fontId="3" fillId="0" borderId="3" xfId="1" quotePrefix="1" applyNumberFormat="1" applyFont="1" applyFill="1" applyBorder="1" applyAlignment="1">
      <alignment horizontal="center" vertical="center" wrapText="1"/>
    </xf>
    <xf numFmtId="9" fontId="3" fillId="0" borderId="3" xfId="1" quotePrefix="1"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vertical="top" wrapText="1"/>
    </xf>
    <xf numFmtId="165" fontId="6" fillId="0" borderId="3" xfId="1" applyFont="1" applyFill="1" applyBorder="1" applyAlignment="1">
      <alignment horizontal="center" vertical="center" wrapText="1"/>
    </xf>
    <xf numFmtId="165" fontId="6" fillId="0" borderId="3"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2" xfId="0" applyFont="1" applyFill="1" applyBorder="1" applyAlignment="1">
      <alignment vertical="top" wrapText="1"/>
    </xf>
    <xf numFmtId="0" fontId="0" fillId="0" borderId="0" xfId="0" applyFill="1"/>
    <xf numFmtId="0" fontId="3" fillId="0" borderId="0" xfId="0" applyFont="1" applyFill="1"/>
    <xf numFmtId="166" fontId="0" fillId="0" borderId="0" xfId="1" applyNumberFormat="1" applyFont="1" applyFill="1"/>
    <xf numFmtId="167" fontId="0" fillId="0" borderId="0" xfId="0" applyNumberFormat="1" applyFill="1"/>
    <xf numFmtId="166" fontId="0" fillId="0" borderId="0" xfId="0" applyNumberFormat="1" applyFill="1"/>
    <xf numFmtId="0" fontId="6" fillId="0" borderId="0" xfId="0" applyFont="1" applyFill="1"/>
    <xf numFmtId="166" fontId="6" fillId="0" borderId="0" xfId="0" applyNumberFormat="1" applyFont="1" applyFill="1"/>
    <xf numFmtId="10" fontId="0" fillId="0" borderId="0" xfId="0" applyNumberFormat="1"/>
    <xf numFmtId="169" fontId="0" fillId="0" borderId="0" xfId="0" applyNumberFormat="1"/>
    <xf numFmtId="170" fontId="0" fillId="0" borderId="0" xfId="0" applyNumberFormat="1"/>
    <xf numFmtId="9" fontId="0" fillId="0" borderId="0" xfId="2" applyFont="1"/>
    <xf numFmtId="9" fontId="3" fillId="0" borderId="0" xfId="0" applyNumberFormat="1" applyFont="1" applyAlignment="1">
      <alignment horizontal="center" vertical="center" wrapText="1"/>
    </xf>
    <xf numFmtId="0" fontId="3" fillId="0" borderId="0" xfId="0" applyFont="1" applyBorder="1" applyAlignment="1">
      <alignment wrapText="1"/>
    </xf>
    <xf numFmtId="3" fontId="2" fillId="0" borderId="0" xfId="0" applyNumberFormat="1" applyFont="1" applyBorder="1" applyAlignment="1">
      <alignment vertical="top" wrapText="1"/>
    </xf>
    <xf numFmtId="3" fontId="2" fillId="0" borderId="0" xfId="0" quotePrefix="1" applyNumberFormat="1" applyFont="1" applyBorder="1" applyAlignment="1">
      <alignment vertical="top" wrapText="1"/>
    </xf>
    <xf numFmtId="0" fontId="9" fillId="0" borderId="1" xfId="0" applyFont="1" applyFill="1" applyBorder="1" applyAlignment="1">
      <alignment horizontal="center" vertical="center" wrapText="1"/>
    </xf>
    <xf numFmtId="9" fontId="3" fillId="0" borderId="0"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wrapText="1"/>
    </xf>
    <xf numFmtId="9" fontId="3" fillId="0" borderId="0" xfId="0" applyNumberFormat="1" applyFont="1" applyAlignment="1">
      <alignment wrapText="1"/>
    </xf>
    <xf numFmtId="3" fontId="3" fillId="0" borderId="0" xfId="0" applyNumberFormat="1" applyFont="1" applyBorder="1" applyAlignment="1">
      <alignment vertical="top" wrapText="1"/>
    </xf>
    <xf numFmtId="0" fontId="3" fillId="0" borderId="13" xfId="0" applyFont="1" applyBorder="1" applyAlignment="1">
      <alignment horizontal="center" vertical="center" wrapText="1"/>
    </xf>
    <xf numFmtId="0" fontId="6" fillId="4" borderId="13" xfId="0" applyFont="1" applyFill="1" applyBorder="1" applyAlignment="1">
      <alignment horizontal="center" vertical="top" wrapText="1"/>
    </xf>
    <xf numFmtId="0" fontId="6" fillId="4" borderId="9" xfId="0" applyFont="1" applyFill="1" applyBorder="1" applyAlignment="1">
      <alignment horizontal="center" vertical="top" wrapText="1"/>
    </xf>
    <xf numFmtId="0" fontId="3" fillId="0" borderId="4" xfId="0" applyFont="1" applyBorder="1" applyAlignment="1">
      <alignment horizontal="left" vertical="center" wrapText="1"/>
    </xf>
    <xf numFmtId="0" fontId="6" fillId="4" borderId="13" xfId="0" applyFont="1" applyFill="1" applyBorder="1" applyAlignment="1">
      <alignment horizontal="center" vertical="center" wrapText="1"/>
    </xf>
    <xf numFmtId="0" fontId="6" fillId="4" borderId="9" xfId="0" applyFont="1" applyFill="1" applyBorder="1" applyAlignment="1">
      <alignment horizontal="center" vertical="center" wrapText="1"/>
    </xf>
    <xf numFmtId="9" fontId="3" fillId="0" borderId="11" xfId="0" applyNumberFormat="1" applyFont="1" applyBorder="1" applyAlignment="1">
      <alignment horizontal="center" vertical="center" wrapText="1"/>
    </xf>
    <xf numFmtId="0" fontId="6" fillId="4"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6" fillId="4" borderId="11" xfId="0" applyFont="1" applyFill="1" applyBorder="1" applyAlignment="1">
      <alignment horizontal="center" vertical="top" wrapText="1"/>
    </xf>
    <xf numFmtId="0" fontId="3" fillId="0" borderId="11" xfId="0" applyFont="1" applyBorder="1" applyAlignment="1">
      <alignment horizontal="center" vertical="top" wrapText="1"/>
    </xf>
    <xf numFmtId="0" fontId="3" fillId="0" borderId="3" xfId="0" applyFont="1" applyBorder="1" applyAlignment="1">
      <alignment horizontal="center" vertical="top" wrapText="1"/>
    </xf>
    <xf numFmtId="0" fontId="3" fillId="0" borderId="1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wrapText="1"/>
    </xf>
    <xf numFmtId="9" fontId="3" fillId="0" borderId="10"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3" fillId="0" borderId="8" xfId="0" applyFont="1" applyFill="1" applyBorder="1" applyAlignment="1">
      <alignment vertical="top" wrapText="1"/>
    </xf>
    <xf numFmtId="9" fontId="3" fillId="0" borderId="10" xfId="1" quotePrefix="1" applyNumberFormat="1" applyFont="1" applyFill="1" applyBorder="1" applyAlignment="1">
      <alignment horizontal="center" vertical="center" wrapText="1"/>
    </xf>
    <xf numFmtId="0" fontId="3" fillId="0" borderId="10"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0"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0" borderId="4" xfId="0" applyFont="1" applyFill="1" applyBorder="1" applyAlignment="1">
      <alignment vertical="top" wrapText="1"/>
    </xf>
    <xf numFmtId="0" fontId="6" fillId="4" borderId="4" xfId="0" applyFont="1" applyFill="1" applyBorder="1" applyAlignment="1">
      <alignment horizontal="center" vertical="top" wrapText="1"/>
    </xf>
    <xf numFmtId="0" fontId="3" fillId="0" borderId="4" xfId="0" applyFont="1" applyBorder="1" applyAlignment="1">
      <alignment horizontal="center" vertical="center"/>
    </xf>
    <xf numFmtId="9" fontId="3" fillId="0" borderId="1" xfId="1" quotePrefix="1" applyNumberFormat="1" applyFont="1" applyFill="1" applyBorder="1" applyAlignment="1">
      <alignment horizontal="center" vertical="center" wrapText="1"/>
    </xf>
    <xf numFmtId="0" fontId="3" fillId="0" borderId="17" xfId="0" applyFont="1" applyFill="1" applyBorder="1" applyAlignment="1">
      <alignment vertical="top" wrapText="1"/>
    </xf>
    <xf numFmtId="0" fontId="6" fillId="4" borderId="20" xfId="0" applyFont="1" applyFill="1" applyBorder="1" applyAlignment="1">
      <alignment horizontal="center" vertical="top" wrapText="1"/>
    </xf>
    <xf numFmtId="0" fontId="3" fillId="0" borderId="17" xfId="0" applyFont="1" applyBorder="1" applyAlignment="1">
      <alignment horizontal="center" vertical="center" wrapText="1"/>
    </xf>
    <xf numFmtId="0" fontId="6" fillId="4" borderId="20" xfId="0" applyFont="1" applyFill="1" applyBorder="1" applyAlignment="1">
      <alignment horizontal="center" vertical="center" wrapText="1"/>
    </xf>
    <xf numFmtId="0" fontId="3" fillId="0" borderId="26" xfId="0" applyFont="1" applyBorder="1" applyAlignment="1">
      <alignment horizontal="center" vertical="top" wrapText="1"/>
    </xf>
    <xf numFmtId="0" fontId="6" fillId="4" borderId="26"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Fill="1" applyBorder="1" applyAlignment="1">
      <alignment vertical="top" wrapText="1"/>
    </xf>
    <xf numFmtId="0" fontId="6" fillId="4" borderId="26"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4" borderId="26" xfId="0" applyFont="1" applyFill="1" applyBorder="1" applyAlignment="1">
      <alignment vertical="top" wrapText="1"/>
    </xf>
    <xf numFmtId="0" fontId="3" fillId="0" borderId="17" xfId="0" applyFont="1" applyBorder="1" applyAlignment="1">
      <alignment horizontal="center" vertical="center"/>
    </xf>
    <xf numFmtId="0" fontId="6" fillId="4" borderId="17" xfId="0" applyFont="1" applyFill="1" applyBorder="1" applyAlignment="1">
      <alignment vertical="top" wrapText="1"/>
    </xf>
    <xf numFmtId="0" fontId="3"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26" xfId="0" applyFont="1" applyFill="1" applyBorder="1" applyAlignment="1">
      <alignment horizontal="center" vertical="center" wrapText="1"/>
    </xf>
    <xf numFmtId="0" fontId="3" fillId="0" borderId="26"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top" wrapText="1"/>
    </xf>
    <xf numFmtId="0" fontId="6" fillId="4" borderId="1" xfId="0" applyFont="1" applyFill="1" applyBorder="1" applyAlignment="1">
      <alignment horizontal="center" vertical="top" wrapText="1"/>
    </xf>
    <xf numFmtId="0" fontId="3" fillId="0" borderId="1" xfId="0" applyFont="1" applyBorder="1" applyAlignment="1">
      <alignment horizontal="left" vertical="center" wrapText="1"/>
    </xf>
    <xf numFmtId="0" fontId="3" fillId="13" borderId="8" xfId="0" applyFont="1" applyFill="1" applyBorder="1" applyAlignment="1">
      <alignment horizontal="center" vertical="center" wrapText="1"/>
    </xf>
    <xf numFmtId="0" fontId="3" fillId="13" borderId="0" xfId="0" applyFont="1" applyFill="1" applyBorder="1" applyAlignment="1">
      <alignment horizontal="center" vertical="center" wrapText="1"/>
    </xf>
    <xf numFmtId="10" fontId="3" fillId="0" borderId="1" xfId="0" applyNumberFormat="1" applyFont="1" applyFill="1" applyBorder="1" applyAlignment="1">
      <alignment vertical="top" wrapText="1"/>
    </xf>
    <xf numFmtId="10" fontId="3" fillId="0" borderId="8" xfId="0" applyNumberFormat="1" applyFont="1" applyFill="1" applyBorder="1" applyAlignment="1">
      <alignment vertical="top" wrapText="1"/>
    </xf>
    <xf numFmtId="9" fontId="3" fillId="0" borderId="17" xfId="0" applyNumberFormat="1" applyFont="1" applyBorder="1" applyAlignment="1">
      <alignment horizontal="center" vertical="center" wrapText="1"/>
    </xf>
    <xf numFmtId="9" fontId="10" fillId="0" borderId="1" xfId="0" applyNumberFormat="1" applyFont="1" applyFill="1" applyBorder="1" applyAlignment="1">
      <alignment vertical="top" wrapText="1"/>
    </xf>
    <xf numFmtId="9" fontId="10" fillId="0" borderId="8" xfId="0" applyNumberFormat="1" applyFont="1" applyFill="1" applyBorder="1" applyAlignment="1">
      <alignment vertical="top" wrapText="1"/>
    </xf>
    <xf numFmtId="0" fontId="10" fillId="0" borderId="8" xfId="0" applyFont="1" applyFill="1" applyBorder="1" applyAlignment="1">
      <alignment vertical="top"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Border="1" applyAlignment="1">
      <alignment horizontal="center" vertical="center" wrapText="1"/>
    </xf>
    <xf numFmtId="10" fontId="10"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0" fillId="13" borderId="13" xfId="0" applyFont="1" applyFill="1" applyBorder="1" applyAlignment="1">
      <alignment horizontal="center" vertical="center" wrapText="1"/>
    </xf>
    <xf numFmtId="0" fontId="6" fillId="7" borderId="10" xfId="0" applyFont="1" applyFill="1" applyBorder="1" applyAlignment="1">
      <alignment vertical="top" wrapText="1"/>
    </xf>
    <xf numFmtId="0" fontId="3" fillId="0" borderId="10" xfId="0" applyFont="1" applyBorder="1" applyAlignment="1">
      <alignment horizontal="center" vertical="top" wrapText="1"/>
    </xf>
    <xf numFmtId="0" fontId="6" fillId="0" borderId="7" xfId="0" applyFont="1" applyBorder="1" applyAlignment="1">
      <alignment horizontal="center" vertical="top" wrapText="1"/>
    </xf>
    <xf numFmtId="0" fontId="3" fillId="0" borderId="12" xfId="0" applyFont="1" applyBorder="1" applyAlignment="1">
      <alignment horizontal="center" vertical="top" wrapText="1"/>
    </xf>
    <xf numFmtId="0" fontId="3" fillId="0" borderId="0" xfId="0" applyFont="1" applyBorder="1" applyAlignment="1">
      <alignment horizontal="center" vertical="top" wrapText="1"/>
    </xf>
    <xf numFmtId="0" fontId="10" fillId="0" borderId="0" xfId="0" applyFont="1" applyBorder="1" applyAlignment="1">
      <alignment horizontal="center" vertical="top" wrapText="1"/>
    </xf>
    <xf numFmtId="0" fontId="10" fillId="0" borderId="11" xfId="0" applyFont="1" applyBorder="1" applyAlignment="1">
      <alignment horizontal="center"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6" fillId="4" borderId="8"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9" xfId="0" applyFont="1" applyFill="1" applyBorder="1" applyAlignment="1">
      <alignment horizontal="center" vertical="top"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3" borderId="4" xfId="0" applyFont="1" applyFill="1" applyBorder="1" applyAlignment="1">
      <alignment vertical="top" wrapText="1"/>
    </xf>
    <xf numFmtId="0" fontId="6" fillId="3" borderId="2" xfId="0" applyFont="1" applyFill="1" applyBorder="1" applyAlignment="1">
      <alignment vertical="top" wrapText="1"/>
    </xf>
    <xf numFmtId="0" fontId="6" fillId="6" borderId="8" xfId="0" applyFont="1" applyFill="1" applyBorder="1" applyAlignment="1">
      <alignment vertical="top" wrapText="1"/>
    </xf>
    <xf numFmtId="0" fontId="6" fillId="6" borderId="13" xfId="0" applyFont="1" applyFill="1" applyBorder="1" applyAlignment="1">
      <alignment vertical="top" wrapText="1"/>
    </xf>
    <xf numFmtId="0" fontId="6" fillId="6" borderId="9" xfId="0" applyFont="1" applyFill="1" applyBorder="1" applyAlignment="1">
      <alignment vertical="top" wrapText="1"/>
    </xf>
    <xf numFmtId="9" fontId="6" fillId="0" borderId="8" xfId="2" applyFont="1" applyBorder="1" applyAlignment="1">
      <alignment horizontal="center" vertical="top" wrapText="1"/>
    </xf>
    <xf numFmtId="9" fontId="6" fillId="0" borderId="13" xfId="2" applyFont="1" applyBorder="1" applyAlignment="1">
      <alignment horizontal="center" vertical="top" wrapText="1"/>
    </xf>
    <xf numFmtId="9" fontId="6" fillId="0" borderId="9" xfId="2" applyFont="1" applyBorder="1" applyAlignment="1">
      <alignment horizontal="center" vertical="top" wrapText="1"/>
    </xf>
    <xf numFmtId="0" fontId="6" fillId="8" borderId="14" xfId="0" applyFont="1" applyFill="1" applyBorder="1" applyAlignment="1">
      <alignment vertical="top" wrapText="1"/>
    </xf>
    <xf numFmtId="0" fontId="6" fillId="8" borderId="15" xfId="0" applyFont="1" applyFill="1" applyBorder="1" applyAlignment="1">
      <alignment vertical="top" wrapText="1"/>
    </xf>
    <xf numFmtId="0" fontId="6" fillId="8" borderId="12" xfId="0" applyFont="1" applyFill="1" applyBorder="1" applyAlignment="1">
      <alignment vertical="top" wrapText="1"/>
    </xf>
    <xf numFmtId="0" fontId="6" fillId="8" borderId="7" xfId="0" applyFont="1" applyFill="1" applyBorder="1" applyAlignment="1">
      <alignment vertical="top" wrapText="1"/>
    </xf>
    <xf numFmtId="0" fontId="6" fillId="8" borderId="10" xfId="0" applyFont="1" applyFill="1" applyBorder="1" applyAlignment="1">
      <alignment vertical="top" wrapText="1"/>
    </xf>
    <xf numFmtId="0" fontId="6" fillId="8" borderId="3" xfId="0" applyFont="1" applyFill="1" applyBorder="1" applyAlignment="1">
      <alignment vertical="top" wrapText="1"/>
    </xf>
    <xf numFmtId="0" fontId="3" fillId="0" borderId="8" xfId="0" applyFont="1" applyBorder="1" applyAlignment="1">
      <alignment horizontal="center" vertical="top" wrapText="1"/>
    </xf>
    <xf numFmtId="0" fontId="3" fillId="0" borderId="13" xfId="0" applyFont="1" applyBorder="1" applyAlignment="1">
      <alignment horizontal="center" vertical="top" wrapText="1"/>
    </xf>
    <xf numFmtId="0" fontId="3" fillId="0" borderId="9" xfId="0" applyFont="1" applyBorder="1" applyAlignment="1">
      <alignment horizontal="center" vertical="top" wrapText="1"/>
    </xf>
    <xf numFmtId="0" fontId="6" fillId="6" borderId="7" xfId="0" applyFont="1" applyFill="1" applyBorder="1" applyAlignment="1">
      <alignment vertical="top" wrapText="1"/>
    </xf>
    <xf numFmtId="0" fontId="6" fillId="6" borderId="10" xfId="0" applyFont="1" applyFill="1" applyBorder="1" applyAlignment="1">
      <alignment vertical="top"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6" fillId="4" borderId="8"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5"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6" fillId="0" borderId="8" xfId="0" applyFont="1" applyBorder="1" applyAlignment="1">
      <alignment vertical="top" wrapText="1"/>
    </xf>
    <xf numFmtId="0" fontId="6" fillId="0" borderId="13" xfId="0" applyFont="1" applyBorder="1" applyAlignment="1">
      <alignment vertical="top" wrapText="1"/>
    </xf>
    <xf numFmtId="0" fontId="6" fillId="0" borderId="9" xfId="0" applyFont="1" applyBorder="1" applyAlignment="1">
      <alignment vertical="top" wrapText="1"/>
    </xf>
    <xf numFmtId="0" fontId="6" fillId="4" borderId="10" xfId="0" applyFont="1" applyFill="1" applyBorder="1" applyAlignment="1">
      <alignment horizontal="center" vertical="top" wrapText="1"/>
    </xf>
    <xf numFmtId="0" fontId="6" fillId="4" borderId="3" xfId="0" applyFont="1" applyFill="1" applyBorder="1" applyAlignment="1">
      <alignment horizontal="center" vertical="top" wrapText="1"/>
    </xf>
    <xf numFmtId="0" fontId="3" fillId="0" borderId="8" xfId="0" applyFont="1" applyBorder="1" applyAlignment="1">
      <alignment horizontal="center" wrapText="1"/>
    </xf>
    <xf numFmtId="0" fontId="3" fillId="0" borderId="13" xfId="0" applyFont="1" applyBorder="1" applyAlignment="1">
      <alignment horizontal="center" wrapText="1"/>
    </xf>
    <xf numFmtId="0" fontId="3" fillId="0" borderId="9" xfId="0" applyFont="1" applyBorder="1" applyAlignment="1">
      <alignment horizontal="center" wrapText="1"/>
    </xf>
    <xf numFmtId="0" fontId="3" fillId="0" borderId="19" xfId="0" applyFont="1" applyBorder="1" applyAlignment="1">
      <alignment horizontal="center" vertical="center" textRotation="90"/>
    </xf>
    <xf numFmtId="0" fontId="3" fillId="0" borderId="20" xfId="0" applyFont="1" applyBorder="1" applyAlignment="1">
      <alignment horizontal="center" vertical="center" textRotation="90"/>
    </xf>
    <xf numFmtId="0" fontId="3" fillId="0" borderId="21" xfId="0" applyFont="1" applyBorder="1" applyAlignment="1">
      <alignment horizontal="center" vertical="center" textRotation="90"/>
    </xf>
    <xf numFmtId="0" fontId="0" fillId="0" borderId="20" xfId="0" applyBorder="1" applyAlignment="1">
      <alignment horizontal="center" vertical="center" textRotation="90"/>
    </xf>
    <xf numFmtId="0" fontId="0" fillId="0" borderId="21" xfId="0" applyBorder="1" applyAlignment="1">
      <alignment horizontal="center" vertical="center" textRotation="90"/>
    </xf>
    <xf numFmtId="0" fontId="2" fillId="0" borderId="15" xfId="0" applyFont="1" applyFill="1" applyBorder="1" applyAlignment="1">
      <alignment horizontal="left" vertical="center"/>
    </xf>
    <xf numFmtId="0" fontId="2" fillId="0" borderId="4" xfId="0" applyFont="1" applyBorder="1" applyAlignment="1">
      <alignment horizontal="justify" vertical="center"/>
    </xf>
    <xf numFmtId="0" fontId="2" fillId="0" borderId="2" xfId="0" applyFont="1" applyBorder="1" applyAlignment="1">
      <alignment horizontal="justify" vertical="center"/>
    </xf>
    <xf numFmtId="0" fontId="1" fillId="10" borderId="4" xfId="0" applyFont="1" applyFill="1" applyBorder="1" applyAlignment="1">
      <alignment horizontal="justify" vertical="center"/>
    </xf>
    <xf numFmtId="0" fontId="1" fillId="10" borderId="2" xfId="0" applyFont="1" applyFill="1" applyBorder="1" applyAlignment="1">
      <alignment horizontal="justify" vertical="center"/>
    </xf>
    <xf numFmtId="0" fontId="1" fillId="11" borderId="4" xfId="0" applyFont="1" applyFill="1" applyBorder="1" applyAlignment="1">
      <alignment horizontal="justify" vertical="center" wrapText="1"/>
    </xf>
    <xf numFmtId="0" fontId="1" fillId="11" borderId="2" xfId="0" applyFont="1" applyFill="1" applyBorder="1" applyAlignment="1">
      <alignment horizontal="justify"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4"/>
  <sheetViews>
    <sheetView tabSelected="1" topLeftCell="B1" zoomScale="80" zoomScaleNormal="80" zoomScaleSheetLayoutView="80" zoomScalePageLayoutView="80" workbookViewId="0">
      <pane ySplit="1" topLeftCell="A120" activePane="bottomLeft" state="frozen"/>
      <selection pane="bottomLeft" activeCell="B127" sqref="B127"/>
    </sheetView>
  </sheetViews>
  <sheetFormatPr defaultRowHeight="12.75" x14ac:dyDescent="0.2"/>
  <cols>
    <col min="1" max="1" width="30.7109375" style="2" customWidth="1"/>
    <col min="2" max="2" width="42.5703125" style="2" customWidth="1"/>
    <col min="3" max="3" width="20.7109375" style="2" customWidth="1"/>
    <col min="4" max="8" width="20.7109375" style="18" customWidth="1"/>
    <col min="9" max="9" width="30.7109375" style="2" customWidth="1"/>
    <col min="10" max="10" width="27.85546875" style="1" customWidth="1"/>
    <col min="11" max="11" width="48.28515625" style="1" customWidth="1"/>
    <col min="12" max="16384" width="9.140625" style="1"/>
  </cols>
  <sheetData>
    <row r="1" spans="1:11" ht="31.5" customHeight="1" thickBot="1" x14ac:dyDescent="0.25">
      <c r="A1" s="63" t="s">
        <v>0</v>
      </c>
      <c r="B1" s="228" t="s">
        <v>68</v>
      </c>
      <c r="C1" s="229"/>
      <c r="D1" s="229"/>
      <c r="E1" s="229"/>
      <c r="F1" s="229"/>
      <c r="G1" s="229"/>
      <c r="H1" s="230"/>
      <c r="I1" s="231"/>
    </row>
    <row r="2" spans="1:11" s="2" customFormat="1" ht="26.25" thickBot="1" x14ac:dyDescent="0.25">
      <c r="A2" s="60" t="s">
        <v>1</v>
      </c>
      <c r="B2" s="34" t="s">
        <v>26</v>
      </c>
      <c r="C2" s="34"/>
      <c r="D2" s="51" t="s">
        <v>141</v>
      </c>
      <c r="E2" s="51" t="s">
        <v>131</v>
      </c>
      <c r="F2" s="51" t="s">
        <v>132</v>
      </c>
      <c r="G2" s="51" t="s">
        <v>133</v>
      </c>
      <c r="H2" s="125" t="s">
        <v>169</v>
      </c>
      <c r="I2" s="188" t="s">
        <v>16</v>
      </c>
      <c r="J2" s="58"/>
      <c r="K2" s="58"/>
    </row>
    <row r="3" spans="1:11" s="2" customFormat="1" ht="43.5" customHeight="1" thickBot="1" x14ac:dyDescent="0.25">
      <c r="A3" s="25" t="s">
        <v>49</v>
      </c>
      <c r="B3" s="2" t="s">
        <v>120</v>
      </c>
      <c r="C3" s="26" t="s">
        <v>2</v>
      </c>
      <c r="D3" s="18" t="s">
        <v>142</v>
      </c>
      <c r="E3" s="64"/>
      <c r="F3" s="65"/>
      <c r="G3" s="134" t="s">
        <v>140</v>
      </c>
      <c r="H3" s="134" t="s">
        <v>140</v>
      </c>
      <c r="I3" s="236" t="s">
        <v>28</v>
      </c>
    </row>
    <row r="4" spans="1:11" s="2" customFormat="1" ht="13.5" thickBot="1" x14ac:dyDescent="0.25">
      <c r="A4" s="25"/>
      <c r="B4" s="25"/>
      <c r="C4" s="28" t="s">
        <v>3</v>
      </c>
      <c r="D4" s="53"/>
      <c r="E4" s="48"/>
      <c r="F4" s="48"/>
      <c r="G4" s="135"/>
      <c r="H4" s="141"/>
      <c r="I4" s="237"/>
    </row>
    <row r="5" spans="1:11" s="2" customFormat="1" ht="13.5" thickBot="1" x14ac:dyDescent="0.25">
      <c r="A5" s="25"/>
      <c r="B5" s="25"/>
      <c r="C5" s="31"/>
      <c r="D5" s="232" t="s">
        <v>4</v>
      </c>
      <c r="E5" s="233"/>
      <c r="F5" s="233"/>
      <c r="G5" s="233"/>
      <c r="H5" s="142"/>
      <c r="I5" s="237"/>
    </row>
    <row r="6" spans="1:11" ht="24.75" customHeight="1" thickBot="1" x14ac:dyDescent="0.25">
      <c r="A6" s="32"/>
      <c r="B6" s="32"/>
      <c r="C6" s="33"/>
      <c r="D6" s="198" t="s">
        <v>91</v>
      </c>
      <c r="E6" s="199"/>
      <c r="F6" s="199"/>
      <c r="G6" s="199"/>
      <c r="H6" s="132"/>
      <c r="I6" s="237"/>
    </row>
    <row r="7" spans="1:11" ht="26.25" thickBot="1" x14ac:dyDescent="0.25">
      <c r="A7" s="25"/>
      <c r="B7" s="34" t="s">
        <v>27</v>
      </c>
      <c r="C7" s="34"/>
      <c r="D7" s="51" t="s">
        <v>141</v>
      </c>
      <c r="E7" s="51" t="s">
        <v>131</v>
      </c>
      <c r="F7" s="51" t="s">
        <v>132</v>
      </c>
      <c r="G7" s="136" t="s">
        <v>133</v>
      </c>
      <c r="H7" s="143" t="s">
        <v>169</v>
      </c>
      <c r="I7" s="237"/>
    </row>
    <row r="8" spans="1:11" ht="13.5" thickBot="1" x14ac:dyDescent="0.25">
      <c r="A8" s="25"/>
      <c r="B8" s="1" t="s">
        <v>121</v>
      </c>
      <c r="C8" s="26" t="s">
        <v>2</v>
      </c>
      <c r="D8" s="107">
        <v>0.56000000000000005</v>
      </c>
      <c r="E8" s="38"/>
      <c r="F8" s="38"/>
      <c r="G8" s="134">
        <v>0.6</v>
      </c>
      <c r="H8" s="134">
        <v>0.6</v>
      </c>
      <c r="I8" s="237"/>
    </row>
    <row r="9" spans="1:11" ht="13.5" thickBot="1" x14ac:dyDescent="0.25">
      <c r="A9" s="25"/>
      <c r="B9" s="1"/>
      <c r="C9" s="28" t="s">
        <v>3</v>
      </c>
      <c r="D9" s="29"/>
      <c r="E9" s="30"/>
      <c r="F9" s="30"/>
      <c r="G9" s="137"/>
      <c r="H9" s="144"/>
      <c r="I9" s="237"/>
    </row>
    <row r="10" spans="1:11" ht="13.5" thickBot="1" x14ac:dyDescent="0.25">
      <c r="A10" s="25"/>
      <c r="B10" s="25"/>
      <c r="C10" s="31"/>
      <c r="D10" s="201" t="s">
        <v>4</v>
      </c>
      <c r="E10" s="202"/>
      <c r="F10" s="202"/>
      <c r="G10" s="202"/>
      <c r="H10" s="145"/>
      <c r="I10" s="237"/>
    </row>
    <row r="11" spans="1:11" ht="21" customHeight="1" thickBot="1" x14ac:dyDescent="0.25">
      <c r="A11" s="32"/>
      <c r="B11" s="32"/>
      <c r="C11" s="33"/>
      <c r="D11" s="234" t="s">
        <v>90</v>
      </c>
      <c r="E11" s="235"/>
      <c r="F11" s="235"/>
      <c r="G11" s="235"/>
      <c r="H11" s="146"/>
      <c r="I11" s="238"/>
    </row>
    <row r="12" spans="1:11" ht="26.25" thickBot="1" x14ac:dyDescent="0.25">
      <c r="A12" s="22" t="s">
        <v>5</v>
      </c>
      <c r="B12" s="23" t="s">
        <v>24</v>
      </c>
      <c r="C12" s="23"/>
      <c r="D12" s="51" t="s">
        <v>143</v>
      </c>
      <c r="E12" s="51" t="s">
        <v>135</v>
      </c>
      <c r="F12" s="51" t="s">
        <v>136</v>
      </c>
      <c r="G12" s="136" t="s">
        <v>133</v>
      </c>
      <c r="H12" s="143" t="s">
        <v>169</v>
      </c>
      <c r="I12" s="24" t="s">
        <v>6</v>
      </c>
    </row>
    <row r="13" spans="1:11" ht="66.75" customHeight="1" thickBot="1" x14ac:dyDescent="0.25">
      <c r="A13" s="25" t="s">
        <v>50</v>
      </c>
      <c r="B13" s="4" t="s">
        <v>134</v>
      </c>
      <c r="C13" s="26" t="s">
        <v>2</v>
      </c>
      <c r="D13" s="85" t="s">
        <v>144</v>
      </c>
      <c r="E13" s="86" t="s">
        <v>137</v>
      </c>
      <c r="F13" s="86" t="s">
        <v>138</v>
      </c>
      <c r="G13" s="138" t="s">
        <v>139</v>
      </c>
      <c r="H13" s="147" t="s">
        <v>172</v>
      </c>
      <c r="I13" s="236" t="s">
        <v>31</v>
      </c>
      <c r="J13" s="112"/>
      <c r="K13" s="112"/>
    </row>
    <row r="14" spans="1:11" ht="13.5" thickBot="1" x14ac:dyDescent="0.25">
      <c r="A14" s="27"/>
      <c r="B14" s="25"/>
      <c r="C14" s="28" t="s">
        <v>3</v>
      </c>
      <c r="D14" s="29"/>
      <c r="E14" s="30"/>
      <c r="F14" s="175">
        <v>0.125</v>
      </c>
      <c r="G14" s="176">
        <v>0.107</v>
      </c>
      <c r="H14" s="148"/>
      <c r="I14" s="237"/>
    </row>
    <row r="15" spans="1:11" ht="13.5" thickBot="1" x14ac:dyDescent="0.25">
      <c r="A15" s="27"/>
      <c r="B15" s="25"/>
      <c r="C15" s="31"/>
      <c r="D15" s="201" t="s">
        <v>4</v>
      </c>
      <c r="E15" s="202"/>
      <c r="F15" s="202"/>
      <c r="G15" s="202"/>
      <c r="H15" s="149"/>
      <c r="I15" s="237"/>
    </row>
    <row r="16" spans="1:11" ht="13.5" thickBot="1" x14ac:dyDescent="0.25">
      <c r="A16" s="27"/>
      <c r="B16" s="32"/>
      <c r="C16" s="33"/>
      <c r="D16" s="198" t="s">
        <v>51</v>
      </c>
      <c r="E16" s="199"/>
      <c r="F16" s="199"/>
      <c r="G16" s="199"/>
      <c r="H16" s="150"/>
      <c r="I16" s="237"/>
    </row>
    <row r="17" spans="1:11" ht="26.25" thickBot="1" x14ac:dyDescent="0.25">
      <c r="A17" s="25"/>
      <c r="B17" s="34" t="s">
        <v>25</v>
      </c>
      <c r="C17" s="34"/>
      <c r="D17" s="51" t="s">
        <v>145</v>
      </c>
      <c r="E17" s="51" t="s">
        <v>131</v>
      </c>
      <c r="F17" s="51" t="s">
        <v>132</v>
      </c>
      <c r="G17" s="136" t="s">
        <v>133</v>
      </c>
      <c r="H17" s="151" t="s">
        <v>169</v>
      </c>
      <c r="I17" s="237"/>
    </row>
    <row r="18" spans="1:11" ht="39" thickBot="1" x14ac:dyDescent="0.25">
      <c r="A18" s="25"/>
      <c r="B18" s="81" t="s">
        <v>128</v>
      </c>
      <c r="C18" s="26" t="s">
        <v>2</v>
      </c>
      <c r="D18" s="35">
        <v>0</v>
      </c>
      <c r="E18" s="35"/>
      <c r="F18" s="35" t="s">
        <v>92</v>
      </c>
      <c r="G18" s="139" t="s">
        <v>146</v>
      </c>
      <c r="H18" s="177" t="s">
        <v>170</v>
      </c>
      <c r="I18" s="237"/>
      <c r="J18" s="18"/>
      <c r="K18" s="113"/>
    </row>
    <row r="19" spans="1:11" ht="13.5" thickBot="1" x14ac:dyDescent="0.25">
      <c r="A19" s="25"/>
      <c r="B19" s="71"/>
      <c r="C19" s="28" t="s">
        <v>3</v>
      </c>
      <c r="D19" s="29"/>
      <c r="E19" s="30"/>
      <c r="F19" s="178">
        <v>0.8</v>
      </c>
      <c r="G19" s="179">
        <v>1</v>
      </c>
      <c r="H19" s="148"/>
      <c r="I19" s="237"/>
    </row>
    <row r="20" spans="1:11" ht="13.5" thickBot="1" x14ac:dyDescent="0.25">
      <c r="A20" s="25"/>
      <c r="B20" s="25"/>
      <c r="C20" s="31"/>
      <c r="D20" s="36" t="s">
        <v>4</v>
      </c>
      <c r="E20" s="37"/>
      <c r="F20" s="37"/>
      <c r="G20" s="119"/>
      <c r="H20" s="149"/>
      <c r="I20" s="237"/>
    </row>
    <row r="21" spans="1:11" ht="13.5" thickBot="1" x14ac:dyDescent="0.25">
      <c r="A21" s="32"/>
      <c r="B21" s="32"/>
      <c r="C21" s="33"/>
      <c r="D21" s="221" t="s">
        <v>93</v>
      </c>
      <c r="E21" s="222"/>
      <c r="F21" s="222"/>
      <c r="G21" s="222"/>
      <c r="H21" s="152"/>
      <c r="I21" s="237"/>
    </row>
    <row r="22" spans="1:11" ht="26.25" thickBot="1" x14ac:dyDescent="0.25">
      <c r="A22" s="25"/>
      <c r="B22" s="46" t="s">
        <v>29</v>
      </c>
      <c r="C22" s="34"/>
      <c r="D22" s="51" t="s">
        <v>145</v>
      </c>
      <c r="E22" s="51" t="s">
        <v>131</v>
      </c>
      <c r="F22" s="51" t="s">
        <v>132</v>
      </c>
      <c r="G22" s="136" t="s">
        <v>133</v>
      </c>
      <c r="H22" s="153" t="s">
        <v>169</v>
      </c>
      <c r="I22" s="237"/>
    </row>
    <row r="23" spans="1:11" ht="64.5" customHeight="1" thickBot="1" x14ac:dyDescent="0.25">
      <c r="A23" s="25"/>
      <c r="B23" s="239" t="s">
        <v>174</v>
      </c>
      <c r="C23" s="26" t="s">
        <v>2</v>
      </c>
      <c r="D23" s="35">
        <v>0</v>
      </c>
      <c r="E23" s="35"/>
      <c r="F23" s="35" t="s">
        <v>94</v>
      </c>
      <c r="G23" s="139" t="s">
        <v>147</v>
      </c>
      <c r="H23" s="154" t="s">
        <v>171</v>
      </c>
      <c r="I23" s="237"/>
      <c r="J23" s="115"/>
      <c r="K23" s="113"/>
    </row>
    <row r="24" spans="1:11" ht="26.25" thickBot="1" x14ac:dyDescent="0.25">
      <c r="A24" s="25"/>
      <c r="B24" s="240"/>
      <c r="C24" s="28" t="s">
        <v>3</v>
      </c>
      <c r="D24" s="29"/>
      <c r="E24" s="30"/>
      <c r="F24" s="30"/>
      <c r="G24" s="180" t="s">
        <v>176</v>
      </c>
      <c r="H24" s="155"/>
      <c r="I24" s="237"/>
    </row>
    <row r="25" spans="1:11" ht="13.5" thickBot="1" x14ac:dyDescent="0.25">
      <c r="A25" s="25"/>
      <c r="B25" s="25"/>
      <c r="C25" s="31"/>
      <c r="D25" s="36" t="s">
        <v>4</v>
      </c>
      <c r="E25" s="37"/>
      <c r="F25" s="37"/>
      <c r="G25" s="119"/>
      <c r="H25" s="156"/>
      <c r="I25" s="237"/>
    </row>
    <row r="26" spans="1:11" ht="15.75" customHeight="1" thickBot="1" x14ac:dyDescent="0.25">
      <c r="A26" s="32"/>
      <c r="B26" s="32"/>
      <c r="C26" s="33"/>
      <c r="D26" s="221" t="s">
        <v>95</v>
      </c>
      <c r="E26" s="222"/>
      <c r="F26" s="222"/>
      <c r="G26" s="222"/>
      <c r="H26" s="152"/>
      <c r="I26" s="238"/>
    </row>
    <row r="27" spans="1:11" ht="13.5" thickBot="1" x14ac:dyDescent="0.25">
      <c r="H27" s="150"/>
    </row>
    <row r="28" spans="1:11" s="2" customFormat="1" ht="13.5" thickBot="1" x14ac:dyDescent="0.25">
      <c r="A28" s="57"/>
      <c r="B28" s="57"/>
      <c r="C28" s="57"/>
      <c r="D28" s="58"/>
      <c r="E28" s="58"/>
      <c r="F28" s="58"/>
      <c r="G28" s="58"/>
      <c r="H28" s="157"/>
      <c r="I28" s="57"/>
    </row>
    <row r="29" spans="1:11" s="2" customFormat="1" ht="26.25" thickBot="1" x14ac:dyDescent="0.25">
      <c r="A29" s="22" t="s">
        <v>15</v>
      </c>
      <c r="B29" s="23" t="s">
        <v>19</v>
      </c>
      <c r="C29" s="23"/>
      <c r="D29" s="93" t="s">
        <v>145</v>
      </c>
      <c r="E29" s="87" t="s">
        <v>131</v>
      </c>
      <c r="F29" s="87" t="s">
        <v>132</v>
      </c>
      <c r="G29" s="122" t="s">
        <v>133</v>
      </c>
      <c r="H29" s="158" t="s">
        <v>169</v>
      </c>
      <c r="I29" s="24" t="s">
        <v>6</v>
      </c>
    </row>
    <row r="30" spans="1:11" s="2" customFormat="1" ht="48.75" customHeight="1" thickBot="1" x14ac:dyDescent="0.25">
      <c r="A30" s="25" t="s">
        <v>38</v>
      </c>
      <c r="B30" s="4" t="s">
        <v>127</v>
      </c>
      <c r="C30" s="26" t="s">
        <v>2</v>
      </c>
      <c r="D30" s="35">
        <v>0</v>
      </c>
      <c r="E30" s="35" t="s">
        <v>48</v>
      </c>
      <c r="F30" s="35" t="s">
        <v>96</v>
      </c>
      <c r="G30" s="139" t="s">
        <v>148</v>
      </c>
      <c r="H30" s="150">
        <v>1500</v>
      </c>
      <c r="I30" s="236" t="s">
        <v>101</v>
      </c>
    </row>
    <row r="31" spans="1:11" s="2" customFormat="1" ht="13.5" thickBot="1" x14ac:dyDescent="0.25">
      <c r="A31" s="25"/>
      <c r="B31" s="25"/>
      <c r="C31" s="26" t="s">
        <v>3</v>
      </c>
      <c r="D31" s="47"/>
      <c r="E31" s="48"/>
      <c r="F31" s="181">
        <v>250</v>
      </c>
      <c r="G31" s="182">
        <v>1196</v>
      </c>
      <c r="H31" s="159"/>
      <c r="I31" s="237"/>
    </row>
    <row r="32" spans="1:11" s="2" customFormat="1" ht="13.5" thickBot="1" x14ac:dyDescent="0.25">
      <c r="A32" s="25"/>
      <c r="B32" s="25"/>
      <c r="C32" s="49" t="s">
        <v>4</v>
      </c>
      <c r="D32" s="50"/>
      <c r="E32" s="50"/>
      <c r="F32" s="50"/>
      <c r="G32" s="50"/>
      <c r="H32" s="160"/>
      <c r="I32" s="237"/>
    </row>
    <row r="33" spans="1:11" s="2" customFormat="1" ht="13.5" thickBot="1" x14ac:dyDescent="0.25">
      <c r="A33" s="25"/>
      <c r="B33" s="32"/>
      <c r="C33" s="244" t="s">
        <v>93</v>
      </c>
      <c r="D33" s="245"/>
      <c r="E33" s="245"/>
      <c r="F33" s="245"/>
      <c r="G33" s="245"/>
      <c r="H33" s="161"/>
      <c r="I33" s="237"/>
    </row>
    <row r="34" spans="1:11" s="2" customFormat="1" ht="26.25" thickBot="1" x14ac:dyDescent="0.25">
      <c r="A34" s="25"/>
      <c r="B34" s="34" t="s">
        <v>20</v>
      </c>
      <c r="C34" s="55"/>
      <c r="D34" s="93" t="s">
        <v>145</v>
      </c>
      <c r="E34" s="87" t="s">
        <v>131</v>
      </c>
      <c r="F34" s="87" t="s">
        <v>132</v>
      </c>
      <c r="G34" s="122" t="s">
        <v>133</v>
      </c>
      <c r="H34" s="158" t="s">
        <v>169</v>
      </c>
      <c r="I34" s="237"/>
    </row>
    <row r="35" spans="1:11" s="2" customFormat="1" ht="52.5" customHeight="1" thickBot="1" x14ac:dyDescent="0.25">
      <c r="A35" s="25"/>
      <c r="B35" s="4" t="s">
        <v>160</v>
      </c>
      <c r="C35" s="26" t="s">
        <v>2</v>
      </c>
      <c r="D35" s="35">
        <v>0</v>
      </c>
      <c r="E35" s="35" t="s">
        <v>163</v>
      </c>
      <c r="F35" s="35" t="s">
        <v>161</v>
      </c>
      <c r="G35" s="139" t="s">
        <v>162</v>
      </c>
      <c r="H35" s="150" t="s">
        <v>179</v>
      </c>
      <c r="I35" s="237"/>
      <c r="K35" s="114"/>
    </row>
    <row r="36" spans="1:11" s="2" customFormat="1" ht="13.5" thickBot="1" x14ac:dyDescent="0.25">
      <c r="A36" s="25"/>
      <c r="B36" s="25"/>
      <c r="C36" s="26" t="s">
        <v>3</v>
      </c>
      <c r="D36" s="47"/>
      <c r="E36" s="48"/>
      <c r="F36" s="181">
        <v>50</v>
      </c>
      <c r="G36" s="182">
        <v>50</v>
      </c>
      <c r="H36" s="159"/>
      <c r="I36" s="237"/>
    </row>
    <row r="37" spans="1:11" s="2" customFormat="1" ht="13.5" thickBot="1" x14ac:dyDescent="0.25">
      <c r="A37" s="25"/>
      <c r="B37" s="25"/>
      <c r="C37" s="49" t="s">
        <v>4</v>
      </c>
      <c r="D37" s="50"/>
      <c r="E37" s="50"/>
      <c r="F37" s="50" t="s">
        <v>167</v>
      </c>
      <c r="G37" s="50"/>
      <c r="H37" s="162"/>
      <c r="I37" s="237"/>
    </row>
    <row r="38" spans="1:11" s="2" customFormat="1" ht="13.5" thickBot="1" x14ac:dyDescent="0.25">
      <c r="A38" s="32"/>
      <c r="B38" s="32"/>
      <c r="C38" s="234" t="s">
        <v>99</v>
      </c>
      <c r="D38" s="235"/>
      <c r="E38" s="235"/>
      <c r="F38" s="235"/>
      <c r="G38" s="235"/>
      <c r="H38" s="163"/>
      <c r="I38" s="237"/>
    </row>
    <row r="39" spans="1:11" s="2" customFormat="1" ht="26.25" thickBot="1" x14ac:dyDescent="0.25">
      <c r="B39" s="55" t="s">
        <v>21</v>
      </c>
      <c r="C39" s="34"/>
      <c r="D39" s="51" t="s">
        <v>145</v>
      </c>
      <c r="E39" s="51" t="s">
        <v>131</v>
      </c>
      <c r="F39" s="51" t="s">
        <v>132</v>
      </c>
      <c r="G39" s="136" t="s">
        <v>133</v>
      </c>
      <c r="H39" s="158" t="s">
        <v>169</v>
      </c>
      <c r="I39" s="237"/>
    </row>
    <row r="40" spans="1:11" s="2" customFormat="1" ht="51.75" thickBot="1" x14ac:dyDescent="0.25">
      <c r="B40" s="21" t="s">
        <v>98</v>
      </c>
      <c r="C40" s="26" t="s">
        <v>2</v>
      </c>
      <c r="D40" s="35">
        <v>0</v>
      </c>
      <c r="E40" s="35" t="s">
        <v>97</v>
      </c>
      <c r="F40" s="35" t="s">
        <v>97</v>
      </c>
      <c r="G40" s="139" t="s">
        <v>149</v>
      </c>
      <c r="H40" s="164" t="s">
        <v>180</v>
      </c>
      <c r="I40" s="237"/>
    </row>
    <row r="41" spans="1:11" s="2" customFormat="1" ht="26.25" thickBot="1" x14ac:dyDescent="0.25">
      <c r="A41" s="25"/>
      <c r="B41" s="25"/>
      <c r="C41" s="26" t="s">
        <v>3</v>
      </c>
      <c r="D41" s="47"/>
      <c r="E41" s="48"/>
      <c r="F41" s="111"/>
      <c r="G41" s="182" t="s">
        <v>177</v>
      </c>
      <c r="H41" s="165"/>
      <c r="I41" s="237"/>
    </row>
    <row r="42" spans="1:11" s="2" customFormat="1" ht="13.5" thickBot="1" x14ac:dyDescent="0.25">
      <c r="A42" s="25"/>
      <c r="B42" s="25"/>
      <c r="C42" s="49" t="s">
        <v>4</v>
      </c>
      <c r="D42" s="50"/>
      <c r="E42" s="50"/>
      <c r="F42" s="50"/>
      <c r="G42" s="50"/>
      <c r="H42" s="160"/>
      <c r="I42" s="237"/>
    </row>
    <row r="43" spans="1:11" s="2" customFormat="1" ht="13.5" thickBot="1" x14ac:dyDescent="0.25">
      <c r="A43" s="32"/>
      <c r="B43" s="32"/>
      <c r="C43" s="234" t="s">
        <v>99</v>
      </c>
      <c r="D43" s="235"/>
      <c r="E43" s="235"/>
      <c r="F43" s="235"/>
      <c r="G43" s="235"/>
      <c r="H43" s="166"/>
      <c r="I43" s="237"/>
    </row>
    <row r="44" spans="1:11" s="2" customFormat="1" ht="26.25" thickBot="1" x14ac:dyDescent="0.25">
      <c r="A44" s="22" t="s">
        <v>17</v>
      </c>
      <c r="B44" s="34" t="s">
        <v>168</v>
      </c>
      <c r="C44" s="95"/>
      <c r="D44" s="51" t="s">
        <v>145</v>
      </c>
      <c r="E44" s="51" t="s">
        <v>131</v>
      </c>
      <c r="F44" s="51" t="s">
        <v>132</v>
      </c>
      <c r="G44" s="136" t="s">
        <v>133</v>
      </c>
      <c r="H44" s="158" t="s">
        <v>169</v>
      </c>
      <c r="I44" s="237"/>
    </row>
    <row r="45" spans="1:11" s="2" customFormat="1" ht="77.25" thickBot="1" x14ac:dyDescent="0.25">
      <c r="A45" s="241">
        <v>20</v>
      </c>
      <c r="B45" s="4" t="s">
        <v>126</v>
      </c>
      <c r="C45" s="26" t="s">
        <v>2</v>
      </c>
      <c r="D45" s="35">
        <v>0</v>
      </c>
      <c r="E45" s="35">
        <v>0</v>
      </c>
      <c r="F45" s="35" t="s">
        <v>100</v>
      </c>
      <c r="G45" s="139" t="s">
        <v>150</v>
      </c>
      <c r="H45" s="139" t="s">
        <v>150</v>
      </c>
      <c r="I45" s="237"/>
    </row>
    <row r="46" spans="1:11" s="2" customFormat="1" ht="26.25" thickBot="1" x14ac:dyDescent="0.25">
      <c r="A46" s="242"/>
      <c r="B46" s="25"/>
      <c r="C46" s="26" t="s">
        <v>3</v>
      </c>
      <c r="D46" s="47"/>
      <c r="E46" s="48"/>
      <c r="F46" s="111"/>
      <c r="G46" s="182" t="s">
        <v>186</v>
      </c>
      <c r="H46" s="131"/>
      <c r="I46" s="238"/>
    </row>
    <row r="47" spans="1:11" s="2" customFormat="1" ht="13.5" thickBot="1" x14ac:dyDescent="0.25">
      <c r="A47" s="242"/>
      <c r="B47" s="25"/>
      <c r="C47" s="49" t="s">
        <v>4</v>
      </c>
      <c r="D47" s="50"/>
      <c r="E47" s="50"/>
      <c r="F47" s="50"/>
      <c r="G47" s="50"/>
      <c r="H47" s="50"/>
      <c r="I47" s="73" t="s">
        <v>69</v>
      </c>
    </row>
    <row r="48" spans="1:11" s="2" customFormat="1" ht="13.5" thickBot="1" x14ac:dyDescent="0.25">
      <c r="A48" s="243"/>
      <c r="B48" s="72"/>
      <c r="C48" s="244" t="s">
        <v>99</v>
      </c>
      <c r="D48" s="245"/>
      <c r="E48" s="245"/>
      <c r="F48" s="245"/>
      <c r="G48" s="246"/>
      <c r="H48" s="130"/>
      <c r="I48" s="89" t="s">
        <v>70</v>
      </c>
    </row>
    <row r="49" spans="1:15" s="2" customFormat="1" ht="12.75" customHeight="1" thickBot="1" x14ac:dyDescent="0.25">
      <c r="A49" s="207" t="s">
        <v>7</v>
      </c>
      <c r="B49" s="44" t="s">
        <v>8</v>
      </c>
      <c r="C49" s="75"/>
      <c r="D49" s="76" t="s">
        <v>9</v>
      </c>
      <c r="E49" s="76" t="s">
        <v>52</v>
      </c>
      <c r="F49" s="76" t="s">
        <v>11</v>
      </c>
      <c r="G49" s="209" t="s">
        <v>12</v>
      </c>
      <c r="H49" s="210"/>
      <c r="I49" s="210"/>
      <c r="J49" s="74"/>
    </row>
    <row r="50" spans="1:15" s="2" customFormat="1" ht="13.5" thickBot="1" x14ac:dyDescent="0.25">
      <c r="A50" s="208"/>
      <c r="B50" s="61"/>
      <c r="C50" s="42"/>
      <c r="D50" s="43"/>
      <c r="E50" s="43"/>
      <c r="F50" s="62"/>
      <c r="G50" s="247"/>
      <c r="H50" s="248"/>
      <c r="I50" s="249"/>
    </row>
    <row r="51" spans="1:15" s="2" customFormat="1" ht="13.5" thickBot="1" x14ac:dyDescent="0.25">
      <c r="A51" s="207" t="s">
        <v>13</v>
      </c>
      <c r="B51" s="39" t="s">
        <v>14</v>
      </c>
      <c r="C51" s="44"/>
      <c r="D51" s="215"/>
      <c r="E51" s="216"/>
      <c r="F51" s="216"/>
      <c r="G51" s="216"/>
      <c r="H51" s="216"/>
      <c r="I51" s="217"/>
    </row>
    <row r="52" spans="1:15" s="2" customFormat="1" ht="13.5" thickBot="1" x14ac:dyDescent="0.25">
      <c r="A52" s="208"/>
      <c r="B52" s="42"/>
      <c r="C52" s="45"/>
      <c r="D52" s="218"/>
      <c r="E52" s="219"/>
      <c r="F52" s="219"/>
      <c r="G52" s="219"/>
      <c r="H52" s="219"/>
      <c r="I52" s="220"/>
    </row>
    <row r="53" spans="1:15" s="2" customFormat="1" x14ac:dyDescent="0.2">
      <c r="A53" s="57"/>
      <c r="B53" s="57"/>
      <c r="C53" s="57"/>
      <c r="D53" s="58"/>
      <c r="E53" s="58"/>
      <c r="F53" s="58"/>
      <c r="G53" s="58"/>
      <c r="H53" s="58"/>
      <c r="I53" s="57"/>
    </row>
    <row r="54" spans="1:15" s="2" customFormat="1" ht="13.5" thickBot="1" x14ac:dyDescent="0.25">
      <c r="A54" s="57"/>
      <c r="B54" s="57"/>
      <c r="C54" s="57"/>
      <c r="D54" s="94"/>
      <c r="E54" s="94"/>
      <c r="F54" s="94"/>
      <c r="G54" s="94"/>
      <c r="H54" s="94"/>
      <c r="I54" s="57"/>
      <c r="K54" s="108"/>
      <c r="L54" s="108"/>
      <c r="M54" s="108"/>
      <c r="N54" s="108"/>
      <c r="O54" s="108"/>
    </row>
    <row r="55" spans="1:15" s="2" customFormat="1" ht="26.25" thickBot="1" x14ac:dyDescent="0.25">
      <c r="A55" s="22" t="s">
        <v>18</v>
      </c>
      <c r="B55" s="23" t="s">
        <v>22</v>
      </c>
      <c r="C55" s="23"/>
      <c r="D55" s="51" t="s">
        <v>145</v>
      </c>
      <c r="E55" s="51" t="s">
        <v>131</v>
      </c>
      <c r="F55" s="51" t="s">
        <v>132</v>
      </c>
      <c r="G55" s="51" t="s">
        <v>133</v>
      </c>
      <c r="H55" s="51" t="s">
        <v>169</v>
      </c>
      <c r="I55" s="24" t="s">
        <v>6</v>
      </c>
      <c r="K55" s="108"/>
      <c r="L55" s="108"/>
      <c r="M55" s="108"/>
      <c r="N55" s="108"/>
      <c r="O55" s="108"/>
    </row>
    <row r="56" spans="1:15" s="2" customFormat="1" ht="45.75" customHeight="1" thickBot="1" x14ac:dyDescent="0.25">
      <c r="A56" s="5" t="s">
        <v>102</v>
      </c>
      <c r="B56" s="21" t="s">
        <v>182</v>
      </c>
      <c r="C56" s="26" t="s">
        <v>2</v>
      </c>
      <c r="D56" s="66">
        <v>0.47</v>
      </c>
      <c r="E56" s="66">
        <v>0.55000000000000004</v>
      </c>
      <c r="F56" s="66">
        <v>0.65</v>
      </c>
      <c r="G56" s="66">
        <v>0.75</v>
      </c>
      <c r="H56" s="124">
        <v>0.6</v>
      </c>
      <c r="I56" s="227" t="s">
        <v>101</v>
      </c>
      <c r="J56" s="116"/>
      <c r="K56" s="117"/>
      <c r="L56" s="110"/>
      <c r="M56" s="110"/>
      <c r="N56" s="109"/>
      <c r="O56" s="108"/>
    </row>
    <row r="57" spans="1:15" s="2" customFormat="1" ht="13.5" thickBot="1" x14ac:dyDescent="0.25">
      <c r="A57" s="25"/>
      <c r="B57" s="3"/>
      <c r="C57" s="52" t="s">
        <v>3</v>
      </c>
      <c r="D57" s="53"/>
      <c r="E57" s="54"/>
      <c r="F57" s="184">
        <v>0.498</v>
      </c>
      <c r="G57" s="185">
        <v>0.47</v>
      </c>
      <c r="H57" s="54"/>
      <c r="I57" s="227"/>
      <c r="K57" s="108"/>
      <c r="L57" s="108"/>
      <c r="M57" s="108"/>
      <c r="N57" s="108"/>
      <c r="O57" s="108"/>
    </row>
    <row r="58" spans="1:15" s="2" customFormat="1" ht="13.5" thickBot="1" x14ac:dyDescent="0.25">
      <c r="A58" s="25"/>
      <c r="B58" s="25"/>
      <c r="C58" s="201" t="s">
        <v>4</v>
      </c>
      <c r="D58" s="202"/>
      <c r="E58" s="202"/>
      <c r="F58" s="202"/>
      <c r="G58" s="203"/>
      <c r="H58" s="127"/>
      <c r="I58" s="227"/>
      <c r="K58" s="108"/>
      <c r="L58" s="108"/>
      <c r="M58" s="108"/>
      <c r="N58" s="108"/>
      <c r="O58" s="108"/>
    </row>
    <row r="59" spans="1:15" s="2" customFormat="1" ht="13.5" thickBot="1" x14ac:dyDescent="0.25">
      <c r="A59" s="32"/>
      <c r="B59" s="32"/>
      <c r="C59" s="221" t="s">
        <v>93</v>
      </c>
      <c r="D59" s="222"/>
      <c r="E59" s="222"/>
      <c r="F59" s="222"/>
      <c r="G59" s="223"/>
      <c r="H59" s="168"/>
      <c r="I59" s="227"/>
    </row>
    <row r="60" spans="1:15" s="2" customFormat="1" ht="26.25" thickBot="1" x14ac:dyDescent="0.25">
      <c r="A60" s="60" t="s">
        <v>17</v>
      </c>
      <c r="B60" s="34" t="s">
        <v>23</v>
      </c>
      <c r="C60" s="34"/>
      <c r="D60" s="51" t="s">
        <v>145</v>
      </c>
      <c r="E60" s="51" t="s">
        <v>131</v>
      </c>
      <c r="F60" s="51" t="s">
        <v>132</v>
      </c>
      <c r="G60" s="51" t="s">
        <v>133</v>
      </c>
      <c r="H60" s="143" t="s">
        <v>169</v>
      </c>
      <c r="I60" s="227"/>
    </row>
    <row r="61" spans="1:15" s="2" customFormat="1" ht="66.75" customHeight="1" thickBot="1" x14ac:dyDescent="0.25">
      <c r="A61" s="241">
        <v>15</v>
      </c>
      <c r="B61" s="4" t="s">
        <v>166</v>
      </c>
      <c r="C61" s="26" t="s">
        <v>2</v>
      </c>
      <c r="D61" s="35">
        <v>0</v>
      </c>
      <c r="E61" s="35">
        <v>0</v>
      </c>
      <c r="F61" s="35" t="s">
        <v>164</v>
      </c>
      <c r="G61" s="35" t="s">
        <v>165</v>
      </c>
      <c r="H61" s="167" t="s">
        <v>184</v>
      </c>
      <c r="I61" s="227"/>
    </row>
    <row r="62" spans="1:15" s="2" customFormat="1" ht="26.25" thickBot="1" x14ac:dyDescent="0.25">
      <c r="A62" s="242"/>
      <c r="B62" s="25"/>
      <c r="C62" s="26" t="s">
        <v>3</v>
      </c>
      <c r="D62" s="47"/>
      <c r="E62" s="54"/>
      <c r="F62" s="111"/>
      <c r="G62" s="183" t="s">
        <v>183</v>
      </c>
      <c r="H62" s="54"/>
      <c r="I62" s="227"/>
    </row>
    <row r="63" spans="1:15" s="2" customFormat="1" ht="13.5" thickBot="1" x14ac:dyDescent="0.25">
      <c r="A63" s="242"/>
      <c r="B63" s="25"/>
      <c r="C63" s="201" t="s">
        <v>4</v>
      </c>
      <c r="D63" s="202"/>
      <c r="E63" s="202"/>
      <c r="F63" s="202"/>
      <c r="G63" s="203"/>
      <c r="H63" s="120"/>
      <c r="I63" s="73" t="s">
        <v>69</v>
      </c>
    </row>
    <row r="64" spans="1:15" s="2" customFormat="1" ht="13.5" thickBot="1" x14ac:dyDescent="0.25">
      <c r="A64" s="243"/>
      <c r="B64" s="32"/>
      <c r="C64" s="221" t="s">
        <v>93</v>
      </c>
      <c r="D64" s="222"/>
      <c r="E64" s="222"/>
      <c r="F64" s="222"/>
      <c r="G64" s="223"/>
      <c r="H64" s="128"/>
      <c r="I64" s="90" t="s">
        <v>70</v>
      </c>
    </row>
    <row r="65" spans="1:9" s="2" customFormat="1" ht="13.5" thickBot="1" x14ac:dyDescent="0.25">
      <c r="A65" s="207" t="s">
        <v>7</v>
      </c>
      <c r="B65" s="39" t="s">
        <v>8</v>
      </c>
      <c r="C65" s="39"/>
      <c r="D65" s="40" t="s">
        <v>9</v>
      </c>
      <c r="E65" s="40" t="s">
        <v>52</v>
      </c>
      <c r="F65" s="40" t="s">
        <v>11</v>
      </c>
      <c r="G65" s="209" t="s">
        <v>12</v>
      </c>
      <c r="H65" s="210"/>
      <c r="I65" s="211"/>
    </row>
    <row r="66" spans="1:9" s="2" customFormat="1" ht="13.5" thickBot="1" x14ac:dyDescent="0.25">
      <c r="A66" s="208"/>
      <c r="B66" s="61"/>
      <c r="C66" s="42"/>
      <c r="D66" s="43"/>
      <c r="E66" s="43"/>
      <c r="F66" s="62"/>
      <c r="G66" s="247"/>
      <c r="H66" s="248"/>
      <c r="I66" s="249"/>
    </row>
    <row r="67" spans="1:9" s="2" customFormat="1" ht="13.5" thickBot="1" x14ac:dyDescent="0.25">
      <c r="A67" s="207" t="s">
        <v>13</v>
      </c>
      <c r="B67" s="39" t="s">
        <v>14</v>
      </c>
      <c r="C67" s="44"/>
      <c r="D67" s="215"/>
      <c r="E67" s="216"/>
      <c r="F67" s="216"/>
      <c r="G67" s="216"/>
      <c r="H67" s="216"/>
      <c r="I67" s="217"/>
    </row>
    <row r="68" spans="1:9" s="2" customFormat="1" ht="13.5" thickBot="1" x14ac:dyDescent="0.25">
      <c r="A68" s="208"/>
      <c r="B68" s="42"/>
      <c r="C68" s="45"/>
      <c r="D68" s="218"/>
      <c r="E68" s="219"/>
      <c r="F68" s="219"/>
      <c r="G68" s="219"/>
      <c r="H68" s="219"/>
      <c r="I68" s="220"/>
    </row>
    <row r="69" spans="1:9" s="2" customFormat="1" ht="13.5" thickBot="1" x14ac:dyDescent="0.25">
      <c r="A69" s="77"/>
      <c r="B69" s="78"/>
      <c r="C69" s="78"/>
      <c r="D69" s="79"/>
      <c r="E69" s="79"/>
      <c r="F69" s="79"/>
      <c r="G69" s="118"/>
      <c r="H69" s="118"/>
      <c r="I69" s="80"/>
    </row>
    <row r="70" spans="1:9" s="2" customFormat="1" ht="26.25" thickBot="1" x14ac:dyDescent="0.25">
      <c r="A70" s="22" t="s">
        <v>32</v>
      </c>
      <c r="B70" s="23" t="s">
        <v>33</v>
      </c>
      <c r="C70" s="67"/>
      <c r="D70" s="51" t="s">
        <v>145</v>
      </c>
      <c r="E70" s="51" t="s">
        <v>131</v>
      </c>
      <c r="F70" s="51" t="s">
        <v>132</v>
      </c>
      <c r="G70" s="51" t="s">
        <v>133</v>
      </c>
      <c r="H70" s="51" t="s">
        <v>169</v>
      </c>
      <c r="I70" s="24" t="s">
        <v>16</v>
      </c>
    </row>
    <row r="71" spans="1:9" s="2" customFormat="1" ht="50.25" customHeight="1" thickBot="1" x14ac:dyDescent="0.25">
      <c r="A71" s="2" t="s">
        <v>39</v>
      </c>
      <c r="B71" s="21" t="s">
        <v>159</v>
      </c>
      <c r="C71" s="26" t="s">
        <v>2</v>
      </c>
      <c r="D71" s="35" t="s">
        <v>103</v>
      </c>
      <c r="E71" s="35" t="s">
        <v>104</v>
      </c>
      <c r="F71" s="35" t="s">
        <v>105</v>
      </c>
      <c r="G71" s="35" t="s">
        <v>158</v>
      </c>
      <c r="H71" s="126" t="s">
        <v>185</v>
      </c>
      <c r="I71" s="226" t="s">
        <v>101</v>
      </c>
    </row>
    <row r="72" spans="1:9" s="2" customFormat="1" ht="26.25" thickBot="1" x14ac:dyDescent="0.25">
      <c r="A72" s="25"/>
      <c r="B72" s="3"/>
      <c r="C72" s="28" t="s">
        <v>3</v>
      </c>
      <c r="D72" s="53"/>
      <c r="E72" s="48"/>
      <c r="F72" s="186" t="s">
        <v>187</v>
      </c>
      <c r="G72" s="181" t="s">
        <v>188</v>
      </c>
      <c r="H72" s="169"/>
      <c r="I72" s="227"/>
    </row>
    <row r="73" spans="1:9" s="2" customFormat="1" ht="13.5" thickBot="1" x14ac:dyDescent="0.25">
      <c r="A73" s="25"/>
      <c r="B73" s="25"/>
      <c r="C73" s="201" t="s">
        <v>4</v>
      </c>
      <c r="D73" s="202"/>
      <c r="E73" s="202"/>
      <c r="F73" s="202"/>
      <c r="G73" s="203"/>
      <c r="H73" s="145"/>
      <c r="I73" s="227"/>
    </row>
    <row r="74" spans="1:9" s="2" customFormat="1" ht="13.5" thickBot="1" x14ac:dyDescent="0.25">
      <c r="A74" s="25"/>
      <c r="B74" s="32"/>
      <c r="C74" s="221" t="s">
        <v>44</v>
      </c>
      <c r="D74" s="222"/>
      <c r="E74" s="222"/>
      <c r="F74" s="222"/>
      <c r="G74" s="223"/>
      <c r="H74" s="168"/>
      <c r="I74" s="227"/>
    </row>
    <row r="75" spans="1:9" s="2" customFormat="1" ht="13.5" thickBot="1" x14ac:dyDescent="0.25">
      <c r="A75" s="25"/>
      <c r="B75" s="23" t="s">
        <v>34</v>
      </c>
      <c r="C75" s="189"/>
      <c r="D75" s="189"/>
      <c r="E75" s="189"/>
      <c r="F75" s="189"/>
      <c r="G75" s="129"/>
      <c r="H75" s="168"/>
      <c r="I75" s="227"/>
    </row>
    <row r="76" spans="1:9" s="2" customFormat="1" ht="51.75" thickBot="1" x14ac:dyDescent="0.25">
      <c r="A76" s="25"/>
      <c r="B76" s="195" t="s">
        <v>208</v>
      </c>
      <c r="C76" s="26" t="s">
        <v>2</v>
      </c>
      <c r="D76" s="192"/>
      <c r="E76" s="193" t="s">
        <v>209</v>
      </c>
      <c r="F76" s="193" t="s">
        <v>209</v>
      </c>
      <c r="G76" s="194" t="s">
        <v>209</v>
      </c>
      <c r="H76" s="168" t="s">
        <v>210</v>
      </c>
      <c r="I76" s="227"/>
    </row>
    <row r="77" spans="1:9" s="2" customFormat="1" ht="13.5" thickBot="1" x14ac:dyDescent="0.25">
      <c r="A77" s="25"/>
      <c r="B77" s="196"/>
      <c r="C77" s="190" t="s">
        <v>3</v>
      </c>
      <c r="D77" s="47"/>
      <c r="E77" s="170"/>
      <c r="F77" s="170"/>
      <c r="G77" s="170"/>
      <c r="H77" s="191"/>
      <c r="I77" s="227"/>
    </row>
    <row r="78" spans="1:9" s="2" customFormat="1" ht="13.5" thickBot="1" x14ac:dyDescent="0.25">
      <c r="A78" s="25"/>
      <c r="B78" s="196"/>
      <c r="C78" s="201" t="s">
        <v>4</v>
      </c>
      <c r="D78" s="250"/>
      <c r="E78" s="250"/>
      <c r="F78" s="250"/>
      <c r="G78" s="251"/>
      <c r="H78" s="168"/>
      <c r="I78" s="227"/>
    </row>
    <row r="79" spans="1:9" s="2" customFormat="1" ht="13.5" thickBot="1" x14ac:dyDescent="0.25">
      <c r="A79" s="25"/>
      <c r="B79" s="197"/>
      <c r="C79" s="221" t="s">
        <v>44</v>
      </c>
      <c r="D79" s="222"/>
      <c r="E79" s="222"/>
      <c r="F79" s="222"/>
      <c r="G79" s="223"/>
      <c r="H79" s="168"/>
      <c r="I79" s="227"/>
    </row>
    <row r="80" spans="1:9" s="2" customFormat="1" ht="26.25" thickBot="1" x14ac:dyDescent="0.25">
      <c r="A80" s="22" t="s">
        <v>17</v>
      </c>
      <c r="B80" s="34" t="s">
        <v>207</v>
      </c>
      <c r="C80" s="34"/>
      <c r="D80" s="51" t="s">
        <v>145</v>
      </c>
      <c r="E80" s="51" t="s">
        <v>131</v>
      </c>
      <c r="F80" s="51" t="s">
        <v>132</v>
      </c>
      <c r="G80" s="51" t="s">
        <v>133</v>
      </c>
      <c r="H80" s="143" t="s">
        <v>169</v>
      </c>
      <c r="I80" s="227"/>
    </row>
    <row r="81" spans="1:9" s="2" customFormat="1" ht="26.25" thickBot="1" x14ac:dyDescent="0.25">
      <c r="A81" s="204">
        <v>15</v>
      </c>
      <c r="B81" s="4" t="s">
        <v>122</v>
      </c>
      <c r="C81" s="26" t="s">
        <v>2</v>
      </c>
      <c r="D81" s="35">
        <v>0</v>
      </c>
      <c r="E81" s="35">
        <v>0</v>
      </c>
      <c r="F81" s="35">
        <v>10</v>
      </c>
      <c r="G81" s="35">
        <v>15</v>
      </c>
      <c r="H81" s="167" t="s">
        <v>191</v>
      </c>
      <c r="I81" s="227"/>
    </row>
    <row r="82" spans="1:9" s="2" customFormat="1" ht="26.25" thickBot="1" x14ac:dyDescent="0.25">
      <c r="A82" s="205"/>
      <c r="B82" s="25"/>
      <c r="C82" s="26" t="s">
        <v>3</v>
      </c>
      <c r="D82" s="47"/>
      <c r="E82" s="48"/>
      <c r="F82" s="181" t="s">
        <v>189</v>
      </c>
      <c r="G82" s="181" t="s">
        <v>190</v>
      </c>
      <c r="H82" s="48"/>
      <c r="I82" s="56"/>
    </row>
    <row r="83" spans="1:9" s="2" customFormat="1" ht="13.5" thickBot="1" x14ac:dyDescent="0.25">
      <c r="A83" s="205"/>
      <c r="B83" s="25"/>
      <c r="C83" s="201" t="s">
        <v>4</v>
      </c>
      <c r="D83" s="202"/>
      <c r="E83" s="202"/>
      <c r="F83" s="202"/>
      <c r="G83" s="203"/>
      <c r="H83" s="120"/>
      <c r="I83" s="73" t="s">
        <v>69</v>
      </c>
    </row>
    <row r="84" spans="1:9" s="2" customFormat="1" ht="13.5" thickBot="1" x14ac:dyDescent="0.25">
      <c r="A84" s="206"/>
      <c r="B84" s="32"/>
      <c r="C84" s="221" t="s">
        <v>106</v>
      </c>
      <c r="D84" s="222"/>
      <c r="E84" s="222"/>
      <c r="F84" s="222"/>
      <c r="G84" s="223"/>
      <c r="H84" s="170"/>
      <c r="I84" s="89" t="s">
        <v>70</v>
      </c>
    </row>
    <row r="85" spans="1:9" s="2" customFormat="1" ht="13.5" thickBot="1" x14ac:dyDescent="0.25">
      <c r="A85" s="207" t="s">
        <v>7</v>
      </c>
      <c r="B85" s="39" t="s">
        <v>8</v>
      </c>
      <c r="C85" s="39"/>
      <c r="D85" s="40" t="s">
        <v>9</v>
      </c>
      <c r="E85" s="40" t="s">
        <v>52</v>
      </c>
      <c r="F85" s="40" t="s">
        <v>11</v>
      </c>
      <c r="G85" s="224" t="s">
        <v>12</v>
      </c>
      <c r="H85" s="225"/>
      <c r="I85" s="211"/>
    </row>
    <row r="86" spans="1:9" s="2" customFormat="1" ht="13.5" thickBot="1" x14ac:dyDescent="0.25">
      <c r="A86" s="208"/>
      <c r="B86" s="61"/>
      <c r="C86" s="42"/>
      <c r="D86" s="43"/>
      <c r="E86" s="43"/>
      <c r="F86" s="62"/>
      <c r="G86" s="247"/>
      <c r="H86" s="248"/>
      <c r="I86" s="249"/>
    </row>
    <row r="87" spans="1:9" s="2" customFormat="1" ht="13.5" thickBot="1" x14ac:dyDescent="0.25">
      <c r="A87" s="207" t="s">
        <v>13</v>
      </c>
      <c r="B87" s="39" t="s">
        <v>14</v>
      </c>
      <c r="C87" s="44"/>
      <c r="D87" s="215"/>
      <c r="E87" s="216"/>
      <c r="F87" s="216"/>
      <c r="G87" s="216"/>
      <c r="H87" s="216"/>
      <c r="I87" s="217"/>
    </row>
    <row r="88" spans="1:9" s="2" customFormat="1" ht="13.5" thickBot="1" x14ac:dyDescent="0.25">
      <c r="A88" s="208"/>
      <c r="B88" s="42"/>
      <c r="C88" s="45"/>
      <c r="D88" s="218"/>
      <c r="E88" s="219"/>
      <c r="F88" s="219"/>
      <c r="G88" s="219"/>
      <c r="H88" s="219"/>
      <c r="I88" s="220"/>
    </row>
    <row r="89" spans="1:9" s="2" customFormat="1" x14ac:dyDescent="0.2">
      <c r="A89" s="57"/>
      <c r="B89" s="57"/>
      <c r="C89" s="57"/>
      <c r="D89" s="58"/>
      <c r="E89" s="58"/>
      <c r="F89" s="58"/>
      <c r="G89" s="58"/>
      <c r="H89" s="58"/>
      <c r="I89" s="57"/>
    </row>
    <row r="90" spans="1:9" s="2" customFormat="1" ht="13.5" thickBot="1" x14ac:dyDescent="0.25">
      <c r="A90" s="57"/>
      <c r="B90" s="57"/>
      <c r="C90" s="57"/>
      <c r="D90" s="58"/>
      <c r="E90" s="58"/>
      <c r="F90" s="58"/>
      <c r="G90" s="58"/>
      <c r="H90" s="58"/>
      <c r="I90" s="57"/>
    </row>
    <row r="91" spans="1:9" s="2" customFormat="1" ht="13.5" thickBot="1" x14ac:dyDescent="0.25">
      <c r="A91" s="22" t="s">
        <v>35</v>
      </c>
      <c r="B91" s="23"/>
      <c r="C91" s="23"/>
      <c r="D91" s="59"/>
      <c r="E91" s="59"/>
      <c r="F91" s="59"/>
      <c r="G91" s="59"/>
      <c r="H91" s="123"/>
      <c r="I91" s="24" t="s">
        <v>6</v>
      </c>
    </row>
    <row r="92" spans="1:9" s="2" customFormat="1" ht="26.25" customHeight="1" thickBot="1" x14ac:dyDescent="0.25">
      <c r="A92" s="2" t="s">
        <v>45</v>
      </c>
      <c r="B92" s="55" t="s">
        <v>36</v>
      </c>
      <c r="C92" s="34"/>
      <c r="D92" s="51" t="s">
        <v>145</v>
      </c>
      <c r="E92" s="51" t="s">
        <v>131</v>
      </c>
      <c r="F92" s="51" t="s">
        <v>132</v>
      </c>
      <c r="G92" s="51" t="s">
        <v>133</v>
      </c>
      <c r="H92" s="93" t="s">
        <v>169</v>
      </c>
      <c r="I92" s="226" t="s">
        <v>101</v>
      </c>
    </row>
    <row r="93" spans="1:9" s="2" customFormat="1" ht="90" thickBot="1" x14ac:dyDescent="0.25">
      <c r="A93" s="25"/>
      <c r="B93" s="4" t="s">
        <v>123</v>
      </c>
      <c r="C93" s="26" t="s">
        <v>2</v>
      </c>
      <c r="D93" s="35" t="s">
        <v>151</v>
      </c>
      <c r="E93" s="35" t="s">
        <v>97</v>
      </c>
      <c r="F93" s="35" t="s">
        <v>107</v>
      </c>
      <c r="G93" s="35" t="s">
        <v>152</v>
      </c>
      <c r="H93" s="126" t="s">
        <v>193</v>
      </c>
      <c r="I93" s="227"/>
    </row>
    <row r="94" spans="1:9" s="2" customFormat="1" ht="64.5" thickBot="1" x14ac:dyDescent="0.25">
      <c r="A94" s="25"/>
      <c r="B94" s="25"/>
      <c r="C94" s="26" t="s">
        <v>3</v>
      </c>
      <c r="D94" s="47"/>
      <c r="E94" s="54"/>
      <c r="F94" s="111"/>
      <c r="G94" s="54" t="s">
        <v>192</v>
      </c>
      <c r="H94" s="167"/>
      <c r="I94" s="227"/>
    </row>
    <row r="95" spans="1:9" s="2" customFormat="1" ht="13.5" thickBot="1" x14ac:dyDescent="0.25">
      <c r="A95" s="25"/>
      <c r="B95" s="25"/>
      <c r="C95" s="201" t="s">
        <v>4</v>
      </c>
      <c r="D95" s="202"/>
      <c r="E95" s="202"/>
      <c r="F95" s="202"/>
      <c r="G95" s="203"/>
      <c r="H95" s="171"/>
      <c r="I95" s="227"/>
    </row>
    <row r="96" spans="1:9" s="2" customFormat="1" ht="13.5" thickBot="1" x14ac:dyDescent="0.25">
      <c r="A96" s="25"/>
      <c r="B96" s="25"/>
      <c r="C96" s="221" t="s">
        <v>108</v>
      </c>
      <c r="D96" s="222"/>
      <c r="E96" s="222"/>
      <c r="F96" s="222"/>
      <c r="G96" s="223"/>
      <c r="H96" s="128"/>
      <c r="I96" s="227"/>
    </row>
    <row r="97" spans="1:9" s="2" customFormat="1" ht="26.25" thickBot="1" x14ac:dyDescent="0.25">
      <c r="A97" s="25"/>
      <c r="B97" s="55" t="s">
        <v>37</v>
      </c>
      <c r="C97" s="34"/>
      <c r="D97" s="51" t="s">
        <v>145</v>
      </c>
      <c r="E97" s="51" t="s">
        <v>131</v>
      </c>
      <c r="F97" s="51" t="s">
        <v>132</v>
      </c>
      <c r="G97" s="51" t="s">
        <v>133</v>
      </c>
      <c r="H97" s="93" t="s">
        <v>169</v>
      </c>
      <c r="I97" s="227"/>
    </row>
    <row r="98" spans="1:9" s="2" customFormat="1" ht="51.75" thickBot="1" x14ac:dyDescent="0.25">
      <c r="A98" s="25"/>
      <c r="B98" s="19" t="s">
        <v>125</v>
      </c>
      <c r="C98" s="26" t="s">
        <v>2</v>
      </c>
      <c r="D98" s="66" t="s">
        <v>30</v>
      </c>
      <c r="E98" s="66" t="s">
        <v>97</v>
      </c>
      <c r="F98" s="66" t="s">
        <v>97</v>
      </c>
      <c r="G98" s="66" t="s">
        <v>153</v>
      </c>
      <c r="H98" s="140" t="s">
        <v>194</v>
      </c>
      <c r="I98" s="227"/>
    </row>
    <row r="99" spans="1:9" s="2" customFormat="1" ht="13.5" thickBot="1" x14ac:dyDescent="0.25">
      <c r="A99" s="25"/>
      <c r="B99" s="4"/>
      <c r="C99" s="201" t="s">
        <v>4</v>
      </c>
      <c r="D99" s="202"/>
      <c r="E99" s="202"/>
      <c r="F99" s="202"/>
      <c r="G99" s="203"/>
      <c r="H99" s="171"/>
      <c r="I99" s="227"/>
    </row>
    <row r="100" spans="1:9" s="2" customFormat="1" ht="13.5" thickBot="1" x14ac:dyDescent="0.25">
      <c r="A100" s="32"/>
      <c r="B100" s="32"/>
      <c r="C100" s="252" t="s">
        <v>109</v>
      </c>
      <c r="D100" s="253"/>
      <c r="E100" s="253"/>
      <c r="F100" s="253"/>
      <c r="G100" s="254"/>
      <c r="H100" s="133"/>
      <c r="I100" s="227"/>
    </row>
    <row r="101" spans="1:9" s="2" customFormat="1" ht="26.25" thickBot="1" x14ac:dyDescent="0.25">
      <c r="A101" s="60" t="s">
        <v>17</v>
      </c>
      <c r="B101" s="34" t="s">
        <v>110</v>
      </c>
      <c r="C101" s="95"/>
      <c r="D101" s="51" t="s">
        <v>145</v>
      </c>
      <c r="E101" s="51" t="s">
        <v>131</v>
      </c>
      <c r="F101" s="51" t="s">
        <v>132</v>
      </c>
      <c r="G101" s="51" t="s">
        <v>133</v>
      </c>
      <c r="H101" s="143" t="s">
        <v>169</v>
      </c>
      <c r="I101" s="227"/>
    </row>
    <row r="102" spans="1:9" s="2" customFormat="1" ht="95.25" customHeight="1" thickBot="1" x14ac:dyDescent="0.25">
      <c r="A102" s="204">
        <v>10</v>
      </c>
      <c r="B102" s="4" t="s">
        <v>124</v>
      </c>
      <c r="C102" s="26" t="s">
        <v>2</v>
      </c>
      <c r="D102" s="66" t="s">
        <v>154</v>
      </c>
      <c r="E102" s="66" t="s">
        <v>97</v>
      </c>
      <c r="F102" s="66" t="s">
        <v>97</v>
      </c>
      <c r="G102" s="66" t="s">
        <v>113</v>
      </c>
      <c r="H102" s="140" t="s">
        <v>195</v>
      </c>
      <c r="I102" s="227"/>
    </row>
    <row r="103" spans="1:9" s="2" customFormat="1" ht="13.5" thickBot="1" x14ac:dyDescent="0.25">
      <c r="A103" s="205"/>
      <c r="B103" s="4"/>
      <c r="C103" s="201" t="s">
        <v>4</v>
      </c>
      <c r="D103" s="202"/>
      <c r="E103" s="202"/>
      <c r="F103" s="202"/>
      <c r="G103" s="203"/>
      <c r="H103" s="120"/>
      <c r="I103" s="73" t="s">
        <v>69</v>
      </c>
    </row>
    <row r="104" spans="1:9" s="2" customFormat="1" ht="13.5" thickBot="1" x14ac:dyDescent="0.25">
      <c r="A104" s="206"/>
      <c r="B104" s="88"/>
      <c r="C104" s="221" t="s">
        <v>111</v>
      </c>
      <c r="D104" s="222"/>
      <c r="E104" s="222"/>
      <c r="F104" s="222"/>
      <c r="G104" s="223"/>
      <c r="H104" s="128"/>
      <c r="I104" s="89" t="s">
        <v>70</v>
      </c>
    </row>
    <row r="105" spans="1:9" s="2" customFormat="1" ht="13.5" thickBot="1" x14ac:dyDescent="0.25">
      <c r="A105" s="207" t="s">
        <v>129</v>
      </c>
      <c r="B105" s="39" t="s">
        <v>8</v>
      </c>
      <c r="C105" s="39"/>
      <c r="D105" s="40" t="s">
        <v>9</v>
      </c>
      <c r="E105" s="40" t="s">
        <v>52</v>
      </c>
      <c r="F105" s="40" t="s">
        <v>11</v>
      </c>
      <c r="G105" s="209" t="s">
        <v>12</v>
      </c>
      <c r="H105" s="210"/>
      <c r="I105" s="211"/>
    </row>
    <row r="106" spans="1:9" s="2" customFormat="1" ht="13.5" thickBot="1" x14ac:dyDescent="0.25">
      <c r="A106" s="208"/>
      <c r="B106" s="41">
        <v>4200000</v>
      </c>
      <c r="C106" s="42"/>
      <c r="D106" s="43"/>
      <c r="E106" s="91">
        <f>ROUND(21500000*0.634981,-3)</f>
        <v>13652000</v>
      </c>
      <c r="F106" s="92">
        <f>E106+B106</f>
        <v>17852000</v>
      </c>
      <c r="G106" s="212">
        <f>B106/F106</f>
        <v>0.23526775711404885</v>
      </c>
      <c r="H106" s="213"/>
      <c r="I106" s="214"/>
    </row>
    <row r="107" spans="1:9" s="2" customFormat="1" ht="13.5" thickBot="1" x14ac:dyDescent="0.25">
      <c r="A107" s="207" t="s">
        <v>130</v>
      </c>
      <c r="B107" s="39" t="s">
        <v>14</v>
      </c>
      <c r="C107" s="44"/>
      <c r="D107" s="215"/>
      <c r="E107" s="216"/>
      <c r="F107" s="216"/>
      <c r="G107" s="216"/>
      <c r="H107" s="216"/>
      <c r="I107" s="217"/>
    </row>
    <row r="108" spans="1:9" s="2" customFormat="1" ht="13.5" thickBot="1" x14ac:dyDescent="0.25">
      <c r="A108" s="208"/>
      <c r="B108" s="42" t="s">
        <v>47</v>
      </c>
      <c r="C108" s="45"/>
      <c r="D108" s="218"/>
      <c r="E108" s="219"/>
      <c r="F108" s="219"/>
      <c r="G108" s="219"/>
      <c r="H108" s="219"/>
      <c r="I108" s="220"/>
    </row>
    <row r="110" spans="1:9" ht="13.5" thickBot="1" x14ac:dyDescent="0.25"/>
    <row r="111" spans="1:9" s="2" customFormat="1" ht="26.25" thickBot="1" x14ac:dyDescent="0.25">
      <c r="A111" s="22" t="s">
        <v>40</v>
      </c>
      <c r="B111" s="23" t="s">
        <v>41</v>
      </c>
      <c r="C111" s="23"/>
      <c r="D111" s="93" t="s">
        <v>145</v>
      </c>
      <c r="E111" s="59" t="s">
        <v>155</v>
      </c>
      <c r="F111" s="59" t="s">
        <v>156</v>
      </c>
      <c r="G111" s="59" t="s">
        <v>157</v>
      </c>
      <c r="H111" s="123" t="s">
        <v>169</v>
      </c>
      <c r="I111" s="24" t="s">
        <v>6</v>
      </c>
    </row>
    <row r="112" spans="1:9" s="2" customFormat="1" ht="102.75" customHeight="1" thickBot="1" x14ac:dyDescent="0.25">
      <c r="A112" s="19" t="s">
        <v>74</v>
      </c>
      <c r="B112" s="19" t="s">
        <v>84</v>
      </c>
      <c r="C112" s="26" t="s">
        <v>2</v>
      </c>
      <c r="D112" s="35">
        <v>0</v>
      </c>
      <c r="E112" s="35" t="s">
        <v>80</v>
      </c>
      <c r="F112" s="35" t="s">
        <v>76</v>
      </c>
      <c r="G112" s="35" t="s">
        <v>77</v>
      </c>
      <c r="H112" s="54" t="s">
        <v>196</v>
      </c>
      <c r="I112" s="226" t="s">
        <v>112</v>
      </c>
    </row>
    <row r="113" spans="1:9" s="2" customFormat="1" ht="26.25" customHeight="1" thickBot="1" x14ac:dyDescent="0.25">
      <c r="A113" s="25"/>
      <c r="B113" s="25"/>
      <c r="C113" s="52" t="s">
        <v>3</v>
      </c>
      <c r="D113" s="53"/>
      <c r="E113" s="173"/>
      <c r="F113" s="182" t="s">
        <v>199</v>
      </c>
      <c r="G113" s="187" t="s">
        <v>198</v>
      </c>
      <c r="H113" s="174"/>
      <c r="I113" s="227"/>
    </row>
    <row r="114" spans="1:9" s="2" customFormat="1" ht="13.5" thickBot="1" x14ac:dyDescent="0.25">
      <c r="A114" s="25"/>
      <c r="B114" s="25"/>
      <c r="C114" s="201" t="s">
        <v>4</v>
      </c>
      <c r="D114" s="202"/>
      <c r="E114" s="202"/>
      <c r="F114" s="202"/>
      <c r="G114" s="203"/>
      <c r="H114" s="171"/>
      <c r="I114" s="227"/>
    </row>
    <row r="115" spans="1:9" s="2" customFormat="1" ht="13.5" thickBot="1" x14ac:dyDescent="0.25">
      <c r="A115" s="25"/>
      <c r="B115" s="32"/>
      <c r="C115" s="198" t="s">
        <v>81</v>
      </c>
      <c r="D115" s="199"/>
      <c r="E115" s="199"/>
      <c r="F115" s="199"/>
      <c r="G115" s="200"/>
      <c r="H115" s="54"/>
      <c r="I115" s="227"/>
    </row>
    <row r="116" spans="1:9" s="2" customFormat="1" ht="26.25" thickBot="1" x14ac:dyDescent="0.25">
      <c r="A116" s="25"/>
      <c r="B116" s="34" t="s">
        <v>42</v>
      </c>
      <c r="C116" s="34"/>
      <c r="D116" s="93" t="s">
        <v>145</v>
      </c>
      <c r="E116" s="123" t="s">
        <v>155</v>
      </c>
      <c r="F116" s="123" t="s">
        <v>156</v>
      </c>
      <c r="G116" s="123" t="s">
        <v>157</v>
      </c>
      <c r="H116" s="93" t="s">
        <v>169</v>
      </c>
      <c r="I116" s="227"/>
    </row>
    <row r="117" spans="1:9" s="2" customFormat="1" ht="64.5" thickBot="1" x14ac:dyDescent="0.25">
      <c r="A117" s="25"/>
      <c r="B117" s="20" t="s">
        <v>197</v>
      </c>
      <c r="C117" s="26" t="s">
        <v>2</v>
      </c>
      <c r="D117" s="35">
        <v>0</v>
      </c>
      <c r="E117" s="35">
        <v>0</v>
      </c>
      <c r="F117" s="69" t="s">
        <v>82</v>
      </c>
      <c r="G117" s="69" t="s">
        <v>83</v>
      </c>
      <c r="H117" s="172" t="s">
        <v>202</v>
      </c>
      <c r="I117" s="227"/>
    </row>
    <row r="118" spans="1:9" s="2" customFormat="1" ht="39" thickBot="1" x14ac:dyDescent="0.25">
      <c r="A118" s="25"/>
      <c r="B118" s="25"/>
      <c r="C118" s="26" t="s">
        <v>3</v>
      </c>
      <c r="D118" s="47"/>
      <c r="E118" s="54"/>
      <c r="F118" s="183" t="s">
        <v>200</v>
      </c>
      <c r="G118" s="183" t="s">
        <v>201</v>
      </c>
      <c r="H118" s="132"/>
      <c r="I118" s="227"/>
    </row>
    <row r="119" spans="1:9" s="2" customFormat="1" ht="13.5" thickBot="1" x14ac:dyDescent="0.25">
      <c r="A119" s="25"/>
      <c r="B119" s="25"/>
      <c r="C119" s="201" t="s">
        <v>4</v>
      </c>
      <c r="D119" s="202"/>
      <c r="E119" s="202"/>
      <c r="F119" s="202"/>
      <c r="G119" s="203"/>
      <c r="H119" s="171"/>
      <c r="I119" s="227"/>
    </row>
    <row r="120" spans="1:9" s="2" customFormat="1" ht="13.5" thickBot="1" x14ac:dyDescent="0.25">
      <c r="A120" s="25"/>
      <c r="B120" s="32"/>
      <c r="C120" s="198" t="s">
        <v>85</v>
      </c>
      <c r="D120" s="199"/>
      <c r="E120" s="199"/>
      <c r="F120" s="199"/>
      <c r="G120" s="200"/>
      <c r="H120" s="126"/>
      <c r="I120" s="227"/>
    </row>
    <row r="121" spans="1:9" s="2" customFormat="1" ht="26.25" thickBot="1" x14ac:dyDescent="0.25">
      <c r="A121" s="25"/>
      <c r="B121" s="34" t="s">
        <v>43</v>
      </c>
      <c r="C121" s="34"/>
      <c r="D121" s="93" t="s">
        <v>145</v>
      </c>
      <c r="E121" s="87" t="s">
        <v>155</v>
      </c>
      <c r="F121" s="87" t="s">
        <v>156</v>
      </c>
      <c r="G121" s="87" t="s">
        <v>157</v>
      </c>
      <c r="H121" s="143" t="s">
        <v>169</v>
      </c>
      <c r="I121" s="227"/>
    </row>
    <row r="122" spans="1:9" s="2" customFormat="1" ht="39" thickBot="1" x14ac:dyDescent="0.25">
      <c r="A122" s="25"/>
      <c r="B122" s="19" t="s">
        <v>203</v>
      </c>
      <c r="C122" s="26" t="s">
        <v>2</v>
      </c>
      <c r="D122" s="35" t="s">
        <v>30</v>
      </c>
      <c r="E122" s="35">
        <v>0</v>
      </c>
      <c r="F122" s="35">
        <v>2</v>
      </c>
      <c r="G122" s="35">
        <v>2</v>
      </c>
      <c r="H122" s="167">
        <v>3</v>
      </c>
      <c r="I122" s="227"/>
    </row>
    <row r="123" spans="1:9" s="2" customFormat="1" ht="13.5" thickBot="1" x14ac:dyDescent="0.25">
      <c r="A123" s="25"/>
      <c r="B123" s="25"/>
      <c r="C123" s="26" t="s">
        <v>3</v>
      </c>
      <c r="D123" s="47"/>
      <c r="E123" s="54"/>
      <c r="F123" s="183">
        <v>2</v>
      </c>
      <c r="G123" s="183">
        <v>3</v>
      </c>
      <c r="H123" s="54"/>
      <c r="I123" s="227"/>
    </row>
    <row r="124" spans="1:9" s="2" customFormat="1" ht="13.5" thickBot="1" x14ac:dyDescent="0.25">
      <c r="A124" s="25"/>
      <c r="B124" s="25"/>
      <c r="C124" s="201" t="s">
        <v>4</v>
      </c>
      <c r="D124" s="202"/>
      <c r="E124" s="202"/>
      <c r="F124" s="202"/>
      <c r="G124" s="203"/>
      <c r="H124" s="171"/>
      <c r="I124" s="227"/>
    </row>
    <row r="125" spans="1:9" s="2" customFormat="1" ht="13.5" thickBot="1" x14ac:dyDescent="0.25">
      <c r="A125" s="25"/>
      <c r="B125" s="25"/>
      <c r="C125" s="198" t="s">
        <v>46</v>
      </c>
      <c r="D125" s="199"/>
      <c r="E125" s="199"/>
      <c r="F125" s="199"/>
      <c r="G125" s="200"/>
      <c r="H125" s="126"/>
      <c r="I125" s="227"/>
    </row>
    <row r="126" spans="1:9" s="2" customFormat="1" ht="26.25" thickBot="1" x14ac:dyDescent="0.25">
      <c r="A126" s="25"/>
      <c r="B126" s="55" t="s">
        <v>72</v>
      </c>
      <c r="C126" s="34"/>
      <c r="D126" s="93" t="s">
        <v>145</v>
      </c>
      <c r="E126" s="87" t="s">
        <v>155</v>
      </c>
      <c r="F126" s="87" t="s">
        <v>156</v>
      </c>
      <c r="G126" s="87" t="s">
        <v>157</v>
      </c>
      <c r="H126" s="143" t="s">
        <v>169</v>
      </c>
      <c r="I126" s="227"/>
    </row>
    <row r="127" spans="1:9" s="2" customFormat="1" ht="51.75" thickBot="1" x14ac:dyDescent="0.25">
      <c r="A127" s="25"/>
      <c r="B127" s="19" t="s">
        <v>204</v>
      </c>
      <c r="C127" s="26" t="s">
        <v>2</v>
      </c>
      <c r="D127" s="35" t="s">
        <v>30</v>
      </c>
      <c r="E127" s="35">
        <v>0</v>
      </c>
      <c r="F127" s="69" t="s">
        <v>86</v>
      </c>
      <c r="G127" s="69" t="s">
        <v>86</v>
      </c>
      <c r="H127" s="121" t="s">
        <v>205</v>
      </c>
      <c r="I127" s="227"/>
    </row>
    <row r="128" spans="1:9" s="2" customFormat="1" ht="13.5" thickBot="1" x14ac:dyDescent="0.25">
      <c r="A128" s="25"/>
      <c r="B128" s="25"/>
      <c r="C128" s="26" t="s">
        <v>3</v>
      </c>
      <c r="D128" s="47"/>
      <c r="E128" s="54"/>
      <c r="F128" s="183">
        <v>2</v>
      </c>
      <c r="G128" s="54">
        <v>2</v>
      </c>
      <c r="H128" s="167"/>
      <c r="I128" s="227"/>
    </row>
    <row r="129" spans="1:9" s="2" customFormat="1" ht="13.5" thickBot="1" x14ac:dyDescent="0.25">
      <c r="A129" s="25"/>
      <c r="B129" s="25"/>
      <c r="C129" s="201" t="s">
        <v>4</v>
      </c>
      <c r="D129" s="202"/>
      <c r="E129" s="202"/>
      <c r="F129" s="202"/>
      <c r="G129" s="203"/>
      <c r="H129" s="145"/>
      <c r="I129" s="227"/>
    </row>
    <row r="130" spans="1:9" s="2" customFormat="1" ht="13.5" thickBot="1" x14ac:dyDescent="0.25">
      <c r="A130" s="25"/>
      <c r="B130" s="32"/>
      <c r="C130" s="198" t="s">
        <v>46</v>
      </c>
      <c r="D130" s="199"/>
      <c r="E130" s="199"/>
      <c r="F130" s="199"/>
      <c r="G130" s="200"/>
      <c r="H130" s="54"/>
      <c r="I130" s="227"/>
    </row>
    <row r="131" spans="1:9" s="2" customFormat="1" ht="26.25" thickBot="1" x14ac:dyDescent="0.25">
      <c r="A131" s="25"/>
      <c r="B131" s="34" t="s">
        <v>73</v>
      </c>
      <c r="C131" s="34"/>
      <c r="D131" s="93" t="s">
        <v>145</v>
      </c>
      <c r="E131" s="87" t="s">
        <v>155</v>
      </c>
      <c r="F131" s="87" t="s">
        <v>156</v>
      </c>
      <c r="G131" s="87" t="s">
        <v>157</v>
      </c>
      <c r="H131" s="125" t="s">
        <v>169</v>
      </c>
      <c r="I131" s="227"/>
    </row>
    <row r="132" spans="1:9" s="2" customFormat="1" ht="39" thickBot="1" x14ac:dyDescent="0.25">
      <c r="A132" s="25"/>
      <c r="B132" s="19" t="s">
        <v>88</v>
      </c>
      <c r="C132" s="26" t="s">
        <v>2</v>
      </c>
      <c r="D132" s="35" t="s">
        <v>30</v>
      </c>
      <c r="E132" s="35" t="s">
        <v>78</v>
      </c>
      <c r="F132" s="35" t="s">
        <v>79</v>
      </c>
      <c r="G132" s="35" t="s">
        <v>79</v>
      </c>
      <c r="H132" s="167" t="s">
        <v>206</v>
      </c>
      <c r="I132" s="227"/>
    </row>
    <row r="133" spans="1:9" s="2" customFormat="1" ht="13.5" thickBot="1" x14ac:dyDescent="0.25">
      <c r="A133" s="25"/>
      <c r="B133" s="25"/>
      <c r="C133" s="26" t="s">
        <v>3</v>
      </c>
      <c r="D133" s="47"/>
      <c r="E133" s="54"/>
      <c r="F133" s="54">
        <v>7</v>
      </c>
      <c r="G133" s="183">
        <v>5</v>
      </c>
      <c r="H133" s="54"/>
      <c r="I133" s="227"/>
    </row>
    <row r="134" spans="1:9" s="2" customFormat="1" ht="13.5" thickBot="1" x14ac:dyDescent="0.25">
      <c r="A134" s="25"/>
      <c r="B134" s="25"/>
      <c r="C134" s="201" t="s">
        <v>4</v>
      </c>
      <c r="D134" s="202"/>
      <c r="E134" s="202"/>
      <c r="F134" s="202"/>
      <c r="G134" s="203"/>
      <c r="H134" s="127"/>
      <c r="I134" s="227"/>
    </row>
    <row r="135" spans="1:9" s="2" customFormat="1" ht="13.5" thickBot="1" x14ac:dyDescent="0.25">
      <c r="A135" s="32"/>
      <c r="B135" s="32"/>
      <c r="C135" s="198" t="s">
        <v>87</v>
      </c>
      <c r="D135" s="199"/>
      <c r="E135" s="199"/>
      <c r="F135" s="199"/>
      <c r="G135" s="200"/>
      <c r="H135" s="126"/>
      <c r="I135" s="227"/>
    </row>
    <row r="136" spans="1:9" s="2" customFormat="1" ht="26.25" thickBot="1" x14ac:dyDescent="0.25">
      <c r="A136" s="60" t="s">
        <v>17</v>
      </c>
      <c r="B136" s="55" t="s">
        <v>75</v>
      </c>
      <c r="C136" s="34"/>
      <c r="D136" s="93" t="s">
        <v>145</v>
      </c>
      <c r="E136" s="87" t="s">
        <v>155</v>
      </c>
      <c r="F136" s="87" t="s">
        <v>156</v>
      </c>
      <c r="G136" s="87" t="s">
        <v>157</v>
      </c>
      <c r="H136" s="123" t="s">
        <v>169</v>
      </c>
      <c r="I136" s="73" t="s">
        <v>69</v>
      </c>
    </row>
    <row r="137" spans="1:9" s="2" customFormat="1" ht="51.75" thickBot="1" x14ac:dyDescent="0.25">
      <c r="A137" s="204">
        <v>40</v>
      </c>
      <c r="B137" s="19" t="s">
        <v>89</v>
      </c>
      <c r="C137" s="26" t="s">
        <v>2</v>
      </c>
      <c r="D137" s="35" t="s">
        <v>30</v>
      </c>
      <c r="E137" s="35">
        <v>0</v>
      </c>
      <c r="F137" s="35">
        <v>2</v>
      </c>
      <c r="G137" s="35">
        <v>2</v>
      </c>
      <c r="H137" s="54">
        <v>2</v>
      </c>
      <c r="I137" s="89" t="s">
        <v>71</v>
      </c>
    </row>
    <row r="138" spans="1:9" s="2" customFormat="1" ht="13.5" thickBot="1" x14ac:dyDescent="0.25">
      <c r="A138" s="205"/>
      <c r="B138" s="25"/>
      <c r="C138" s="26" t="s">
        <v>3</v>
      </c>
      <c r="D138" s="47"/>
      <c r="E138" s="54"/>
      <c r="F138" s="183">
        <v>0</v>
      </c>
      <c r="G138" s="183">
        <v>2</v>
      </c>
      <c r="H138" s="132"/>
      <c r="I138" s="68"/>
    </row>
    <row r="139" spans="1:9" s="2" customFormat="1" ht="13.5" thickBot="1" x14ac:dyDescent="0.25">
      <c r="A139" s="205"/>
      <c r="B139" s="25"/>
      <c r="C139" s="201" t="s">
        <v>4</v>
      </c>
      <c r="D139" s="202"/>
      <c r="E139" s="202"/>
      <c r="F139" s="202"/>
      <c r="G139" s="203"/>
      <c r="H139" s="171"/>
      <c r="I139" s="68"/>
    </row>
    <row r="140" spans="1:9" s="2" customFormat="1" ht="13.5" thickBot="1" x14ac:dyDescent="0.25">
      <c r="A140" s="206"/>
      <c r="B140" s="70"/>
      <c r="C140" s="198" t="s">
        <v>46</v>
      </c>
      <c r="D140" s="199"/>
      <c r="E140" s="199"/>
      <c r="F140" s="199"/>
      <c r="G140" s="200"/>
      <c r="H140" s="126"/>
      <c r="I140" s="68"/>
    </row>
    <row r="141" spans="1:9" s="2" customFormat="1" ht="13.5" thickBot="1" x14ac:dyDescent="0.25">
      <c r="A141" s="207" t="s">
        <v>7</v>
      </c>
      <c r="B141" s="39" t="s">
        <v>8</v>
      </c>
      <c r="C141" s="39"/>
      <c r="D141" s="40" t="s">
        <v>9</v>
      </c>
      <c r="E141" s="40" t="s">
        <v>10</v>
      </c>
      <c r="F141" s="40" t="s">
        <v>11</v>
      </c>
      <c r="G141" s="209" t="s">
        <v>12</v>
      </c>
      <c r="H141" s="210"/>
      <c r="I141" s="211"/>
    </row>
    <row r="142" spans="1:9" s="2" customFormat="1" ht="13.5" thickBot="1" x14ac:dyDescent="0.25">
      <c r="A142" s="208"/>
      <c r="B142" s="41">
        <v>3000000</v>
      </c>
      <c r="C142" s="42"/>
      <c r="D142" s="62"/>
      <c r="E142" s="62"/>
      <c r="F142" s="62"/>
      <c r="G142" s="212">
        <v>1</v>
      </c>
      <c r="H142" s="213"/>
      <c r="I142" s="214"/>
    </row>
    <row r="143" spans="1:9" s="2" customFormat="1" ht="13.5" thickBot="1" x14ac:dyDescent="0.25">
      <c r="A143" s="207" t="s">
        <v>13</v>
      </c>
      <c r="B143" s="39" t="s">
        <v>14</v>
      </c>
      <c r="C143" s="44"/>
      <c r="D143" s="215"/>
      <c r="E143" s="216"/>
      <c r="F143" s="216"/>
      <c r="G143" s="216"/>
      <c r="H143" s="216"/>
      <c r="I143" s="217"/>
    </row>
    <row r="144" spans="1:9" s="2" customFormat="1" ht="13.5" thickBot="1" x14ac:dyDescent="0.25">
      <c r="A144" s="208"/>
      <c r="B144" s="42" t="s">
        <v>47</v>
      </c>
      <c r="C144" s="45"/>
      <c r="D144" s="218"/>
      <c r="E144" s="219"/>
      <c r="F144" s="219"/>
      <c r="G144" s="219"/>
      <c r="H144" s="219"/>
      <c r="I144" s="220"/>
    </row>
  </sheetData>
  <mergeCells count="80">
    <mergeCell ref="C96:G96"/>
    <mergeCell ref="C99:G99"/>
    <mergeCell ref="I92:I102"/>
    <mergeCell ref="C100:G100"/>
    <mergeCell ref="G86:I86"/>
    <mergeCell ref="D87:I88"/>
    <mergeCell ref="C95:G95"/>
    <mergeCell ref="A67:A68"/>
    <mergeCell ref="D67:I68"/>
    <mergeCell ref="A65:A66"/>
    <mergeCell ref="G65:I65"/>
    <mergeCell ref="C58:G58"/>
    <mergeCell ref="G66:I66"/>
    <mergeCell ref="I71:I81"/>
    <mergeCell ref="I56:I62"/>
    <mergeCell ref="C74:G74"/>
    <mergeCell ref="C78:G78"/>
    <mergeCell ref="C79:G79"/>
    <mergeCell ref="A45:A48"/>
    <mergeCell ref="A61:A64"/>
    <mergeCell ref="C63:G63"/>
    <mergeCell ref="C33:G33"/>
    <mergeCell ref="C38:G38"/>
    <mergeCell ref="C43:G43"/>
    <mergeCell ref="C48:G48"/>
    <mergeCell ref="G49:I49"/>
    <mergeCell ref="A49:A50"/>
    <mergeCell ref="A51:A52"/>
    <mergeCell ref="D51:I52"/>
    <mergeCell ref="G50:I50"/>
    <mergeCell ref="C59:G59"/>
    <mergeCell ref="C64:G64"/>
    <mergeCell ref="G142:I142"/>
    <mergeCell ref="D10:G10"/>
    <mergeCell ref="B1:I1"/>
    <mergeCell ref="D15:G15"/>
    <mergeCell ref="D5:G5"/>
    <mergeCell ref="D6:G6"/>
    <mergeCell ref="D11:G11"/>
    <mergeCell ref="I3:I11"/>
    <mergeCell ref="I13:I26"/>
    <mergeCell ref="D16:G16"/>
    <mergeCell ref="D21:G21"/>
    <mergeCell ref="B23:B24"/>
    <mergeCell ref="D26:G26"/>
    <mergeCell ref="I30:I46"/>
    <mergeCell ref="C84:G84"/>
    <mergeCell ref="C73:G73"/>
    <mergeCell ref="C83:G83"/>
    <mergeCell ref="A143:A144"/>
    <mergeCell ref="D143:I144"/>
    <mergeCell ref="C140:G140"/>
    <mergeCell ref="C139:G139"/>
    <mergeCell ref="C135:G135"/>
    <mergeCell ref="A137:A140"/>
    <mergeCell ref="I112:I135"/>
    <mergeCell ref="C129:G129"/>
    <mergeCell ref="C130:G130"/>
    <mergeCell ref="C134:G134"/>
    <mergeCell ref="C115:G115"/>
    <mergeCell ref="C114:G114"/>
    <mergeCell ref="C119:G119"/>
    <mergeCell ref="A141:A142"/>
    <mergeCell ref="G141:I141"/>
    <mergeCell ref="B76:B79"/>
    <mergeCell ref="C125:G125"/>
    <mergeCell ref="C120:G120"/>
    <mergeCell ref="C124:G124"/>
    <mergeCell ref="A81:A84"/>
    <mergeCell ref="A102:A104"/>
    <mergeCell ref="A105:A106"/>
    <mergeCell ref="G105:I105"/>
    <mergeCell ref="G106:I106"/>
    <mergeCell ref="A107:A108"/>
    <mergeCell ref="D107:I108"/>
    <mergeCell ref="C104:G104"/>
    <mergeCell ref="C103:G103"/>
    <mergeCell ref="A85:A86"/>
    <mergeCell ref="G85:I85"/>
    <mergeCell ref="A87:A88"/>
  </mergeCells>
  <phoneticPr fontId="0" type="noConversion"/>
  <pageMargins left="0.7" right="0.7" top="0.75" bottom="0.75" header="0.3" footer="0.3"/>
  <pageSetup paperSize="9" scale="61" fitToHeight="0" orientation="landscape" r:id="rId1"/>
  <headerFooter alignWithMargins="0">
    <oddFooter>&amp;LPrinted &amp;D &amp;T&amp;R&amp;P of &amp;N</oddFooter>
  </headerFooter>
  <rowBreaks count="3" manualBreakCount="3">
    <brk id="28" max="16383" man="1"/>
    <brk id="69" max="16383" man="1"/>
    <brk id="1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2.75" x14ac:dyDescent="0.2"/>
  <sheetData>
    <row r="1" spans="1:1" x14ac:dyDescent="0.2">
      <c r="A1" s="1" t="s">
        <v>173</v>
      </c>
    </row>
    <row r="2" spans="1:1" x14ac:dyDescent="0.2">
      <c r="A2" s="1" t="s">
        <v>178</v>
      </c>
    </row>
    <row r="3" spans="1:1" x14ac:dyDescent="0.2">
      <c r="A3" s="1" t="s">
        <v>175</v>
      </c>
    </row>
    <row r="6" spans="1:1" x14ac:dyDescent="0.2">
      <c r="A6" t="s">
        <v>181</v>
      </c>
    </row>
    <row r="7" spans="1:1" x14ac:dyDescent="0.2">
      <c r="A7" t="s">
        <v>21</v>
      </c>
    </row>
    <row r="8" spans="1:1" x14ac:dyDescent="0.2">
      <c r="A8" t="s">
        <v>168</v>
      </c>
    </row>
    <row r="9" spans="1:1" x14ac:dyDescent="0.2">
      <c r="A9" s="1"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J17" sqref="J17"/>
    </sheetView>
  </sheetViews>
  <sheetFormatPr defaultRowHeight="12.75" x14ac:dyDescent="0.2"/>
  <cols>
    <col min="1" max="1" width="40.7109375" bestFit="1" customWidth="1"/>
    <col min="2" max="2" width="18.7109375" bestFit="1" customWidth="1"/>
    <col min="3" max="3" width="19.7109375" customWidth="1"/>
    <col min="6" max="6" width="20.5703125" bestFit="1" customWidth="1"/>
    <col min="8" max="8" width="23.7109375" bestFit="1" customWidth="1"/>
  </cols>
  <sheetData>
    <row r="1" spans="1:3" x14ac:dyDescent="0.2">
      <c r="A1" s="96"/>
      <c r="B1" s="97"/>
      <c r="C1" s="97"/>
    </row>
    <row r="2" spans="1:3" x14ac:dyDescent="0.2">
      <c r="A2" s="97"/>
      <c r="B2" s="98"/>
      <c r="C2" s="99"/>
    </row>
    <row r="3" spans="1:3" x14ac:dyDescent="0.2">
      <c r="A3" s="97"/>
      <c r="B3" s="100"/>
      <c r="C3" s="99"/>
    </row>
    <row r="4" spans="1:3" x14ac:dyDescent="0.2">
      <c r="A4" s="97"/>
      <c r="B4" s="100"/>
      <c r="C4" s="99"/>
    </row>
    <row r="5" spans="1:3" x14ac:dyDescent="0.2">
      <c r="A5" s="97"/>
      <c r="B5" s="100"/>
      <c r="C5" s="99"/>
    </row>
    <row r="6" spans="1:3" x14ac:dyDescent="0.2">
      <c r="A6" s="101"/>
      <c r="B6" s="102"/>
      <c r="C6" s="102"/>
    </row>
    <row r="7" spans="1:3" x14ac:dyDescent="0.2">
      <c r="A7" s="96"/>
      <c r="B7" s="96"/>
      <c r="C7" s="96"/>
    </row>
    <row r="8" spans="1:3" x14ac:dyDescent="0.2">
      <c r="A8" s="96"/>
      <c r="B8" s="96"/>
      <c r="C8" s="96"/>
    </row>
    <row r="15" spans="1:3" x14ac:dyDescent="0.2">
      <c r="A15" s="1" t="s">
        <v>114</v>
      </c>
    </row>
    <row r="16" spans="1:3" x14ac:dyDescent="0.2">
      <c r="B16" s="1" t="s">
        <v>53</v>
      </c>
      <c r="C16" s="1" t="s">
        <v>54</v>
      </c>
    </row>
    <row r="17" spans="1:8" x14ac:dyDescent="0.2">
      <c r="A17" s="1" t="s">
        <v>116</v>
      </c>
      <c r="B17" s="82">
        <v>3599300000</v>
      </c>
      <c r="C17" s="84">
        <f>B17/160</f>
        <v>22495625</v>
      </c>
    </row>
    <row r="18" spans="1:8" x14ac:dyDescent="0.2">
      <c r="A18" s="1" t="s">
        <v>117</v>
      </c>
      <c r="B18" s="82">
        <v>31535600000</v>
      </c>
      <c r="C18" s="84">
        <f t="shared" ref="C18:C21" si="0">B18/160</f>
        <v>197097500</v>
      </c>
    </row>
    <row r="19" spans="1:8" x14ac:dyDescent="0.2">
      <c r="A19" s="1" t="s">
        <v>115</v>
      </c>
      <c r="B19" s="82">
        <f>SUM(B17:B18)</f>
        <v>35134900000</v>
      </c>
      <c r="C19" s="84">
        <f t="shared" si="0"/>
        <v>219593125</v>
      </c>
    </row>
    <row r="20" spans="1:8" x14ac:dyDescent="0.2">
      <c r="B20" s="82"/>
      <c r="C20" s="84"/>
    </row>
    <row r="21" spans="1:8" x14ac:dyDescent="0.2">
      <c r="A21" s="1" t="s">
        <v>118</v>
      </c>
      <c r="B21" s="82">
        <v>3541200000</v>
      </c>
      <c r="C21" s="84">
        <f t="shared" si="0"/>
        <v>22132500</v>
      </c>
    </row>
    <row r="22" spans="1:8" x14ac:dyDescent="0.2">
      <c r="A22" s="1" t="s">
        <v>119</v>
      </c>
      <c r="B22" s="83">
        <f>B21/B19</f>
        <v>0.10078867450882172</v>
      </c>
      <c r="F22" s="104"/>
      <c r="G22" s="104"/>
      <c r="H22" s="105"/>
    </row>
    <row r="23" spans="1:8" x14ac:dyDescent="0.2">
      <c r="F23" s="103"/>
      <c r="H23" s="10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3" workbookViewId="0">
      <selection activeCell="F17" sqref="F17"/>
    </sheetView>
  </sheetViews>
  <sheetFormatPr defaultRowHeight="12.75" x14ac:dyDescent="0.2"/>
  <cols>
    <col min="1" max="1" width="15.5703125" customWidth="1"/>
    <col min="7" max="7" width="10.140625" customWidth="1"/>
  </cols>
  <sheetData>
    <row r="1" spans="1:12" ht="103.5" customHeight="1" x14ac:dyDescent="0.2">
      <c r="K1" s="13">
        <v>41244</v>
      </c>
      <c r="L1" s="255" t="s">
        <v>55</v>
      </c>
    </row>
    <row r="2" spans="1:12" x14ac:dyDescent="0.2">
      <c r="K2" s="12">
        <v>41275</v>
      </c>
      <c r="L2" s="256"/>
    </row>
    <row r="3" spans="1:12" x14ac:dyDescent="0.2">
      <c r="K3" s="12">
        <v>41306</v>
      </c>
      <c r="L3" s="256"/>
    </row>
    <row r="4" spans="1:12" x14ac:dyDescent="0.2">
      <c r="K4" s="12">
        <v>41334</v>
      </c>
      <c r="L4" s="257"/>
    </row>
    <row r="5" spans="1:12" ht="13.5" thickBot="1" x14ac:dyDescent="0.25">
      <c r="K5" s="12">
        <v>41365</v>
      </c>
      <c r="L5" s="255" t="s">
        <v>57</v>
      </c>
    </row>
    <row r="6" spans="1:12" ht="23.25" customHeight="1" x14ac:dyDescent="0.2">
      <c r="A6" s="261"/>
      <c r="B6" s="6" t="s">
        <v>55</v>
      </c>
      <c r="C6" s="6" t="s">
        <v>57</v>
      </c>
      <c r="D6" s="6" t="s">
        <v>58</v>
      </c>
      <c r="E6" s="8" t="s">
        <v>59</v>
      </c>
      <c r="F6" s="263" t="s">
        <v>61</v>
      </c>
      <c r="G6" s="265" t="s">
        <v>62</v>
      </c>
      <c r="H6" s="265" t="s">
        <v>63</v>
      </c>
      <c r="K6" s="12">
        <v>41395</v>
      </c>
      <c r="L6" s="258"/>
    </row>
    <row r="7" spans="1:12" ht="36.75" thickBot="1" x14ac:dyDescent="0.25">
      <c r="A7" s="262"/>
      <c r="B7" s="7" t="s">
        <v>56</v>
      </c>
      <c r="C7" s="7" t="s">
        <v>56</v>
      </c>
      <c r="D7" s="7" t="s">
        <v>56</v>
      </c>
      <c r="E7" s="9" t="s">
        <v>60</v>
      </c>
      <c r="F7" s="264"/>
      <c r="G7" s="266"/>
      <c r="H7" s="266"/>
      <c r="K7" s="12">
        <v>41426</v>
      </c>
      <c r="L7" s="258"/>
    </row>
    <row r="8" spans="1:12" ht="36.75" thickBot="1" x14ac:dyDescent="0.25">
      <c r="A8" s="10" t="s">
        <v>64</v>
      </c>
      <c r="B8" s="14">
        <v>2.2000000000000002</v>
      </c>
      <c r="C8" s="14">
        <v>0</v>
      </c>
      <c r="D8" s="14">
        <v>2</v>
      </c>
      <c r="E8" s="15">
        <v>0.8</v>
      </c>
      <c r="F8" s="14">
        <f>SUM(B8:D8)</f>
        <v>4.2</v>
      </c>
      <c r="G8" s="16">
        <f>E8</f>
        <v>0.8</v>
      </c>
      <c r="H8" s="16">
        <f>SUM(F8:G8)</f>
        <v>5</v>
      </c>
      <c r="K8" s="12">
        <v>41456</v>
      </c>
      <c r="L8" s="258"/>
    </row>
    <row r="9" spans="1:12" ht="60.75" thickBot="1" x14ac:dyDescent="0.25">
      <c r="A9" s="10" t="s">
        <v>65</v>
      </c>
      <c r="B9" s="14">
        <v>0.75</v>
      </c>
      <c r="C9" s="14">
        <v>0.75</v>
      </c>
      <c r="D9" s="14">
        <v>0.75</v>
      </c>
      <c r="E9" s="15">
        <v>0.75</v>
      </c>
      <c r="F9" s="14">
        <f>SUM(B9:D9)</f>
        <v>2.25</v>
      </c>
      <c r="G9" s="16">
        <f>E9</f>
        <v>0.75</v>
      </c>
      <c r="H9" s="16">
        <f>SUM(F9:G9)</f>
        <v>3</v>
      </c>
      <c r="K9" s="12">
        <v>41487</v>
      </c>
      <c r="L9" s="258"/>
    </row>
    <row r="10" spans="1:12" ht="13.5" thickBot="1" x14ac:dyDescent="0.25">
      <c r="A10" s="10" t="s">
        <v>66</v>
      </c>
      <c r="B10" s="17">
        <f t="shared" ref="B10:H10" si="0">SUM(B8:B9)</f>
        <v>2.95</v>
      </c>
      <c r="C10" s="17">
        <f t="shared" si="0"/>
        <v>0.75</v>
      </c>
      <c r="D10" s="17">
        <f t="shared" si="0"/>
        <v>2.75</v>
      </c>
      <c r="E10" s="15">
        <f t="shared" si="0"/>
        <v>1.55</v>
      </c>
      <c r="F10" s="14">
        <f t="shared" si="0"/>
        <v>6.45</v>
      </c>
      <c r="G10" s="16">
        <f t="shared" si="0"/>
        <v>1.55</v>
      </c>
      <c r="H10" s="16">
        <f t="shared" si="0"/>
        <v>8</v>
      </c>
      <c r="K10" s="12">
        <v>41518</v>
      </c>
      <c r="L10" s="258"/>
    </row>
    <row r="11" spans="1:12" x14ac:dyDescent="0.2">
      <c r="A11" s="260" t="s">
        <v>67</v>
      </c>
      <c r="B11" s="260"/>
      <c r="C11" s="260"/>
      <c r="D11" s="260"/>
      <c r="E11" s="260"/>
      <c r="F11" s="260"/>
      <c r="G11" s="260"/>
      <c r="H11" s="260"/>
      <c r="K11" s="12">
        <v>41548</v>
      </c>
      <c r="L11" s="258"/>
    </row>
    <row r="12" spans="1:12" x14ac:dyDescent="0.2">
      <c r="F12" s="11">
        <f>F10/3</f>
        <v>2.15</v>
      </c>
      <c r="H12" s="11"/>
      <c r="K12" s="12">
        <v>41579</v>
      </c>
      <c r="L12" s="258"/>
    </row>
    <row r="13" spans="1:12" x14ac:dyDescent="0.2">
      <c r="K13" s="12">
        <v>41609</v>
      </c>
      <c r="L13" s="258"/>
    </row>
    <row r="14" spans="1:12" x14ac:dyDescent="0.2">
      <c r="K14" s="12">
        <v>41640</v>
      </c>
      <c r="L14" s="258"/>
    </row>
    <row r="15" spans="1:12" x14ac:dyDescent="0.2">
      <c r="K15" s="12">
        <v>41671</v>
      </c>
      <c r="L15" s="258"/>
    </row>
    <row r="16" spans="1:12" x14ac:dyDescent="0.2">
      <c r="K16" s="12">
        <v>41699</v>
      </c>
      <c r="L16" s="259"/>
    </row>
    <row r="17" spans="11:12" x14ac:dyDescent="0.2">
      <c r="K17" s="12">
        <v>41730</v>
      </c>
      <c r="L17" s="255" t="s">
        <v>58</v>
      </c>
    </row>
    <row r="18" spans="11:12" x14ac:dyDescent="0.2">
      <c r="K18" s="12">
        <v>41760</v>
      </c>
      <c r="L18" s="258"/>
    </row>
    <row r="19" spans="11:12" x14ac:dyDescent="0.2">
      <c r="K19" s="12">
        <v>41791</v>
      </c>
      <c r="L19" s="258"/>
    </row>
    <row r="20" spans="11:12" x14ac:dyDescent="0.2">
      <c r="K20" s="12">
        <v>41821</v>
      </c>
      <c r="L20" s="258"/>
    </row>
    <row r="21" spans="11:12" x14ac:dyDescent="0.2">
      <c r="K21" s="12">
        <v>41852</v>
      </c>
      <c r="L21" s="258"/>
    </row>
    <row r="22" spans="11:12" x14ac:dyDescent="0.2">
      <c r="K22" s="13">
        <v>41883</v>
      </c>
      <c r="L22" s="258"/>
    </row>
    <row r="23" spans="11:12" x14ac:dyDescent="0.2">
      <c r="K23" s="12">
        <v>41913</v>
      </c>
      <c r="L23" s="258"/>
    </row>
    <row r="24" spans="11:12" x14ac:dyDescent="0.2">
      <c r="K24" s="12">
        <v>41944</v>
      </c>
      <c r="L24" s="258"/>
    </row>
    <row r="25" spans="11:12" x14ac:dyDescent="0.2">
      <c r="K25" s="12">
        <v>41974</v>
      </c>
      <c r="L25" s="258"/>
    </row>
    <row r="26" spans="11:12" x14ac:dyDescent="0.2">
      <c r="K26" s="12">
        <v>42005</v>
      </c>
      <c r="L26" s="258"/>
    </row>
    <row r="27" spans="11:12" x14ac:dyDescent="0.2">
      <c r="K27" s="12">
        <v>42036</v>
      </c>
      <c r="L27" s="258"/>
    </row>
    <row r="28" spans="11:12" x14ac:dyDescent="0.2">
      <c r="K28" s="12">
        <v>42064</v>
      </c>
      <c r="L28" s="259"/>
    </row>
  </sheetData>
  <mergeCells count="8">
    <mergeCell ref="L1:L4"/>
    <mergeCell ref="L5:L16"/>
    <mergeCell ref="L17:L28"/>
    <mergeCell ref="A11:H11"/>
    <mergeCell ref="A6:A7"/>
    <mergeCell ref="F6:F7"/>
    <mergeCell ref="G6:G7"/>
    <mergeCell ref="H6:H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AC380E61E3FE41A728114720799A2D" ma:contentTypeVersion="0" ma:contentTypeDescription="Create a new document." ma:contentTypeScope="" ma:versionID="85e796fae352de7bba91443fa5a7af4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C614F-D177-4B58-A8AF-A28D0D9F3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997CC5-8BE2-45C1-B609-8B15EB9AF9CD}">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67D5B5-2BAF-4AC6-80B6-7AF47789D1A0}">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14.0300</ap:AppVersion>
</ap:Properties>
</file>

<file path=docProps/core.xml><?xml version="1.0" encoding="utf-8"?>
<coreProperties xmlns:dc="http://purl.org/dc/elements/1.1/" xmlns:dcterms="http://purl.org/dc/terms/" xmlns:xsi="http://www.w3.org/2001/XMLSchema-instance" xmlns="http://schemas.openxmlformats.org/package/2006/metadata/core-properties"/>
</file>