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5120" windowHeight="7545"/>
  </bookViews>
  <sheets>
    <sheet name="Sheet1" sheetId="1" r:id="rId1"/>
    <sheet name="Notes" sheetId="4" r:id="rId2"/>
    <sheet name="Sheet2" sheetId="2" r:id="rId3"/>
    <sheet name="Sheet3" sheetId="3" r:id="rId4"/>
  </sheets>
  <calcPr calcId="145621"/>
</workbook>
</file>

<file path=xl/calcChain.xml><?xml version="1.0" encoding="utf-8"?>
<calcChain xmlns="http://schemas.openxmlformats.org/spreadsheetml/2006/main">
  <c r="E106" i="1" l="1"/>
  <c r="F106" i="1" s="1"/>
  <c r="G106" i="1" s="1"/>
  <c r="C18" i="2"/>
  <c r="B19" i="2"/>
  <c r="C19" i="2" s="1"/>
  <c r="C21" i="2"/>
  <c r="C17" i="2"/>
  <c r="B22" i="2"/>
  <c r="E10" i="3"/>
  <c r="D10" i="3"/>
  <c r="C10" i="3"/>
  <c r="B10" i="3"/>
  <c r="G9" i="3"/>
  <c r="G8" i="3"/>
  <c r="G10" i="3" s="1"/>
  <c r="F9" i="3"/>
  <c r="H9" i="3" s="1"/>
  <c r="F8" i="3"/>
  <c r="F10" i="3" l="1"/>
  <c r="F12" i="3" s="1"/>
  <c r="H8" i="3"/>
  <c r="H10" i="3" s="1"/>
</calcChain>
</file>

<file path=xl/sharedStrings.xml><?xml version="1.0" encoding="utf-8"?>
<sst xmlns="http://schemas.openxmlformats.org/spreadsheetml/2006/main" count="454" uniqueCount="211">
  <si>
    <t>PROJECT NAME</t>
  </si>
  <si>
    <t>IMPACT</t>
  </si>
  <si>
    <t>Planned</t>
  </si>
  <si>
    <t>Achieved</t>
  </si>
  <si>
    <t>Source</t>
  </si>
  <si>
    <t>OUTCOME</t>
  </si>
  <si>
    <t>Assumptions</t>
  </si>
  <si>
    <t>INPUTS (£)</t>
  </si>
  <si>
    <t>DFID (£)</t>
  </si>
  <si>
    <t>Govt (£)</t>
  </si>
  <si>
    <t>Other (£)</t>
  </si>
  <si>
    <t>Total (£)</t>
  </si>
  <si>
    <t>DFID SHARE (%)</t>
  </si>
  <si>
    <t>INPUTS (HR)</t>
  </si>
  <si>
    <t>DFID (FTEs)</t>
  </si>
  <si>
    <t>OUTPUT 1</t>
  </si>
  <si>
    <t>Assumption</t>
  </si>
  <si>
    <t>IMPACT WEIGHTING (%)</t>
  </si>
  <si>
    <t>OUTPUT 2</t>
  </si>
  <si>
    <t>Output Indicator 1.1</t>
  </si>
  <si>
    <t>Output Indicator 1.2</t>
  </si>
  <si>
    <t>Output Indicator 1.3</t>
  </si>
  <si>
    <t>Output Indicator 2.1</t>
  </si>
  <si>
    <t>Output Indicator 2.2</t>
  </si>
  <si>
    <t>Outcome Indicator 1</t>
  </si>
  <si>
    <t>Outcome Indicator 2</t>
  </si>
  <si>
    <t>Impact Indicator 1</t>
  </si>
  <si>
    <t>Impact Indicator 2</t>
  </si>
  <si>
    <t>1. Government commitment to policy reforms is maintained despite changes in ruling coalition and a new Constitution. 
2. Polarization among political parties does not cause programme delays.</t>
  </si>
  <si>
    <t>Outcome Indicator 3</t>
  </si>
  <si>
    <t>None</t>
  </si>
  <si>
    <t>1. Strong citizens’ demand for public goods and services puts pressure on government to deliver on reforms.
2. Institutional mechanisms and capacity enhanced and are able to enforce audits.</t>
  </si>
  <si>
    <t>OUTPUT 3</t>
  </si>
  <si>
    <t>Output Indicator 3.1</t>
  </si>
  <si>
    <t>Output Indicator 3.2</t>
  </si>
  <si>
    <t>OUTPUT 4</t>
  </si>
  <si>
    <t>Output Indicator 4.1</t>
  </si>
  <si>
    <t>Output Indicator 4.2</t>
  </si>
  <si>
    <t>Improved local budget and fiscal management</t>
  </si>
  <si>
    <t xml:space="preserve">Enhanced public procurement system </t>
  </si>
  <si>
    <t>OUTPUT 5</t>
  </si>
  <si>
    <t>Output Indicator 5.1</t>
  </si>
  <si>
    <t>Output Indicator 5.2</t>
  </si>
  <si>
    <t>Output Indicator 5.3</t>
  </si>
  <si>
    <t>PPMO reports</t>
  </si>
  <si>
    <t xml:space="preserve">Strengthened institutions of oversight and accountability </t>
  </si>
  <si>
    <t>Supplier's Progress Reports</t>
  </si>
  <si>
    <t>0.2 PFM Adviser, 0.2 PFM PM</t>
  </si>
  <si>
    <t>Accounting software developed</t>
  </si>
  <si>
    <t>Improvements in the delivery of basic public services, particularly at the sub-national level</t>
  </si>
  <si>
    <t>Enhanced efficiency, transparency, and integrity of public finances at the national, sectoral and sub-national level</t>
  </si>
  <si>
    <t>Office of the Auditor General (OAG) reports</t>
  </si>
  <si>
    <t>ADB (£)</t>
  </si>
  <si>
    <t>NRS</t>
  </si>
  <si>
    <t>GBP</t>
  </si>
  <si>
    <t>FY 12/13</t>
  </si>
  <si>
    <t>(current OP period)</t>
  </si>
  <si>
    <t>FY 13/14</t>
  </si>
  <si>
    <t>FY 14/15</t>
  </si>
  <si>
    <t>FY 15/16</t>
  </si>
  <si>
    <t>(next OP period)</t>
  </si>
  <si>
    <t>Current OP Total in this BC</t>
  </si>
  <si>
    <t>Total Additional Requested for future OP</t>
  </si>
  <si>
    <t>Total in this BC</t>
  </si>
  <si>
    <t>Funding to the ADB managed SPM Programme</t>
  </si>
  <si>
    <t>Funding to a bilateral contractor for analysis and additional sector support</t>
  </si>
  <si>
    <t>Total</t>
  </si>
  <si>
    <t>All figures in million Pounds</t>
  </si>
  <si>
    <t>Improved Public Financial Management and Accountability</t>
  </si>
  <si>
    <t>RISK RATING</t>
  </si>
  <si>
    <t>High</t>
  </si>
  <si>
    <t>Low</t>
  </si>
  <si>
    <t>Output Indicator 5.4</t>
  </si>
  <si>
    <t>Output Indicator 5.5</t>
  </si>
  <si>
    <t>Improve public financial management and accountability in key sectors of Nepal</t>
  </si>
  <si>
    <t>Output Indicator 5.6</t>
  </si>
  <si>
    <t>6 ASPs</t>
  </si>
  <si>
    <t>6 ASPs; 6 FRAs</t>
  </si>
  <si>
    <t>3 analytical assessments completed</t>
  </si>
  <si>
    <t>4 analytical assessments completed</t>
  </si>
  <si>
    <t xml:space="preserve">1 FRA </t>
  </si>
  <si>
    <t>Supplier's Progress Reports; Number of FRA and ASP reports received by DFID Nepal</t>
  </si>
  <si>
    <t xml:space="preserve">2 sectors producing simplified FMRs in three consecutive trimesters on time and endorsed by DPs. </t>
  </si>
  <si>
    <t xml:space="preserve">3 sectors producing simplified FMRs in three consecutive trimesters on time and endorsed by DPs. </t>
  </si>
  <si>
    <t>Number of Fiduciary Risk Assessments (FRA) and Annual Statements of Progress (ASPs)</t>
  </si>
  <si>
    <t>Supplier's Progress Reports; FMRs received by DFID Sector Advisors (forestry, local governance and health)</t>
  </si>
  <si>
    <t>Activities implemented under 2 pre-developed action plans. Number to be determined</t>
  </si>
  <si>
    <t>Supplier's Progress Reports; Analytical reports submitted to DFID</t>
  </si>
  <si>
    <t>Number of demand-led analytical assessments completed to inform and improve DFID sector programmes</t>
  </si>
  <si>
    <t>Number of long-term technical advisors recruited to support capacity development of the PEFA Secretariat, particularly to enhance sector PFM initatives.</t>
  </si>
  <si>
    <t xml:space="preserve">Nepal Human Development Report </t>
  </si>
  <si>
    <t>MDG progress reports, Nepal Health and Demographic Survey</t>
  </si>
  <si>
    <t>Website developed</t>
  </si>
  <si>
    <t>MOFALD Reports</t>
  </si>
  <si>
    <t>E-GP software developed</t>
  </si>
  <si>
    <t>PPMO Reports</t>
  </si>
  <si>
    <t xml:space="preserve">Accounting software rolled-out to 500 VDCs </t>
  </si>
  <si>
    <t>-</t>
  </si>
  <si>
    <t>A medium-term budget framework at the national level for MoFALD developed</t>
  </si>
  <si>
    <t>Local Bodies Fiscal Commission and MOFALD Reports</t>
  </si>
  <si>
    <t>Municipal administration and revenue system developed</t>
  </si>
  <si>
    <t>1. Effective coordination among multilateral and bilateral donors in PFM reforms.
2. Changes in government structure due to a new constitution will not cause delays and disruptions in implementation.</t>
  </si>
  <si>
    <t>Strengthened fiduciary risk management at the sub-national level</t>
  </si>
  <si>
    <t>no training conducted</t>
  </si>
  <si>
    <t>Training on public procurement developed</t>
  </si>
  <si>
    <t>Procurement officials in 2 ministries, 3 districts trained</t>
  </si>
  <si>
    <t>PPMO reports, MOFALD reports</t>
  </si>
  <si>
    <t>Amendment to Corruption Act and related regulations for compliance with UNCAC developed</t>
  </si>
  <si>
    <t>CIAA and Government of Nepal reports</t>
  </si>
  <si>
    <t>NVC reports</t>
  </si>
  <si>
    <t>Output Indicator 4.3</t>
  </si>
  <si>
    <t>NVC and CIAA reports</t>
  </si>
  <si>
    <t>1. GoN remains committed on PFM reforms
2. GoN counterparts are willing and available to implement PFM reform
3. Analytical work is used effectively
4. GoN and DPs approve and endorse ToRs for PEFA Secretariat positions</t>
  </si>
  <si>
    <t>Basic and advanced level training in fraud audit and investigation competencies for relevant staff of NVC and CIAA provided.</t>
  </si>
  <si>
    <t>OAG 50th report</t>
  </si>
  <si>
    <t>total expenses for MOFALD</t>
  </si>
  <si>
    <t>Capital expenditure</t>
  </si>
  <si>
    <t>recurrent expenditure</t>
  </si>
  <si>
    <t>audit observations for MOFALD</t>
  </si>
  <si>
    <t>audit observation %</t>
  </si>
  <si>
    <t>Population with access to basic health services</t>
  </si>
  <si>
    <t xml:space="preserve">Adult literacy rate </t>
  </si>
  <si>
    <t>Number of procurement plans prepared for DDCs and municipalities</t>
  </si>
  <si>
    <r>
      <t>Compliance of Corruption Act and related regulations with United Nations Convention Against Corruption (UNCAC)</t>
    </r>
    <r>
      <rPr>
        <strike/>
        <sz val="10"/>
        <color rgb="FF00B050"/>
        <rFont val="Arial"/>
        <family val="2"/>
      </rPr>
      <t xml:space="preserve"> </t>
    </r>
  </si>
  <si>
    <t>Training provided to relevant staff of NVC and CIAA</t>
  </si>
  <si>
    <t>Status of complaints response system of National Vigilance Centre (NVC)</t>
  </si>
  <si>
    <t>Implementation status of municipal administration and revenue system.</t>
  </si>
  <si>
    <t>Number of Village Development Committee (VDC) accounting software packages rolled-out to selected VDCs</t>
  </si>
  <si>
    <t>Percentage of  District Development Committees (DDCs) annual audit reports published electronically</t>
  </si>
  <si>
    <t>INPUTS (£) (Output 1-4)</t>
  </si>
  <si>
    <t>INPUTS (HR) (Output 1-4)</t>
  </si>
  <si>
    <t>Milestone 1 (2013)</t>
  </si>
  <si>
    <t>Milestone 2 (2014)</t>
  </si>
  <si>
    <t>Target (2015)</t>
  </si>
  <si>
    <t>Proportion of audit observation and unaudited funds of MOFALD by Auditor General of Nepal</t>
  </si>
  <si>
    <t>Milestone 1 (2012/13)</t>
  </si>
  <si>
    <t>Milestone 2 (2013/14)</t>
  </si>
  <si>
    <t>Proportion of audit observations 9.1% of total audit amount</t>
  </si>
  <si>
    <t>Proportion of audit observations 8.2% of total audit amount</t>
  </si>
  <si>
    <t>Proportion of audit observations 7.5% of total audit amount</t>
  </si>
  <si>
    <t xml:space="preserve">90%
</t>
  </si>
  <si>
    <t>Baseline (2010)</t>
  </si>
  <si>
    <t xml:space="preserve">78.8%
</t>
  </si>
  <si>
    <t>Baseline (2011/12)</t>
  </si>
  <si>
    <t>Observations for MoFALD (50th Audit Report ):
NPR 3,541,200,000
=10.1%</t>
  </si>
  <si>
    <t>Baseline (2012)</t>
  </si>
  <si>
    <t>25% of DDCs publish annual audit reports electronically</t>
  </si>
  <si>
    <t>25% of targeted government procurement entities  use the e-GP system</t>
  </si>
  <si>
    <t>Accounting software rolled out to1000 VDCs</t>
  </si>
  <si>
    <t xml:space="preserve">medium-term budget framework at the national level for MoFALD developed </t>
  </si>
  <si>
    <t>Municipal administration and revenue system developed piloted in Kathmandu municipality</t>
  </si>
  <si>
    <t>Not compliant</t>
  </si>
  <si>
    <t xml:space="preserve">Amendment to Corruption Act and related regulations for compliance with UNCA submitted to cabinet </t>
  </si>
  <si>
    <t>Complaints response system of NVC  established and operatioal</t>
  </si>
  <si>
    <t>No training provided</t>
  </si>
  <si>
    <t>Milestone 1 (10.2013)</t>
  </si>
  <si>
    <t>Milestone 2 (10.2014)</t>
  </si>
  <si>
    <t xml:space="preserve">Target (05.2016) </t>
  </si>
  <si>
    <t>Procurement officials of 8 ministries 35 districts trained</t>
  </si>
  <si>
    <t>Number of ministries and districts in which relevant procurement officials trained in public procurement.</t>
  </si>
  <si>
    <t>Number of Village Development Committees (VDCs) where performance measures' indicators and guidelines are applied for allocating block grants</t>
  </si>
  <si>
    <t>Piloting of Performance measures' indicators piloted in 25 VDCs</t>
  </si>
  <si>
    <t>Performance measures' indicators rolled-out to 100 VDCs</t>
  </si>
  <si>
    <t>Performance measures' indicators and guidelines developed</t>
  </si>
  <si>
    <t>Revision of internal audit guidelines.</t>
  </si>
  <si>
    <t>100 VDCs subject to internal audit in compliance with revised internal audit guidelines.</t>
  </si>
  <si>
    <t>Number of Village Development Committees (VDCs) subject to internal audit in compliance with revised internal audit guidelines.</t>
  </si>
  <si>
    <t>MoFALD</t>
  </si>
  <si>
    <t>Output Indicator 1.4</t>
  </si>
  <si>
    <t>Cost Extension Target (2016)</t>
  </si>
  <si>
    <t>100% of DDCs publish annual audit reports electronically</t>
  </si>
  <si>
    <t>500 government procurement entities using e-GP system</t>
  </si>
  <si>
    <r>
      <t xml:space="preserve">Proportion ofaudit observations 9.0% of total audit amount </t>
    </r>
    <r>
      <rPr>
        <i/>
        <sz val="10"/>
        <rFont val="Arial"/>
        <family val="2"/>
      </rPr>
      <t>(see notes sheet</t>
    </r>
  </si>
  <si>
    <t>Outcome Indiactor 1: Audit clearance has never fallen below 10.7%. Revised milestone represents realistic stretch for GoN.</t>
  </si>
  <si>
    <t xml:space="preserve">Number of targeted government procurement entities that use the e-GP system </t>
  </si>
  <si>
    <t xml:space="preserve">Outcome Indicator 3: Changed 'percentage' to 'number' as total number of targeted procurement entities never defined. </t>
  </si>
  <si>
    <t xml:space="preserve">371 entities using e-GP system in 2015. </t>
  </si>
  <si>
    <t>Drafted but not adopted</t>
  </si>
  <si>
    <t>Outcome Indicator 2: Online publication of audit reports now mandatory</t>
  </si>
  <si>
    <t>Performance measure indicators rolled out to 75 VDCs</t>
  </si>
  <si>
    <t xml:space="preserve">MTBF framework for MoFALD adopted </t>
  </si>
  <si>
    <t>PFMA Business Case was extended to 31 December 2016 to respond to delays in implementation (related to earthquake and adminstrative delays). As a result, the following output indicators have been extended during the cost extension period:</t>
  </si>
  <si>
    <t>Proportion of community-level projects selected through the ward citizen forums and
community awareness centers</t>
  </si>
  <si>
    <t>IA guidelines not developed</t>
  </si>
  <si>
    <t>IA guidelines developed and agreed with MOFALD</t>
  </si>
  <si>
    <t>Procurement official of 15 Ministries and 60 Districts trained</t>
  </si>
  <si>
    <t>Piloting ongoing. Delayed.</t>
  </si>
  <si>
    <t>2 Ministires, 3 Districts</t>
  </si>
  <si>
    <t>11 Ministires and 45 Districts</t>
  </si>
  <si>
    <t>62 (DDCs) + 55 (Municipalities)</t>
  </si>
  <si>
    <t>72 (DDCs) and 54 (Municipalities)</t>
  </si>
  <si>
    <t>75 DDCs + 55 (old) Municipalities</t>
  </si>
  <si>
    <t xml:space="preserve">Securing legislative amendment beyond scope of programme and implementing agencies. </t>
  </si>
  <si>
    <t xml:space="preserve">Technical advice provided to CIAA and NVC for revision of Corruption Act for compliance with UNCAC and new Constitution </t>
  </si>
  <si>
    <t>Complaints repsonse system settling 50% of complaints received in-year</t>
  </si>
  <si>
    <t>Training delivered to 50 CIAA staff and 50 cross-government staff (NVC, OPMCM)</t>
  </si>
  <si>
    <t>13 FRAs; 7 ASPs</t>
  </si>
  <si>
    <t>Number of sectors with simplified financial monitoring reports produced within 45 days after the end of the trimester with GoN official and endorsed by Development Partners (DPs)</t>
  </si>
  <si>
    <t>9 FRAs, 3 ASPs</t>
  </si>
  <si>
    <t>4 FRAs, 1 ASP</t>
  </si>
  <si>
    <t>3 sectors(Forestry, Health, Local Govt)</t>
  </si>
  <si>
    <t>3 sectors (Forestry, climatechange, local govt)</t>
  </si>
  <si>
    <t>4 sectors (Health, local govt, climate change, women and children)</t>
  </si>
  <si>
    <t>Number of key sectors with new or revised PFM reform action plans developed and shared with the PEFA Secretariat.</t>
  </si>
  <si>
    <t>Number of priority actions under key sector PFM reform action plans implemented in conjunction with government with a view to improved PFM processes.</t>
  </si>
  <si>
    <t>6 priority actions (under Women and Children, Health, Local Govt)</t>
  </si>
  <si>
    <t>5 (PEFA Sec, Health, Local Govt)</t>
  </si>
  <si>
    <t>Output Indicator 3.3</t>
  </si>
  <si>
    <t>1 Stage 2 Envelope module of e-governmet procurement system developed</t>
  </si>
  <si>
    <t>NA</t>
  </si>
  <si>
    <t>1S2E module developed and piloted in 2 procurement entities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</si>
</sst>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0.00_);[Red]\(&quot;£&quot;#,##0.00\)"/>
    <numFmt numFmtId="165" formatCode="_(* #,##0.00_);_(* \(#,##0.00\);_(* &quot;-&quot;??_);_(@_)"/>
    <numFmt numFmtId="166" formatCode="_(* #,##0_);_(* \(#,##0\);_(* &quot;-&quot;??_);_(@_)"/>
    <numFmt numFmtId="167" formatCode="_-* #,##0_-;\-* #,##0_-;_-* &quot;-&quot;??_-;_-@_-"/>
    <numFmt numFmtId="168" formatCode="&quot;£&quot;#,##0.00"/>
    <numFmt numFmtId="169" formatCode="0.0000000000000000%"/>
    <numFmt numFmtId="170" formatCode="0.00000000000000000%"/>
  </numFmts>
  <fonts count="11" x14ac:knownFonts="1">
    <font>
      <sz val="10"/>
      <name val="Arial"/>
    </font>
    <font>
      <b/>
      <sz val="9"/>
      <name val="Arial"/>
      <family val="2"/>
    </font>
    <font>
      <sz val="9"/>
      <name val="Arial"/>
      <family val="2"/>
    </font>
    <font>
      <sz val="10"/>
      <name val="Arial"/>
      <family val="2"/>
    </font>
    <font>
      <sz val="10"/>
      <color rgb="FF000000"/>
      <name val="Arial"/>
      <family val="2"/>
    </font>
    <font>
      <sz val="10"/>
      <name val="Arial"/>
      <family val="2"/>
    </font>
    <font>
      <b/>
      <sz val="10"/>
      <name val="Arial"/>
      <family val="2"/>
    </font>
    <font>
      <sz val="10"/>
      <name val="Arial"/>
      <family val="2"/>
    </font>
    <font>
      <strike/>
      <sz val="10"/>
      <color rgb="FF00B050"/>
      <name val="Arial"/>
      <family val="2"/>
    </font>
    <font>
      <b/>
      <sz val="10"/>
      <color rgb="FFFF0000"/>
      <name val="Arial"/>
      <family val="2"/>
    </font>
    <font>
      <i/>
      <sz val="10"/>
      <name val="Arial"/>
      <family val="2"/>
    </font>
  </fonts>
  <fills count="14">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55"/>
        <bgColor indexed="64"/>
      </patternFill>
    </fill>
    <fill>
      <patternFill patternType="solid">
        <fgColor rgb="FFFFFF00"/>
        <bgColor indexed="64"/>
      </patternFill>
    </fill>
    <fill>
      <patternFill patternType="solid">
        <fgColor rgb="FFFF6600"/>
        <bgColor indexed="64"/>
      </patternFill>
    </fill>
    <fill>
      <patternFill patternType="solid">
        <fgColor rgb="FF00FFFF"/>
        <bgColor indexed="64"/>
      </patternFill>
    </fill>
    <fill>
      <patternFill patternType="solid">
        <fgColor rgb="FF00B050"/>
        <bgColor indexed="64"/>
      </patternFill>
    </fill>
    <fill>
      <patternFill patternType="solid">
        <fgColor theme="0"/>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3">
    <xf numFmtId="0" fontId="0" fillId="0" borderId="0"/>
    <xf numFmtId="165" fontId="5" fillId="0" borderId="0" applyFont="0" applyFill="0" applyBorder="0" applyAlignment="0" applyProtection="0"/>
    <xf numFmtId="9" fontId="7" fillId="0" borderId="0" applyFont="0" applyFill="0" applyBorder="0" applyAlignment="0" applyProtection="0"/>
  </cellStyleXfs>
  <cellXfs count="267">
    <xf numFmtId="0" fontId="0" fillId="0" borderId="0" xfId="0"/>
    <xf numFmtId="0" fontId="3" fillId="0" borderId="0" xfId="0" applyFont="1"/>
    <xf numFmtId="0" fontId="3" fillId="0" borderId="0" xfId="0" applyFont="1" applyAlignment="1">
      <alignment wrapText="1"/>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lignment horizontal="left" vertical="center" wrapText="1"/>
    </xf>
    <xf numFmtId="0" fontId="2" fillId="10" borderId="12" xfId="0" applyFont="1" applyFill="1" applyBorder="1" applyAlignment="1">
      <alignment horizontal="justify" vertical="center"/>
    </xf>
    <xf numFmtId="0" fontId="2" fillId="10" borderId="3" xfId="0" applyFont="1" applyFill="1" applyBorder="1" applyAlignment="1">
      <alignment horizontal="justify" vertical="center"/>
    </xf>
    <xf numFmtId="0" fontId="2" fillId="11" borderId="12" xfId="0" applyFont="1" applyFill="1" applyBorder="1" applyAlignment="1">
      <alignment horizontal="justify" vertical="center"/>
    </xf>
    <xf numFmtId="0" fontId="2" fillId="11" borderId="3" xfId="0" applyFont="1" applyFill="1" applyBorder="1" applyAlignment="1">
      <alignment horizontal="justify" vertical="center"/>
    </xf>
    <xf numFmtId="0" fontId="2" fillId="0" borderId="2" xfId="0" applyFont="1" applyBorder="1" applyAlignment="1">
      <alignment horizontal="justify" vertical="center"/>
    </xf>
    <xf numFmtId="164" fontId="0" fillId="0" borderId="0" xfId="0" applyNumberFormat="1"/>
    <xf numFmtId="17" fontId="2" fillId="0" borderId="0" xfId="0" applyNumberFormat="1" applyFont="1" applyFill="1" applyBorder="1" applyAlignment="1">
      <alignment horizontal="justify" vertical="center"/>
    </xf>
    <xf numFmtId="17" fontId="2" fillId="9" borderId="0" xfId="0" applyNumberFormat="1" applyFont="1" applyFill="1" applyBorder="1" applyAlignment="1">
      <alignment horizontal="justify" vertical="center"/>
    </xf>
    <xf numFmtId="164" fontId="2" fillId="10" borderId="3" xfId="0" applyNumberFormat="1" applyFont="1" applyFill="1" applyBorder="1" applyAlignment="1">
      <alignment horizontal="center" vertical="center"/>
    </xf>
    <xf numFmtId="168" fontId="2" fillId="11" borderId="3" xfId="0" applyNumberFormat="1" applyFont="1" applyFill="1" applyBorder="1" applyAlignment="1">
      <alignment horizontal="center" vertical="center"/>
    </xf>
    <xf numFmtId="168" fontId="2" fillId="11" borderId="3" xfId="0" applyNumberFormat="1" applyFont="1" applyFill="1" applyBorder="1" applyAlignment="1">
      <alignment horizontal="center" vertical="center" wrapText="1"/>
    </xf>
    <xf numFmtId="164" fontId="2" fillId="12" borderId="3" xfId="0" applyNumberFormat="1" applyFont="1" applyFill="1" applyBorder="1" applyAlignment="1">
      <alignment horizontal="center" vertical="center"/>
    </xf>
    <xf numFmtId="0" fontId="3" fillId="0" borderId="0" xfId="0" applyFont="1" applyAlignment="1">
      <alignment horizontal="center" vertical="center" wrapText="1"/>
    </xf>
    <xf numFmtId="0" fontId="3" fillId="0" borderId="4" xfId="0" applyFont="1" applyBorder="1" applyAlignment="1">
      <alignment vertical="top" wrapText="1"/>
    </xf>
    <xf numFmtId="0" fontId="3" fillId="0" borderId="4" xfId="0" applyFont="1" applyBorder="1" applyAlignment="1">
      <alignment wrapText="1"/>
    </xf>
    <xf numFmtId="0" fontId="3" fillId="0" borderId="4" xfId="0" applyFont="1" applyBorder="1" applyAlignment="1">
      <alignment horizontal="left" vertical="center" wrapText="1"/>
    </xf>
    <xf numFmtId="0" fontId="6" fillId="3" borderId="1" xfId="0" applyFont="1" applyFill="1" applyBorder="1" applyAlignment="1">
      <alignment vertical="top" wrapText="1"/>
    </xf>
    <xf numFmtId="0" fontId="6" fillId="2" borderId="9" xfId="0" applyFont="1" applyFill="1" applyBorder="1" applyAlignment="1">
      <alignment vertical="top" wrapText="1"/>
    </xf>
    <xf numFmtId="0" fontId="6" fillId="7" borderId="9" xfId="0" applyFont="1" applyFill="1" applyBorder="1" applyAlignment="1">
      <alignment vertical="top" wrapText="1"/>
    </xf>
    <xf numFmtId="0" fontId="3" fillId="5" borderId="5" xfId="0" applyFont="1" applyFill="1" applyBorder="1" applyAlignment="1">
      <alignment vertical="top" wrapText="1"/>
    </xf>
    <xf numFmtId="0" fontId="6" fillId="0" borderId="1" xfId="0" applyFont="1" applyBorder="1" applyAlignment="1">
      <alignment horizontal="center" vertical="top" wrapText="1"/>
    </xf>
    <xf numFmtId="0" fontId="3" fillId="5" borderId="6" xfId="0" applyFont="1" applyFill="1" applyBorder="1" applyAlignment="1">
      <alignment vertical="top" wrapText="1"/>
    </xf>
    <xf numFmtId="0" fontId="6" fillId="0" borderId="2" xfId="0" applyFont="1" applyBorder="1" applyAlignment="1">
      <alignment horizontal="center" vertical="top" wrapText="1"/>
    </xf>
    <xf numFmtId="0" fontId="3" fillId="6" borderId="1" xfId="0" applyFont="1" applyFill="1" applyBorder="1" applyAlignment="1">
      <alignment vertical="top" wrapText="1"/>
    </xf>
    <xf numFmtId="0" fontId="3" fillId="0" borderId="1" xfId="0" applyFont="1" applyFill="1" applyBorder="1" applyAlignment="1">
      <alignment vertical="top" wrapText="1"/>
    </xf>
    <xf numFmtId="0" fontId="3" fillId="0" borderId="6" xfId="0" applyFont="1" applyBorder="1" applyAlignment="1">
      <alignment vertical="top" wrapText="1"/>
    </xf>
    <xf numFmtId="0" fontId="3" fillId="5" borderId="2" xfId="0" applyFont="1" applyFill="1" applyBorder="1" applyAlignment="1">
      <alignment vertical="top" wrapText="1"/>
    </xf>
    <xf numFmtId="0" fontId="3" fillId="0" borderId="7" xfId="0" applyFont="1" applyBorder="1" applyAlignment="1">
      <alignment vertical="top" wrapText="1"/>
    </xf>
    <xf numFmtId="0" fontId="6" fillId="2" borderId="3" xfId="0" applyFont="1" applyFill="1" applyBorder="1" applyAlignment="1">
      <alignment vertical="top" wrapText="1"/>
    </xf>
    <xf numFmtId="0" fontId="3" fillId="0" borderId="3" xfId="0" applyFont="1" applyBorder="1" applyAlignment="1">
      <alignment horizontal="center" vertical="center" wrapText="1"/>
    </xf>
    <xf numFmtId="0" fontId="6" fillId="4" borderId="8" xfId="0" applyFont="1" applyFill="1" applyBorder="1" applyAlignment="1">
      <alignment horizontal="center" vertical="top" wrapText="1"/>
    </xf>
    <xf numFmtId="0" fontId="6" fillId="4" borderId="13" xfId="0" applyFont="1" applyFill="1" applyBorder="1" applyAlignment="1">
      <alignment horizontal="center" vertical="top" wrapText="1"/>
    </xf>
    <xf numFmtId="0" fontId="3" fillId="0" borderId="3" xfId="0" applyFont="1" applyBorder="1" applyAlignment="1">
      <alignment vertical="top" wrapText="1"/>
    </xf>
    <xf numFmtId="0" fontId="6" fillId="6" borderId="3" xfId="0" applyFont="1" applyFill="1" applyBorder="1" applyAlignment="1">
      <alignment vertical="top" wrapText="1"/>
    </xf>
    <xf numFmtId="0" fontId="6" fillId="6" borderId="3" xfId="0" applyFont="1" applyFill="1" applyBorder="1" applyAlignment="1">
      <alignment horizontal="center" vertical="center" wrapText="1"/>
    </xf>
    <xf numFmtId="3" fontId="6" fillId="0" borderId="3" xfId="0" applyNumberFormat="1" applyFont="1" applyBorder="1" applyAlignment="1">
      <alignment vertical="top" wrapText="1"/>
    </xf>
    <xf numFmtId="0" fontId="6" fillId="0" borderId="3" xfId="0" applyFont="1" applyBorder="1" applyAlignment="1">
      <alignment vertical="top" wrapText="1"/>
    </xf>
    <xf numFmtId="0" fontId="6" fillId="0" borderId="3" xfId="0" applyFont="1" applyFill="1" applyBorder="1" applyAlignment="1">
      <alignment horizontal="center" vertical="center" wrapText="1"/>
    </xf>
    <xf numFmtId="0" fontId="6" fillId="6" borderId="1" xfId="0" applyFont="1" applyFill="1" applyBorder="1" applyAlignment="1">
      <alignment vertical="top" wrapText="1"/>
    </xf>
    <xf numFmtId="0" fontId="6" fillId="0" borderId="10" xfId="0" applyFont="1" applyBorder="1" applyAlignment="1">
      <alignment vertical="top" wrapText="1"/>
    </xf>
    <xf numFmtId="0" fontId="6" fillId="2" borderId="11" xfId="0" applyFont="1" applyFill="1" applyBorder="1" applyAlignment="1">
      <alignment vertical="top" wrapText="1"/>
    </xf>
    <xf numFmtId="0" fontId="3" fillId="6" borderId="1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4" borderId="8" xfId="0" applyFont="1" applyFill="1" applyBorder="1" applyAlignment="1">
      <alignment vertical="top" wrapText="1"/>
    </xf>
    <xf numFmtId="0" fontId="6" fillId="4" borderId="13" xfId="0" applyFont="1" applyFill="1" applyBorder="1" applyAlignment="1">
      <alignment vertical="top" wrapText="1"/>
    </xf>
    <xf numFmtId="0" fontId="6" fillId="4" borderId="3" xfId="0" applyFont="1" applyFill="1" applyBorder="1" applyAlignment="1">
      <alignment horizontal="center" vertical="center" wrapText="1"/>
    </xf>
    <xf numFmtId="0" fontId="6" fillId="0" borderId="5" xfId="0" applyFont="1" applyBorder="1" applyAlignment="1">
      <alignment horizontal="center" vertical="top" wrapText="1"/>
    </xf>
    <xf numFmtId="0" fontId="3" fillId="6"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6" fillId="2" borderId="1" xfId="0" applyFont="1" applyFill="1" applyBorder="1" applyAlignment="1">
      <alignment vertical="top" wrapText="1"/>
    </xf>
    <xf numFmtId="0" fontId="3" fillId="0" borderId="5" xfId="0" applyFont="1" applyBorder="1" applyAlignment="1">
      <alignment vertical="top" wrapText="1"/>
    </xf>
    <xf numFmtId="0" fontId="6" fillId="0" borderId="0" xfId="0" applyFont="1" applyFill="1" applyBorder="1" applyAlignment="1">
      <alignment vertical="top" wrapText="1"/>
    </xf>
    <xf numFmtId="0" fontId="6" fillId="0" borderId="0"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3" borderId="2" xfId="0" applyFont="1" applyFill="1" applyBorder="1" applyAlignment="1">
      <alignment vertical="top" wrapText="1"/>
    </xf>
    <xf numFmtId="0" fontId="6" fillId="0" borderId="3" xfId="0" applyFont="1" applyFill="1" applyBorder="1" applyAlignment="1">
      <alignment vertical="top" wrapText="1"/>
    </xf>
    <xf numFmtId="0" fontId="6" fillId="0" borderId="3" xfId="0" applyFont="1" applyBorder="1" applyAlignment="1">
      <alignment horizontal="center" vertical="center" wrapText="1"/>
    </xf>
    <xf numFmtId="0" fontId="6" fillId="2" borderId="8" xfId="0" applyFont="1" applyFill="1" applyBorder="1" applyAlignment="1">
      <alignment vertical="center" wrapText="1"/>
    </xf>
    <xf numFmtId="9" fontId="3" fillId="0" borderId="1" xfId="0" applyNumberFormat="1" applyFont="1" applyBorder="1" applyAlignment="1">
      <alignment vertical="top" wrapText="1"/>
    </xf>
    <xf numFmtId="9" fontId="3" fillId="0" borderId="3" xfId="0" applyNumberFormat="1" applyFont="1" applyBorder="1" applyAlignment="1">
      <alignment vertical="top" wrapText="1"/>
    </xf>
    <xf numFmtId="9" fontId="3" fillId="0" borderId="3" xfId="0" applyNumberFormat="1" applyFont="1" applyBorder="1" applyAlignment="1">
      <alignment horizontal="center" vertical="center" wrapText="1"/>
    </xf>
    <xf numFmtId="0" fontId="6" fillId="0" borderId="9" xfId="0" applyFont="1" applyFill="1" applyBorder="1" applyAlignment="1">
      <alignment vertical="top" wrapText="1"/>
    </xf>
    <xf numFmtId="0" fontId="3" fillId="0" borderId="5" xfId="0" applyFont="1" applyBorder="1" applyAlignment="1">
      <alignment vertical="center" wrapText="1"/>
    </xf>
    <xf numFmtId="0" fontId="3" fillId="0" borderId="3" xfId="0" applyFont="1" applyBorder="1" applyAlignment="1">
      <alignment horizontal="left" vertical="center" wrapText="1"/>
    </xf>
    <xf numFmtId="0" fontId="3" fillId="5" borderId="22" xfId="0" applyFont="1" applyFill="1" applyBorder="1" applyAlignment="1">
      <alignment vertical="top" wrapText="1"/>
    </xf>
    <xf numFmtId="0" fontId="3" fillId="0" borderId="5" xfId="0" applyFont="1" applyBorder="1"/>
    <xf numFmtId="0" fontId="3" fillId="5" borderId="11" xfId="0" applyFont="1" applyFill="1" applyBorder="1" applyAlignment="1">
      <alignment vertical="top" wrapText="1"/>
    </xf>
    <xf numFmtId="0" fontId="6" fillId="7" borderId="1" xfId="0" applyFont="1" applyFill="1" applyBorder="1" applyAlignment="1">
      <alignment vertical="top" wrapText="1"/>
    </xf>
    <xf numFmtId="0" fontId="3" fillId="0" borderId="6" xfId="0" applyFont="1" applyBorder="1" applyAlignment="1">
      <alignment wrapText="1"/>
    </xf>
    <xf numFmtId="0" fontId="6" fillId="6" borderId="9" xfId="0" applyFont="1" applyFill="1" applyBorder="1" applyAlignment="1">
      <alignment vertical="top" wrapText="1"/>
    </xf>
    <xf numFmtId="0" fontId="6" fillId="6" borderId="9" xfId="0" applyFont="1" applyFill="1" applyBorder="1" applyAlignment="1">
      <alignment horizontal="center" vertical="center" wrapText="1"/>
    </xf>
    <xf numFmtId="0" fontId="3" fillId="0" borderId="14" xfId="0" applyFont="1" applyBorder="1" applyAlignment="1">
      <alignment wrapText="1"/>
    </xf>
    <xf numFmtId="0" fontId="3" fillId="0" borderId="15" xfId="0" applyFont="1" applyBorder="1" applyAlignment="1">
      <alignment wrapText="1"/>
    </xf>
    <xf numFmtId="0" fontId="3" fillId="0" borderId="15" xfId="0" applyFont="1" applyBorder="1" applyAlignment="1">
      <alignment horizontal="center" vertical="center" wrapText="1"/>
    </xf>
    <xf numFmtId="0" fontId="3" fillId="0" borderId="12" xfId="0" applyFont="1" applyBorder="1" applyAlignment="1">
      <alignment wrapText="1"/>
    </xf>
    <xf numFmtId="0" fontId="3" fillId="0" borderId="4" xfId="0" applyFont="1" applyBorder="1" applyAlignment="1">
      <alignment horizontal="left" vertical="center" wrapText="1"/>
    </xf>
    <xf numFmtId="165" fontId="0" fillId="0" borderId="0" xfId="1" applyFont="1"/>
    <xf numFmtId="10" fontId="0" fillId="0" borderId="0" xfId="2" applyNumberFormat="1" applyFont="1"/>
    <xf numFmtId="165" fontId="0" fillId="0" borderId="0" xfId="0" applyNumberFormat="1"/>
    <xf numFmtId="166" fontId="3" fillId="0" borderId="3" xfId="1" quotePrefix="1" applyNumberFormat="1" applyFont="1" applyFill="1" applyBorder="1" applyAlignment="1">
      <alignment horizontal="center" vertical="center" wrapText="1"/>
    </xf>
    <xf numFmtId="9" fontId="3" fillId="0" borderId="3" xfId="1" quotePrefix="1" applyNumberFormat="1" applyFont="1" applyFill="1" applyBorder="1" applyAlignment="1">
      <alignment horizontal="center" vertical="center" wrapText="1"/>
    </xf>
    <xf numFmtId="0" fontId="6" fillId="4" borderId="9"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1" xfId="0" applyFont="1" applyBorder="1" applyAlignment="1">
      <alignment horizontal="left" vertical="top" wrapText="1"/>
    </xf>
    <xf numFmtId="165" fontId="6" fillId="0" borderId="3" xfId="1" applyFont="1" applyFill="1" applyBorder="1" applyAlignment="1">
      <alignment horizontal="center" vertical="center" wrapText="1"/>
    </xf>
    <xf numFmtId="165" fontId="6" fillId="0" borderId="3" xfId="0" applyNumberFormat="1" applyFont="1" applyBorder="1" applyAlignment="1">
      <alignment horizontal="center" vertical="center" wrapText="1"/>
    </xf>
    <xf numFmtId="0" fontId="6" fillId="4" borderId="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2" borderId="2" xfId="0" applyFont="1" applyFill="1" applyBorder="1" applyAlignment="1">
      <alignment vertical="top" wrapText="1"/>
    </xf>
    <xf numFmtId="0" fontId="0" fillId="0" borderId="0" xfId="0" applyFill="1"/>
    <xf numFmtId="0" fontId="3" fillId="0" borderId="0" xfId="0" applyFont="1" applyFill="1"/>
    <xf numFmtId="166" fontId="0" fillId="0" borderId="0" xfId="1" applyNumberFormat="1" applyFont="1" applyFill="1"/>
    <xf numFmtId="167" fontId="0" fillId="0" borderId="0" xfId="0" applyNumberFormat="1" applyFill="1"/>
    <xf numFmtId="166" fontId="0" fillId="0" borderId="0" xfId="0" applyNumberFormat="1" applyFill="1"/>
    <xf numFmtId="0" fontId="6" fillId="0" borderId="0" xfId="0" applyFont="1" applyFill="1"/>
    <xf numFmtId="166" fontId="6" fillId="0" borderId="0" xfId="0" applyNumberFormat="1" applyFont="1" applyFill="1"/>
    <xf numFmtId="10" fontId="0" fillId="0" borderId="0" xfId="0" applyNumberFormat="1"/>
    <xf numFmtId="169" fontId="0" fillId="0" borderId="0" xfId="0" applyNumberFormat="1"/>
    <xf numFmtId="170" fontId="0" fillId="0" borderId="0" xfId="0" applyNumberFormat="1"/>
    <xf numFmtId="9" fontId="0" fillId="0" borderId="0" xfId="2" applyFont="1"/>
    <xf numFmtId="9" fontId="3" fillId="0" borderId="0" xfId="0" applyNumberFormat="1" applyFont="1" applyAlignment="1">
      <alignment horizontal="center" vertical="center" wrapText="1"/>
    </xf>
    <xf numFmtId="0" fontId="3" fillId="0" borderId="0" xfId="0" applyFont="1" applyBorder="1" applyAlignment="1">
      <alignment wrapText="1"/>
    </xf>
    <xf numFmtId="3" fontId="2" fillId="0" borderId="0" xfId="0" applyNumberFormat="1" applyFont="1" applyBorder="1" applyAlignment="1">
      <alignment vertical="top" wrapText="1"/>
    </xf>
    <xf numFmtId="3" fontId="2" fillId="0" borderId="0" xfId="0" quotePrefix="1" applyNumberFormat="1" applyFont="1" applyBorder="1" applyAlignment="1">
      <alignment vertical="top" wrapText="1"/>
    </xf>
    <xf numFmtId="0" fontId="9" fillId="0" borderId="1" xfId="0" applyFont="1" applyFill="1" applyBorder="1" applyAlignment="1">
      <alignment horizontal="center" vertical="center" wrapText="1"/>
    </xf>
    <xf numFmtId="9" fontId="3" fillId="0" borderId="0" xfId="1"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0" borderId="0" xfId="0" applyFont="1" applyAlignment="1">
      <alignment wrapText="1"/>
    </xf>
    <xf numFmtId="0" fontId="6" fillId="0" borderId="0" xfId="0" applyFont="1" applyAlignment="1">
      <alignment horizontal="center" wrapText="1"/>
    </xf>
    <xf numFmtId="9" fontId="3" fillId="0" borderId="0" xfId="0" applyNumberFormat="1" applyFont="1" applyAlignment="1">
      <alignment wrapText="1"/>
    </xf>
    <xf numFmtId="3" fontId="3" fillId="0" borderId="0" xfId="0" applyNumberFormat="1" applyFont="1" applyBorder="1" applyAlignment="1">
      <alignment vertical="top" wrapText="1"/>
    </xf>
    <xf numFmtId="0" fontId="3" fillId="0" borderId="13" xfId="0" applyFont="1" applyBorder="1" applyAlignment="1">
      <alignment horizontal="center" vertical="center" wrapText="1"/>
    </xf>
    <xf numFmtId="0" fontId="6" fillId="4" borderId="13" xfId="0" applyFont="1" applyFill="1" applyBorder="1" applyAlignment="1">
      <alignment horizontal="center" vertical="top" wrapText="1"/>
    </xf>
    <xf numFmtId="0" fontId="6" fillId="4" borderId="9" xfId="0" applyFont="1" applyFill="1" applyBorder="1" applyAlignment="1">
      <alignment horizontal="center" vertical="top" wrapText="1"/>
    </xf>
    <xf numFmtId="0" fontId="3" fillId="0" borderId="4" xfId="0" applyFont="1" applyBorder="1" applyAlignment="1">
      <alignment horizontal="left" vertical="center" wrapText="1"/>
    </xf>
    <xf numFmtId="0" fontId="6" fillId="4" borderId="13" xfId="0" applyFont="1" applyFill="1" applyBorder="1" applyAlignment="1">
      <alignment horizontal="center" vertical="center" wrapText="1"/>
    </xf>
    <xf numFmtId="0" fontId="6" fillId="4" borderId="9" xfId="0" applyFont="1" applyFill="1" applyBorder="1" applyAlignment="1">
      <alignment horizontal="center" vertical="center" wrapText="1"/>
    </xf>
    <xf numFmtId="9" fontId="3" fillId="0" borderId="11" xfId="0" applyNumberFormat="1" applyFont="1" applyBorder="1" applyAlignment="1">
      <alignment horizontal="center" vertical="center" wrapText="1"/>
    </xf>
    <xf numFmtId="0" fontId="6" fillId="4"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6" fillId="4" borderId="11" xfId="0" applyFont="1" applyFill="1" applyBorder="1" applyAlignment="1">
      <alignment horizontal="center" vertical="top" wrapText="1"/>
    </xf>
    <xf numFmtId="0" fontId="3" fillId="0" borderId="11" xfId="0" applyFont="1" applyBorder="1" applyAlignment="1">
      <alignment horizontal="center" vertical="top" wrapText="1"/>
    </xf>
    <xf numFmtId="0" fontId="3" fillId="0" borderId="3" xfId="0" applyFont="1" applyBorder="1" applyAlignment="1">
      <alignment horizontal="center" vertical="top" wrapText="1"/>
    </xf>
    <xf numFmtId="0" fontId="3" fillId="0" borderId="11"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11" xfId="0" applyFont="1" applyBorder="1" applyAlignment="1">
      <alignment horizontal="center" wrapText="1"/>
    </xf>
    <xf numFmtId="9" fontId="3" fillId="0" borderId="10" xfId="0" applyNumberFormat="1" applyFont="1" applyBorder="1" applyAlignment="1">
      <alignment horizontal="center" vertical="center" wrapText="1"/>
    </xf>
    <xf numFmtId="0" fontId="3" fillId="0" borderId="8"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3" fillId="0" borderId="8" xfId="0" applyFont="1" applyFill="1" applyBorder="1" applyAlignment="1">
      <alignment vertical="top" wrapText="1"/>
    </xf>
    <xf numFmtId="9" fontId="3" fillId="0" borderId="10" xfId="1" quotePrefix="1" applyNumberFormat="1" applyFont="1" applyFill="1" applyBorder="1" applyAlignment="1">
      <alignment horizontal="center" vertical="center" wrapText="1"/>
    </xf>
    <xf numFmtId="0" fontId="3" fillId="0" borderId="10" xfId="0" applyFont="1" applyBorder="1" applyAlignment="1">
      <alignment horizontal="center" vertical="center" wrapText="1"/>
    </xf>
    <xf numFmtId="9" fontId="3" fillId="0" borderId="1" xfId="0" applyNumberFormat="1" applyFont="1" applyBorder="1" applyAlignment="1">
      <alignment horizontal="center" vertical="center" wrapText="1"/>
    </xf>
    <xf numFmtId="0" fontId="3" fillId="0" borderId="24"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3" fillId="0" borderId="4" xfId="0" applyFont="1" applyFill="1" applyBorder="1" applyAlignment="1">
      <alignment vertical="top" wrapText="1"/>
    </xf>
    <xf numFmtId="0" fontId="6" fillId="4" borderId="4" xfId="0" applyFont="1" applyFill="1" applyBorder="1" applyAlignment="1">
      <alignment horizontal="center" vertical="top" wrapText="1"/>
    </xf>
    <xf numFmtId="0" fontId="3" fillId="0" borderId="4" xfId="0" applyFont="1" applyBorder="1" applyAlignment="1">
      <alignment horizontal="center" vertical="center"/>
    </xf>
    <xf numFmtId="9" fontId="3" fillId="0" borderId="1" xfId="1" quotePrefix="1" applyNumberFormat="1" applyFont="1" applyFill="1" applyBorder="1" applyAlignment="1">
      <alignment horizontal="center" vertical="center" wrapText="1"/>
    </xf>
    <xf numFmtId="0" fontId="3" fillId="0" borderId="17" xfId="0" applyFont="1" applyFill="1" applyBorder="1" applyAlignment="1">
      <alignment vertical="top" wrapText="1"/>
    </xf>
    <xf numFmtId="0" fontId="6" fillId="4" borderId="20" xfId="0" applyFont="1" applyFill="1" applyBorder="1" applyAlignment="1">
      <alignment horizontal="center" vertical="top" wrapText="1"/>
    </xf>
    <xf numFmtId="0" fontId="3" fillId="0" borderId="17" xfId="0" applyFont="1" applyBorder="1" applyAlignment="1">
      <alignment horizontal="center" vertical="center" wrapText="1"/>
    </xf>
    <xf numFmtId="0" fontId="6" fillId="4" borderId="20" xfId="0" applyFont="1" applyFill="1" applyBorder="1" applyAlignment="1">
      <alignment horizontal="center" vertical="center" wrapText="1"/>
    </xf>
    <xf numFmtId="0" fontId="3" fillId="0" borderId="26" xfId="0" applyFont="1" applyBorder="1" applyAlignment="1">
      <alignment horizontal="center" vertical="top" wrapText="1"/>
    </xf>
    <xf numFmtId="0" fontId="6" fillId="4" borderId="26" xfId="0" applyFont="1" applyFill="1" applyBorder="1" applyAlignment="1">
      <alignment horizontal="center" vertical="center" wrapText="1"/>
    </xf>
    <xf numFmtId="0" fontId="3" fillId="0" borderId="26" xfId="0" applyFont="1" applyBorder="1" applyAlignment="1">
      <alignment horizontal="center" vertical="center" wrapText="1"/>
    </xf>
    <xf numFmtId="0" fontId="3" fillId="0" borderId="26" xfId="0" applyFont="1" applyFill="1" applyBorder="1" applyAlignment="1">
      <alignment vertical="top" wrapText="1"/>
    </xf>
    <xf numFmtId="0" fontId="6" fillId="4" borderId="26"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6" fillId="4" borderId="26" xfId="0" applyFont="1" applyFill="1" applyBorder="1" applyAlignment="1">
      <alignment vertical="top" wrapText="1"/>
    </xf>
    <xf numFmtId="0" fontId="3" fillId="0" borderId="17" xfId="0" applyFont="1" applyBorder="1" applyAlignment="1">
      <alignment horizontal="center" vertical="center"/>
    </xf>
    <xf numFmtId="0" fontId="6" fillId="4" borderId="17" xfId="0" applyFont="1" applyFill="1" applyBorder="1" applyAlignment="1">
      <alignment vertical="top" wrapText="1"/>
    </xf>
    <xf numFmtId="0" fontId="3" fillId="0" borderId="20" xfId="0" applyFont="1" applyBorder="1" applyAlignment="1">
      <alignment horizontal="center" vertical="center"/>
    </xf>
    <xf numFmtId="0" fontId="3" fillId="0" borderId="20" xfId="0" applyFont="1" applyBorder="1" applyAlignment="1">
      <alignment horizontal="center" vertical="center" wrapText="1"/>
    </xf>
    <xf numFmtId="0" fontId="3" fillId="0" borderId="26" xfId="0" applyFont="1" applyFill="1" applyBorder="1" applyAlignment="1">
      <alignment horizontal="center" vertical="center" wrapText="1"/>
    </xf>
    <xf numFmtId="0" fontId="3" fillId="0" borderId="26" xfId="0" applyFont="1" applyBorder="1" applyAlignment="1">
      <alignment horizontal="center" vertical="center"/>
    </xf>
    <xf numFmtId="0" fontId="3" fillId="0" borderId="4" xfId="0" applyFont="1" applyBorder="1" applyAlignment="1">
      <alignment horizontal="center" vertical="center" wrapText="1"/>
    </xf>
    <xf numFmtId="0" fontId="3" fillId="0" borderId="4" xfId="0" applyFont="1" applyBorder="1" applyAlignment="1">
      <alignment horizontal="center" vertical="top" wrapText="1"/>
    </xf>
    <xf numFmtId="0" fontId="3" fillId="0" borderId="4" xfId="0" applyFont="1" applyFill="1" applyBorder="1" applyAlignment="1">
      <alignment horizontal="center" vertical="center" wrapText="1"/>
    </xf>
    <xf numFmtId="0" fontId="3" fillId="0" borderId="1" xfId="0" applyFont="1" applyBorder="1" applyAlignment="1">
      <alignment horizontal="center" vertical="top" wrapText="1"/>
    </xf>
    <xf numFmtId="0" fontId="6" fillId="4" borderId="1" xfId="0" applyFont="1" applyFill="1" applyBorder="1" applyAlignment="1">
      <alignment horizontal="center" vertical="top" wrapText="1"/>
    </xf>
    <xf numFmtId="0" fontId="3" fillId="0" borderId="1" xfId="0" applyFont="1" applyBorder="1" applyAlignment="1">
      <alignment horizontal="left" vertical="center" wrapText="1"/>
    </xf>
    <xf numFmtId="0" fontId="3" fillId="13" borderId="8" xfId="0" applyFont="1" applyFill="1" applyBorder="1" applyAlignment="1">
      <alignment horizontal="center" vertical="center" wrapText="1"/>
    </xf>
    <xf numFmtId="0" fontId="3" fillId="13" borderId="0" xfId="0" applyFont="1" applyFill="1" applyBorder="1" applyAlignment="1">
      <alignment horizontal="center" vertical="center" wrapText="1"/>
    </xf>
    <xf numFmtId="10" fontId="3" fillId="0" borderId="1" xfId="0" applyNumberFormat="1" applyFont="1" applyFill="1" applyBorder="1" applyAlignment="1">
      <alignment vertical="top" wrapText="1"/>
    </xf>
    <xf numFmtId="10" fontId="3" fillId="0" borderId="8" xfId="0" applyNumberFormat="1" applyFont="1" applyFill="1" applyBorder="1" applyAlignment="1">
      <alignment vertical="top" wrapText="1"/>
    </xf>
    <xf numFmtId="9" fontId="3" fillId="0" borderId="17" xfId="0" applyNumberFormat="1" applyFont="1" applyBorder="1" applyAlignment="1">
      <alignment horizontal="center" vertical="center" wrapText="1"/>
    </xf>
    <xf numFmtId="9" fontId="10" fillId="0" borderId="1" xfId="0" applyNumberFormat="1" applyFont="1" applyFill="1" applyBorder="1" applyAlignment="1">
      <alignment vertical="top" wrapText="1"/>
    </xf>
    <xf numFmtId="9" fontId="10" fillId="0" borderId="8" xfId="0" applyNumberFormat="1" applyFont="1" applyFill="1" applyBorder="1" applyAlignment="1">
      <alignment vertical="top" wrapText="1"/>
    </xf>
    <xf numFmtId="0" fontId="10" fillId="0" borderId="8" xfId="0" applyFont="1" applyFill="1" applyBorder="1" applyAlignment="1">
      <alignment vertical="top" wrapText="1"/>
    </xf>
    <xf numFmtId="0" fontId="10" fillId="0" borderId="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 xfId="0" applyFont="1" applyBorder="1" applyAlignment="1">
      <alignment horizontal="center" vertical="center" wrapText="1"/>
    </xf>
    <xf numFmtId="10" fontId="10" fillId="0" borderId="1" xfId="0" applyNumberFormat="1" applyFont="1" applyBorder="1" applyAlignment="1">
      <alignment horizontal="center" vertical="center" wrapText="1"/>
    </xf>
    <xf numFmtId="9" fontId="10" fillId="0" borderId="1" xfId="0" applyNumberFormat="1" applyFont="1" applyBorder="1" applyAlignment="1">
      <alignment horizontal="center" vertical="center" wrapText="1"/>
    </xf>
    <xf numFmtId="0" fontId="10" fillId="0" borderId="1" xfId="0" applyFont="1" applyFill="1" applyBorder="1" applyAlignment="1">
      <alignment horizontal="center" vertical="center"/>
    </xf>
    <xf numFmtId="0" fontId="10" fillId="13" borderId="13" xfId="0" applyFont="1" applyFill="1" applyBorder="1" applyAlignment="1">
      <alignment horizontal="center" vertical="center" wrapText="1"/>
    </xf>
    <xf numFmtId="0" fontId="6" fillId="7" borderId="10" xfId="0" applyFont="1" applyFill="1" applyBorder="1" applyAlignment="1">
      <alignment vertical="top" wrapText="1"/>
    </xf>
    <xf numFmtId="0" fontId="3" fillId="0" borderId="10" xfId="0" applyFont="1" applyBorder="1" applyAlignment="1">
      <alignment horizontal="center" vertical="top" wrapText="1"/>
    </xf>
    <xf numFmtId="0" fontId="6" fillId="0" borderId="7" xfId="0" applyFont="1" applyBorder="1" applyAlignment="1">
      <alignment horizontal="center" vertical="top" wrapText="1"/>
    </xf>
    <xf numFmtId="0" fontId="3" fillId="0" borderId="12" xfId="0" applyFont="1" applyBorder="1" applyAlignment="1">
      <alignment horizontal="center" vertical="top" wrapText="1"/>
    </xf>
    <xf numFmtId="0" fontId="3" fillId="0" borderId="0" xfId="0" applyFont="1" applyBorder="1" applyAlignment="1">
      <alignment horizontal="center" vertical="top" wrapText="1"/>
    </xf>
    <xf numFmtId="0" fontId="10" fillId="0" borderId="0" xfId="0" applyFont="1" applyBorder="1" applyAlignment="1">
      <alignment horizontal="center" vertical="top" wrapText="1"/>
    </xf>
    <xf numFmtId="0" fontId="10" fillId="0" borderId="11" xfId="0" applyFont="1" applyBorder="1" applyAlignment="1">
      <alignment horizontal="center" vertical="top" wrapText="1"/>
    </xf>
    <xf numFmtId="0" fontId="3" fillId="5" borderId="4" xfId="0" applyFont="1" applyFill="1" applyBorder="1" applyAlignment="1">
      <alignment horizontal="left" vertical="top" wrapText="1"/>
    </xf>
    <xf numFmtId="0" fontId="3" fillId="5" borderId="5" xfId="0" applyFont="1" applyFill="1" applyBorder="1" applyAlignment="1">
      <alignment horizontal="left" vertical="top" wrapText="1"/>
    </xf>
    <xf numFmtId="0" fontId="3" fillId="5" borderId="2" xfId="0" applyFont="1" applyFill="1" applyBorder="1" applyAlignment="1">
      <alignment horizontal="left" vertical="top" wrapText="1"/>
    </xf>
    <xf numFmtId="0" fontId="3" fillId="0" borderId="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9" xfId="0" applyFont="1" applyBorder="1" applyAlignment="1">
      <alignment horizontal="center" vertical="center" wrapText="1"/>
    </xf>
    <xf numFmtId="0" fontId="6" fillId="4" borderId="8"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9" xfId="0" applyFont="1" applyFill="1" applyBorder="1" applyAlignment="1">
      <alignment horizontal="center" vertical="top"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6" fillId="3" borderId="4" xfId="0" applyFont="1" applyFill="1" applyBorder="1" applyAlignment="1">
      <alignment vertical="top" wrapText="1"/>
    </xf>
    <xf numFmtId="0" fontId="6" fillId="3" borderId="2" xfId="0" applyFont="1" applyFill="1" applyBorder="1" applyAlignment="1">
      <alignment vertical="top" wrapText="1"/>
    </xf>
    <xf numFmtId="0" fontId="6" fillId="6" borderId="8" xfId="0" applyFont="1" applyFill="1" applyBorder="1" applyAlignment="1">
      <alignment vertical="top" wrapText="1"/>
    </xf>
    <xf numFmtId="0" fontId="6" fillId="6" borderId="13" xfId="0" applyFont="1" applyFill="1" applyBorder="1" applyAlignment="1">
      <alignment vertical="top" wrapText="1"/>
    </xf>
    <xf numFmtId="0" fontId="6" fillId="6" borderId="9" xfId="0" applyFont="1" applyFill="1" applyBorder="1" applyAlignment="1">
      <alignment vertical="top" wrapText="1"/>
    </xf>
    <xf numFmtId="9" fontId="6" fillId="0" borderId="8" xfId="2" applyFont="1" applyBorder="1" applyAlignment="1">
      <alignment horizontal="center" vertical="top" wrapText="1"/>
    </xf>
    <xf numFmtId="9" fontId="6" fillId="0" borderId="13" xfId="2" applyFont="1" applyBorder="1" applyAlignment="1">
      <alignment horizontal="center" vertical="top" wrapText="1"/>
    </xf>
    <xf numFmtId="9" fontId="6" fillId="0" borderId="9" xfId="2" applyFont="1" applyBorder="1" applyAlignment="1">
      <alignment horizontal="center" vertical="top" wrapText="1"/>
    </xf>
    <xf numFmtId="0" fontId="6" fillId="8" borderId="14" xfId="0" applyFont="1" applyFill="1" applyBorder="1" applyAlignment="1">
      <alignment vertical="top" wrapText="1"/>
    </xf>
    <xf numFmtId="0" fontId="6" fillId="8" borderId="15" xfId="0" applyFont="1" applyFill="1" applyBorder="1" applyAlignment="1">
      <alignment vertical="top" wrapText="1"/>
    </xf>
    <xf numFmtId="0" fontId="6" fillId="8" borderId="12" xfId="0" applyFont="1" applyFill="1" applyBorder="1" applyAlignment="1">
      <alignment vertical="top" wrapText="1"/>
    </xf>
    <xf numFmtId="0" fontId="6" fillId="8" borderId="7" xfId="0" applyFont="1" applyFill="1" applyBorder="1" applyAlignment="1">
      <alignment vertical="top" wrapText="1"/>
    </xf>
    <xf numFmtId="0" fontId="6" fillId="8" borderId="10" xfId="0" applyFont="1" applyFill="1" applyBorder="1" applyAlignment="1">
      <alignment vertical="top" wrapText="1"/>
    </xf>
    <xf numFmtId="0" fontId="6" fillId="8" borderId="3" xfId="0" applyFont="1" applyFill="1" applyBorder="1" applyAlignment="1">
      <alignment vertical="top" wrapText="1"/>
    </xf>
    <xf numFmtId="0" fontId="3" fillId="0" borderId="8" xfId="0" applyFont="1" applyBorder="1" applyAlignment="1">
      <alignment horizontal="center" vertical="top" wrapText="1"/>
    </xf>
    <xf numFmtId="0" fontId="3" fillId="0" borderId="13" xfId="0" applyFont="1" applyBorder="1" applyAlignment="1">
      <alignment horizontal="center" vertical="top" wrapText="1"/>
    </xf>
    <xf numFmtId="0" fontId="3" fillId="0" borderId="9" xfId="0" applyFont="1" applyBorder="1" applyAlignment="1">
      <alignment horizontal="center" vertical="top" wrapText="1"/>
    </xf>
    <xf numFmtId="0" fontId="6" fillId="6" borderId="7" xfId="0" applyFont="1" applyFill="1" applyBorder="1" applyAlignment="1">
      <alignment vertical="top" wrapText="1"/>
    </xf>
    <xf numFmtId="0" fontId="6" fillId="6" borderId="10" xfId="0" applyFont="1" applyFill="1" applyBorder="1" applyAlignment="1">
      <alignment vertical="top"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8" xfId="0" applyFont="1" applyBorder="1" applyAlignment="1">
      <alignment horizontal="center" vertical="center" wrapText="1"/>
    </xf>
    <xf numFmtId="0" fontId="6" fillId="4" borderId="8"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left" vertical="center" wrapText="1"/>
    </xf>
    <xf numFmtId="0" fontId="3" fillId="0" borderId="11"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5" borderId="12"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2" xfId="0" applyFont="1" applyBorder="1" applyAlignment="1">
      <alignment horizontal="center" vertical="center"/>
    </xf>
    <xf numFmtId="0" fontId="6" fillId="0" borderId="8" xfId="0" applyFont="1" applyBorder="1" applyAlignment="1">
      <alignment vertical="top" wrapText="1"/>
    </xf>
    <xf numFmtId="0" fontId="6" fillId="0" borderId="13" xfId="0" applyFont="1" applyBorder="1" applyAlignment="1">
      <alignment vertical="top" wrapText="1"/>
    </xf>
    <xf numFmtId="0" fontId="6" fillId="0" borderId="9" xfId="0" applyFont="1" applyBorder="1" applyAlignment="1">
      <alignment vertical="top" wrapText="1"/>
    </xf>
    <xf numFmtId="0" fontId="6" fillId="4" borderId="10" xfId="0" applyFont="1" applyFill="1" applyBorder="1" applyAlignment="1">
      <alignment horizontal="center" vertical="top" wrapText="1"/>
    </xf>
    <xf numFmtId="0" fontId="6" fillId="4" borderId="3" xfId="0" applyFont="1" applyFill="1" applyBorder="1" applyAlignment="1">
      <alignment horizontal="center" vertical="top" wrapText="1"/>
    </xf>
    <xf numFmtId="0" fontId="3" fillId="0" borderId="8" xfId="0" applyFont="1" applyBorder="1" applyAlignment="1">
      <alignment horizontal="center" wrapText="1"/>
    </xf>
    <xf numFmtId="0" fontId="3" fillId="0" borderId="13" xfId="0" applyFont="1" applyBorder="1" applyAlignment="1">
      <alignment horizontal="center" wrapText="1"/>
    </xf>
    <xf numFmtId="0" fontId="3" fillId="0" borderId="9" xfId="0" applyFont="1" applyBorder="1" applyAlignment="1">
      <alignment horizontal="center" wrapText="1"/>
    </xf>
    <xf numFmtId="0" fontId="3" fillId="0" borderId="19" xfId="0" applyFont="1" applyBorder="1" applyAlignment="1">
      <alignment horizontal="center" vertical="center" textRotation="90"/>
    </xf>
    <xf numFmtId="0" fontId="3" fillId="0" borderId="20" xfId="0" applyFont="1" applyBorder="1" applyAlignment="1">
      <alignment horizontal="center" vertical="center" textRotation="90"/>
    </xf>
    <xf numFmtId="0" fontId="3" fillId="0" borderId="21" xfId="0" applyFont="1" applyBorder="1" applyAlignment="1">
      <alignment horizontal="center" vertical="center" textRotation="90"/>
    </xf>
    <xf numFmtId="0" fontId="0" fillId="0" borderId="20" xfId="0" applyBorder="1" applyAlignment="1">
      <alignment horizontal="center" vertical="center" textRotation="90"/>
    </xf>
    <xf numFmtId="0" fontId="0" fillId="0" borderId="21" xfId="0" applyBorder="1" applyAlignment="1">
      <alignment horizontal="center" vertical="center" textRotation="90"/>
    </xf>
    <xf numFmtId="0" fontId="2" fillId="0" borderId="15" xfId="0" applyFont="1" applyFill="1" applyBorder="1" applyAlignment="1">
      <alignment horizontal="left" vertical="center"/>
    </xf>
    <xf numFmtId="0" fontId="2" fillId="0" borderId="4" xfId="0" applyFont="1" applyBorder="1" applyAlignment="1">
      <alignment horizontal="justify" vertical="center"/>
    </xf>
    <xf numFmtId="0" fontId="2" fillId="0" borderId="2" xfId="0" applyFont="1" applyBorder="1" applyAlignment="1">
      <alignment horizontal="justify" vertical="center"/>
    </xf>
    <xf numFmtId="0" fontId="1" fillId="10" borderId="4" xfId="0" applyFont="1" applyFill="1" applyBorder="1" applyAlignment="1">
      <alignment horizontal="justify" vertical="center"/>
    </xf>
    <xf numFmtId="0" fontId="1" fillId="10" borderId="2" xfId="0" applyFont="1" applyFill="1" applyBorder="1" applyAlignment="1">
      <alignment horizontal="justify" vertical="center"/>
    </xf>
    <xf numFmtId="0" fontId="1" fillId="11" borderId="4" xfId="0" applyFont="1" applyFill="1" applyBorder="1" applyAlignment="1">
      <alignment horizontal="justify" vertical="center" wrapText="1"/>
    </xf>
    <xf numFmtId="0" fontId="1" fillId="11" borderId="2" xfId="0" applyFont="1" applyFill="1" applyBorder="1" applyAlignment="1">
      <alignment horizontal="justify"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4"/>
  <sheetViews>
    <sheetView tabSelected="1" topLeftCell="B1" zoomScale="80" zoomScaleNormal="80" zoomScaleSheetLayoutView="80" zoomScalePageLayoutView="80" workbookViewId="0">
      <pane ySplit="1" topLeftCell="A120" activePane="bottomLeft" state="frozen"/>
      <selection pane="bottomLeft" activeCell="B127" sqref="B127"/>
    </sheetView>
  </sheetViews>
  <sheetFormatPr defaultRowHeight="12.75" x14ac:dyDescent="0.2"/>
  <cols>
    <col min="1" max="1" width="30.7109375" style="2" customWidth="1"/>
    <col min="2" max="2" width="42.5703125" style="2" customWidth="1"/>
    <col min="3" max="3" width="20.7109375" style="2" customWidth="1"/>
    <col min="4" max="8" width="20.7109375" style="18" customWidth="1"/>
    <col min="9" max="9" width="30.7109375" style="2" customWidth="1"/>
    <col min="10" max="10" width="27.85546875" style="1" customWidth="1"/>
    <col min="11" max="11" width="48.28515625" style="1" customWidth="1"/>
    <col min="12" max="16384" width="9.140625" style="1"/>
  </cols>
  <sheetData>
    <row r="1" spans="1:11" ht="31.5" customHeight="1" thickBot="1" x14ac:dyDescent="0.25">
      <c r="A1" s="63" t="s">
        <v>0</v>
      </c>
      <c r="B1" s="228" t="s">
        <v>68</v>
      </c>
      <c r="C1" s="229"/>
      <c r="D1" s="229"/>
      <c r="E1" s="229"/>
      <c r="F1" s="229"/>
      <c r="G1" s="229"/>
      <c r="H1" s="230"/>
      <c r="I1" s="231"/>
    </row>
    <row r="2" spans="1:11" s="2" customFormat="1" ht="26.25" thickBot="1" x14ac:dyDescent="0.25">
      <c r="A2" s="60" t="s">
        <v>1</v>
      </c>
      <c r="B2" s="34" t="s">
        <v>26</v>
      </c>
      <c r="C2" s="34"/>
      <c r="D2" s="51" t="s">
        <v>141</v>
      </c>
      <c r="E2" s="51" t="s">
        <v>131</v>
      </c>
      <c r="F2" s="51" t="s">
        <v>132</v>
      </c>
      <c r="G2" s="51" t="s">
        <v>133</v>
      </c>
      <c r="H2" s="125" t="s">
        <v>169</v>
      </c>
      <c r="I2" s="188" t="s">
        <v>16</v>
      </c>
      <c r="J2" s="58"/>
      <c r="K2" s="58"/>
    </row>
    <row r="3" spans="1:11" s="2" customFormat="1" ht="43.5" customHeight="1" thickBot="1" x14ac:dyDescent="0.25">
      <c r="A3" s="25" t="s">
        <v>49</v>
      </c>
      <c r="B3" s="2" t="s">
        <v>120</v>
      </c>
      <c r="C3" s="26" t="s">
        <v>2</v>
      </c>
      <c r="D3" s="18" t="s">
        <v>142</v>
      </c>
      <c r="E3" s="64"/>
      <c r="F3" s="65"/>
      <c r="G3" s="134" t="s">
        <v>140</v>
      </c>
      <c r="H3" s="134" t="s">
        <v>140</v>
      </c>
      <c r="I3" s="236" t="s">
        <v>28</v>
      </c>
    </row>
    <row r="4" spans="1:11" s="2" customFormat="1" ht="13.5" thickBot="1" x14ac:dyDescent="0.25">
      <c r="A4" s="25"/>
      <c r="B4" s="25"/>
      <c r="C4" s="28" t="s">
        <v>3</v>
      </c>
      <c r="D4" s="53"/>
      <c r="E4" s="48"/>
      <c r="F4" s="48"/>
      <c r="G4" s="135"/>
      <c r="H4" s="141"/>
      <c r="I4" s="237"/>
    </row>
    <row r="5" spans="1:11" s="2" customFormat="1" ht="13.5" thickBot="1" x14ac:dyDescent="0.25">
      <c r="A5" s="25"/>
      <c r="B5" s="25"/>
      <c r="C5" s="31"/>
      <c r="D5" s="232" t="s">
        <v>4</v>
      </c>
      <c r="E5" s="233"/>
      <c r="F5" s="233"/>
      <c r="G5" s="233"/>
      <c r="H5" s="142"/>
      <c r="I5" s="237"/>
    </row>
    <row r="6" spans="1:11" ht="24.75" customHeight="1" thickBot="1" x14ac:dyDescent="0.25">
      <c r="A6" s="32"/>
      <c r="B6" s="32"/>
      <c r="C6" s="33"/>
      <c r="D6" s="198" t="s">
        <v>91</v>
      </c>
      <c r="E6" s="199"/>
      <c r="F6" s="199"/>
      <c r="G6" s="199"/>
      <c r="H6" s="132"/>
      <c r="I6" s="237"/>
    </row>
    <row r="7" spans="1:11" ht="26.25" thickBot="1" x14ac:dyDescent="0.25">
      <c r="A7" s="25"/>
      <c r="B7" s="34" t="s">
        <v>27</v>
      </c>
      <c r="C7" s="34"/>
      <c r="D7" s="51" t="s">
        <v>141</v>
      </c>
      <c r="E7" s="51" t="s">
        <v>131</v>
      </c>
      <c r="F7" s="51" t="s">
        <v>132</v>
      </c>
      <c r="G7" s="136" t="s">
        <v>133</v>
      </c>
      <c r="H7" s="143" t="s">
        <v>169</v>
      </c>
      <c r="I7" s="237"/>
    </row>
    <row r="8" spans="1:11" ht="13.5" thickBot="1" x14ac:dyDescent="0.25">
      <c r="A8" s="25"/>
      <c r="B8" s="1" t="s">
        <v>121</v>
      </c>
      <c r="C8" s="26" t="s">
        <v>2</v>
      </c>
      <c r="D8" s="107">
        <v>0.56000000000000005</v>
      </c>
      <c r="E8" s="38"/>
      <c r="F8" s="38"/>
      <c r="G8" s="134">
        <v>0.6</v>
      </c>
      <c r="H8" s="134">
        <v>0.6</v>
      </c>
      <c r="I8" s="237"/>
    </row>
    <row r="9" spans="1:11" ht="13.5" thickBot="1" x14ac:dyDescent="0.25">
      <c r="A9" s="25"/>
      <c r="B9" s="1"/>
      <c r="C9" s="28" t="s">
        <v>3</v>
      </c>
      <c r="D9" s="29"/>
      <c r="E9" s="30"/>
      <c r="F9" s="30"/>
      <c r="G9" s="137"/>
      <c r="H9" s="144"/>
      <c r="I9" s="237"/>
    </row>
    <row r="10" spans="1:11" ht="13.5" thickBot="1" x14ac:dyDescent="0.25">
      <c r="A10" s="25"/>
      <c r="B10" s="25"/>
      <c r="C10" s="31"/>
      <c r="D10" s="201" t="s">
        <v>4</v>
      </c>
      <c r="E10" s="202"/>
      <c r="F10" s="202"/>
      <c r="G10" s="202"/>
      <c r="H10" s="145"/>
      <c r="I10" s="237"/>
    </row>
    <row r="11" spans="1:11" ht="21" customHeight="1" thickBot="1" x14ac:dyDescent="0.25">
      <c r="A11" s="32"/>
      <c r="B11" s="32"/>
      <c r="C11" s="33"/>
      <c r="D11" s="234" t="s">
        <v>90</v>
      </c>
      <c r="E11" s="235"/>
      <c r="F11" s="235"/>
      <c r="G11" s="235"/>
      <c r="H11" s="146"/>
      <c r="I11" s="238"/>
    </row>
    <row r="12" spans="1:11" ht="26.25" thickBot="1" x14ac:dyDescent="0.25">
      <c r="A12" s="22" t="s">
        <v>5</v>
      </c>
      <c r="B12" s="23" t="s">
        <v>24</v>
      </c>
      <c r="C12" s="23"/>
      <c r="D12" s="51" t="s">
        <v>143</v>
      </c>
      <c r="E12" s="51" t="s">
        <v>135</v>
      </c>
      <c r="F12" s="51" t="s">
        <v>136</v>
      </c>
      <c r="G12" s="136" t="s">
        <v>133</v>
      </c>
      <c r="H12" s="143" t="s">
        <v>169</v>
      </c>
      <c r="I12" s="24" t="s">
        <v>6</v>
      </c>
    </row>
    <row r="13" spans="1:11" ht="66.75" customHeight="1" thickBot="1" x14ac:dyDescent="0.25">
      <c r="A13" s="25" t="s">
        <v>50</v>
      </c>
      <c r="B13" s="4" t="s">
        <v>134</v>
      </c>
      <c r="C13" s="26" t="s">
        <v>2</v>
      </c>
      <c r="D13" s="85" t="s">
        <v>144</v>
      </c>
      <c r="E13" s="86" t="s">
        <v>137</v>
      </c>
      <c r="F13" s="86" t="s">
        <v>138</v>
      </c>
      <c r="G13" s="138" t="s">
        <v>139</v>
      </c>
      <c r="H13" s="147" t="s">
        <v>172</v>
      </c>
      <c r="I13" s="236" t="s">
        <v>31</v>
      </c>
      <c r="J13" s="112"/>
      <c r="K13" s="112"/>
    </row>
    <row r="14" spans="1:11" ht="13.5" thickBot="1" x14ac:dyDescent="0.25">
      <c r="A14" s="27"/>
      <c r="B14" s="25"/>
      <c r="C14" s="28" t="s">
        <v>3</v>
      </c>
      <c r="D14" s="29"/>
      <c r="E14" s="30"/>
      <c r="F14" s="175">
        <v>0.125</v>
      </c>
      <c r="G14" s="176">
        <v>0.107</v>
      </c>
      <c r="H14" s="148"/>
      <c r="I14" s="237"/>
    </row>
    <row r="15" spans="1:11" ht="13.5" thickBot="1" x14ac:dyDescent="0.25">
      <c r="A15" s="27"/>
      <c r="B15" s="25"/>
      <c r="C15" s="31"/>
      <c r="D15" s="201" t="s">
        <v>4</v>
      </c>
      <c r="E15" s="202"/>
      <c r="F15" s="202"/>
      <c r="G15" s="202"/>
      <c r="H15" s="149"/>
      <c r="I15" s="237"/>
    </row>
    <row r="16" spans="1:11" ht="13.5" thickBot="1" x14ac:dyDescent="0.25">
      <c r="A16" s="27"/>
      <c r="B16" s="32"/>
      <c r="C16" s="33"/>
      <c r="D16" s="198" t="s">
        <v>51</v>
      </c>
      <c r="E16" s="199"/>
      <c r="F16" s="199"/>
      <c r="G16" s="199"/>
      <c r="H16" s="150"/>
      <c r="I16" s="237"/>
    </row>
    <row r="17" spans="1:11" ht="26.25" thickBot="1" x14ac:dyDescent="0.25">
      <c r="A17" s="25"/>
      <c r="B17" s="34" t="s">
        <v>25</v>
      </c>
      <c r="C17" s="34"/>
      <c r="D17" s="51" t="s">
        <v>145</v>
      </c>
      <c r="E17" s="51" t="s">
        <v>131</v>
      </c>
      <c r="F17" s="51" t="s">
        <v>132</v>
      </c>
      <c r="G17" s="136" t="s">
        <v>133</v>
      </c>
      <c r="H17" s="151" t="s">
        <v>169</v>
      </c>
      <c r="I17" s="237"/>
    </row>
    <row r="18" spans="1:11" ht="39" thickBot="1" x14ac:dyDescent="0.25">
      <c r="A18" s="25"/>
      <c r="B18" s="81" t="s">
        <v>128</v>
      </c>
      <c r="C18" s="26" t="s">
        <v>2</v>
      </c>
      <c r="D18" s="35">
        <v>0</v>
      </c>
      <c r="E18" s="35"/>
      <c r="F18" s="35" t="s">
        <v>92</v>
      </c>
      <c r="G18" s="139" t="s">
        <v>146</v>
      </c>
      <c r="H18" s="177" t="s">
        <v>170</v>
      </c>
      <c r="I18" s="237"/>
      <c r="J18" s="18"/>
      <c r="K18" s="113"/>
    </row>
    <row r="19" spans="1:11" ht="13.5" thickBot="1" x14ac:dyDescent="0.25">
      <c r="A19" s="25"/>
      <c r="B19" s="71"/>
      <c r="C19" s="28" t="s">
        <v>3</v>
      </c>
      <c r="D19" s="29"/>
      <c r="E19" s="30"/>
      <c r="F19" s="178">
        <v>0.8</v>
      </c>
      <c r="G19" s="179">
        <v>1</v>
      </c>
      <c r="H19" s="148"/>
      <c r="I19" s="237"/>
    </row>
    <row r="20" spans="1:11" ht="13.5" thickBot="1" x14ac:dyDescent="0.25">
      <c r="A20" s="25"/>
      <c r="B20" s="25"/>
      <c r="C20" s="31"/>
      <c r="D20" s="36" t="s">
        <v>4</v>
      </c>
      <c r="E20" s="37"/>
      <c r="F20" s="37"/>
      <c r="G20" s="119"/>
      <c r="H20" s="149"/>
      <c r="I20" s="237"/>
    </row>
    <row r="21" spans="1:11" ht="13.5" thickBot="1" x14ac:dyDescent="0.25">
      <c r="A21" s="32"/>
      <c r="B21" s="32"/>
      <c r="C21" s="33"/>
      <c r="D21" s="221" t="s">
        <v>93</v>
      </c>
      <c r="E21" s="222"/>
      <c r="F21" s="222"/>
      <c r="G21" s="222"/>
      <c r="H21" s="152"/>
      <c r="I21" s="237"/>
    </row>
    <row r="22" spans="1:11" ht="26.25" thickBot="1" x14ac:dyDescent="0.25">
      <c r="A22" s="25"/>
      <c r="B22" s="46" t="s">
        <v>29</v>
      </c>
      <c r="C22" s="34"/>
      <c r="D22" s="51" t="s">
        <v>145</v>
      </c>
      <c r="E22" s="51" t="s">
        <v>131</v>
      </c>
      <c r="F22" s="51" t="s">
        <v>132</v>
      </c>
      <c r="G22" s="136" t="s">
        <v>133</v>
      </c>
      <c r="H22" s="153" t="s">
        <v>169</v>
      </c>
      <c r="I22" s="237"/>
    </row>
    <row r="23" spans="1:11" ht="64.5" customHeight="1" thickBot="1" x14ac:dyDescent="0.25">
      <c r="A23" s="25"/>
      <c r="B23" s="239" t="s">
        <v>174</v>
      </c>
      <c r="C23" s="26" t="s">
        <v>2</v>
      </c>
      <c r="D23" s="35">
        <v>0</v>
      </c>
      <c r="E23" s="35"/>
      <c r="F23" s="35" t="s">
        <v>94</v>
      </c>
      <c r="G23" s="139" t="s">
        <v>147</v>
      </c>
      <c r="H23" s="154" t="s">
        <v>171</v>
      </c>
      <c r="I23" s="237"/>
      <c r="J23" s="115"/>
      <c r="K23" s="113"/>
    </row>
    <row r="24" spans="1:11" ht="26.25" thickBot="1" x14ac:dyDescent="0.25">
      <c r="A24" s="25"/>
      <c r="B24" s="240"/>
      <c r="C24" s="28" t="s">
        <v>3</v>
      </c>
      <c r="D24" s="29"/>
      <c r="E24" s="30"/>
      <c r="F24" s="30"/>
      <c r="G24" s="180" t="s">
        <v>176</v>
      </c>
      <c r="H24" s="155"/>
      <c r="I24" s="237"/>
    </row>
    <row r="25" spans="1:11" ht="13.5" thickBot="1" x14ac:dyDescent="0.25">
      <c r="A25" s="25"/>
      <c r="B25" s="25"/>
      <c r="C25" s="31"/>
      <c r="D25" s="36" t="s">
        <v>4</v>
      </c>
      <c r="E25" s="37"/>
      <c r="F25" s="37"/>
      <c r="G25" s="119"/>
      <c r="H25" s="156"/>
      <c r="I25" s="237"/>
    </row>
    <row r="26" spans="1:11" ht="15.75" customHeight="1" thickBot="1" x14ac:dyDescent="0.25">
      <c r="A26" s="32"/>
      <c r="B26" s="32"/>
      <c r="C26" s="33"/>
      <c r="D26" s="221" t="s">
        <v>95</v>
      </c>
      <c r="E26" s="222"/>
      <c r="F26" s="222"/>
      <c r="G26" s="222"/>
      <c r="H26" s="152"/>
      <c r="I26" s="238"/>
    </row>
    <row r="27" spans="1:11" ht="13.5" thickBot="1" x14ac:dyDescent="0.25">
      <c r="H27" s="150"/>
    </row>
    <row r="28" spans="1:11" s="2" customFormat="1" ht="13.5" thickBot="1" x14ac:dyDescent="0.25">
      <c r="A28" s="57"/>
      <c r="B28" s="57"/>
      <c r="C28" s="57"/>
      <c r="D28" s="58"/>
      <c r="E28" s="58"/>
      <c r="F28" s="58"/>
      <c r="G28" s="58"/>
      <c r="H28" s="157"/>
      <c r="I28" s="57"/>
    </row>
    <row r="29" spans="1:11" s="2" customFormat="1" ht="26.25" thickBot="1" x14ac:dyDescent="0.25">
      <c r="A29" s="22" t="s">
        <v>15</v>
      </c>
      <c r="B29" s="23" t="s">
        <v>19</v>
      </c>
      <c r="C29" s="23"/>
      <c r="D29" s="93" t="s">
        <v>145</v>
      </c>
      <c r="E29" s="87" t="s">
        <v>131</v>
      </c>
      <c r="F29" s="87" t="s">
        <v>132</v>
      </c>
      <c r="G29" s="122" t="s">
        <v>133</v>
      </c>
      <c r="H29" s="158" t="s">
        <v>169</v>
      </c>
      <c r="I29" s="24" t="s">
        <v>6</v>
      </c>
    </row>
    <row r="30" spans="1:11" s="2" customFormat="1" ht="48.75" customHeight="1" thickBot="1" x14ac:dyDescent="0.25">
      <c r="A30" s="25" t="s">
        <v>38</v>
      </c>
      <c r="B30" s="4" t="s">
        <v>127</v>
      </c>
      <c r="C30" s="26" t="s">
        <v>2</v>
      </c>
      <c r="D30" s="35">
        <v>0</v>
      </c>
      <c r="E30" s="35" t="s">
        <v>48</v>
      </c>
      <c r="F30" s="35" t="s">
        <v>96</v>
      </c>
      <c r="G30" s="139" t="s">
        <v>148</v>
      </c>
      <c r="H30" s="150">
        <v>1500</v>
      </c>
      <c r="I30" s="236" t="s">
        <v>101</v>
      </c>
    </row>
    <row r="31" spans="1:11" s="2" customFormat="1" ht="13.5" thickBot="1" x14ac:dyDescent="0.25">
      <c r="A31" s="25"/>
      <c r="B31" s="25"/>
      <c r="C31" s="26" t="s">
        <v>3</v>
      </c>
      <c r="D31" s="47"/>
      <c r="E31" s="48"/>
      <c r="F31" s="181">
        <v>250</v>
      </c>
      <c r="G31" s="182">
        <v>1196</v>
      </c>
      <c r="H31" s="159"/>
      <c r="I31" s="237"/>
    </row>
    <row r="32" spans="1:11" s="2" customFormat="1" ht="13.5" thickBot="1" x14ac:dyDescent="0.25">
      <c r="A32" s="25"/>
      <c r="B32" s="25"/>
      <c r="C32" s="49" t="s">
        <v>4</v>
      </c>
      <c r="D32" s="50"/>
      <c r="E32" s="50"/>
      <c r="F32" s="50"/>
      <c r="G32" s="50"/>
      <c r="H32" s="160"/>
      <c r="I32" s="237"/>
    </row>
    <row r="33" spans="1:11" s="2" customFormat="1" ht="13.5" thickBot="1" x14ac:dyDescent="0.25">
      <c r="A33" s="25"/>
      <c r="B33" s="32"/>
      <c r="C33" s="244" t="s">
        <v>93</v>
      </c>
      <c r="D33" s="245"/>
      <c r="E33" s="245"/>
      <c r="F33" s="245"/>
      <c r="G33" s="245"/>
      <c r="H33" s="161"/>
      <c r="I33" s="237"/>
    </row>
    <row r="34" spans="1:11" s="2" customFormat="1" ht="26.25" thickBot="1" x14ac:dyDescent="0.25">
      <c r="A34" s="25"/>
      <c r="B34" s="34" t="s">
        <v>20</v>
      </c>
      <c r="C34" s="55"/>
      <c r="D34" s="93" t="s">
        <v>145</v>
      </c>
      <c r="E34" s="87" t="s">
        <v>131</v>
      </c>
      <c r="F34" s="87" t="s">
        <v>132</v>
      </c>
      <c r="G34" s="122" t="s">
        <v>133</v>
      </c>
      <c r="H34" s="158" t="s">
        <v>169</v>
      </c>
      <c r="I34" s="237"/>
    </row>
    <row r="35" spans="1:11" s="2" customFormat="1" ht="52.5" customHeight="1" thickBot="1" x14ac:dyDescent="0.25">
      <c r="A35" s="25"/>
      <c r="B35" s="4" t="s">
        <v>160</v>
      </c>
      <c r="C35" s="26" t="s">
        <v>2</v>
      </c>
      <c r="D35" s="35">
        <v>0</v>
      </c>
      <c r="E35" s="35" t="s">
        <v>163</v>
      </c>
      <c r="F35" s="35" t="s">
        <v>161</v>
      </c>
      <c r="G35" s="139" t="s">
        <v>162</v>
      </c>
      <c r="H35" s="150" t="s">
        <v>179</v>
      </c>
      <c r="I35" s="237"/>
      <c r="K35" s="114"/>
    </row>
    <row r="36" spans="1:11" s="2" customFormat="1" ht="13.5" thickBot="1" x14ac:dyDescent="0.25">
      <c r="A36" s="25"/>
      <c r="B36" s="25"/>
      <c r="C36" s="26" t="s">
        <v>3</v>
      </c>
      <c r="D36" s="47"/>
      <c r="E36" s="48"/>
      <c r="F36" s="181">
        <v>50</v>
      </c>
      <c r="G36" s="182">
        <v>50</v>
      </c>
      <c r="H36" s="159"/>
      <c r="I36" s="237"/>
    </row>
    <row r="37" spans="1:11" s="2" customFormat="1" ht="13.5" thickBot="1" x14ac:dyDescent="0.25">
      <c r="A37" s="25"/>
      <c r="B37" s="25"/>
      <c r="C37" s="49" t="s">
        <v>4</v>
      </c>
      <c r="D37" s="50"/>
      <c r="E37" s="50"/>
      <c r="F37" s="50" t="s">
        <v>167</v>
      </c>
      <c r="G37" s="50"/>
      <c r="H37" s="162"/>
      <c r="I37" s="237"/>
    </row>
    <row r="38" spans="1:11" s="2" customFormat="1" ht="13.5" thickBot="1" x14ac:dyDescent="0.25">
      <c r="A38" s="32"/>
      <c r="B38" s="32"/>
      <c r="C38" s="234" t="s">
        <v>99</v>
      </c>
      <c r="D38" s="235"/>
      <c r="E38" s="235"/>
      <c r="F38" s="235"/>
      <c r="G38" s="235"/>
      <c r="H38" s="163"/>
      <c r="I38" s="237"/>
    </row>
    <row r="39" spans="1:11" s="2" customFormat="1" ht="26.25" thickBot="1" x14ac:dyDescent="0.25">
      <c r="B39" s="55" t="s">
        <v>21</v>
      </c>
      <c r="C39" s="34"/>
      <c r="D39" s="51" t="s">
        <v>145</v>
      </c>
      <c r="E39" s="51" t="s">
        <v>131</v>
      </c>
      <c r="F39" s="51" t="s">
        <v>132</v>
      </c>
      <c r="G39" s="136" t="s">
        <v>133</v>
      </c>
      <c r="H39" s="158" t="s">
        <v>169</v>
      </c>
      <c r="I39" s="237"/>
    </row>
    <row r="40" spans="1:11" s="2" customFormat="1" ht="51.75" thickBot="1" x14ac:dyDescent="0.25">
      <c r="B40" s="21" t="s">
        <v>98</v>
      </c>
      <c r="C40" s="26" t="s">
        <v>2</v>
      </c>
      <c r="D40" s="35">
        <v>0</v>
      </c>
      <c r="E40" s="35" t="s">
        <v>97</v>
      </c>
      <c r="F40" s="35" t="s">
        <v>97</v>
      </c>
      <c r="G40" s="139" t="s">
        <v>149</v>
      </c>
      <c r="H40" s="164" t="s">
        <v>180</v>
      </c>
      <c r="I40" s="237"/>
    </row>
    <row r="41" spans="1:11" s="2" customFormat="1" ht="26.25" thickBot="1" x14ac:dyDescent="0.25">
      <c r="A41" s="25"/>
      <c r="B41" s="25"/>
      <c r="C41" s="26" t="s">
        <v>3</v>
      </c>
      <c r="D41" s="47"/>
      <c r="E41" s="48"/>
      <c r="F41" s="111"/>
      <c r="G41" s="182" t="s">
        <v>177</v>
      </c>
      <c r="H41" s="165"/>
      <c r="I41" s="237"/>
    </row>
    <row r="42" spans="1:11" s="2" customFormat="1" ht="13.5" thickBot="1" x14ac:dyDescent="0.25">
      <c r="A42" s="25"/>
      <c r="B42" s="25"/>
      <c r="C42" s="49" t="s">
        <v>4</v>
      </c>
      <c r="D42" s="50"/>
      <c r="E42" s="50"/>
      <c r="F42" s="50"/>
      <c r="G42" s="50"/>
      <c r="H42" s="160"/>
      <c r="I42" s="237"/>
    </row>
    <row r="43" spans="1:11" s="2" customFormat="1" ht="13.5" thickBot="1" x14ac:dyDescent="0.25">
      <c r="A43" s="32"/>
      <c r="B43" s="32"/>
      <c r="C43" s="234" t="s">
        <v>99</v>
      </c>
      <c r="D43" s="235"/>
      <c r="E43" s="235"/>
      <c r="F43" s="235"/>
      <c r="G43" s="235"/>
      <c r="H43" s="166"/>
      <c r="I43" s="237"/>
    </row>
    <row r="44" spans="1:11" s="2" customFormat="1" ht="26.25" thickBot="1" x14ac:dyDescent="0.25">
      <c r="A44" s="22" t="s">
        <v>17</v>
      </c>
      <c r="B44" s="34" t="s">
        <v>168</v>
      </c>
      <c r="C44" s="95"/>
      <c r="D44" s="51" t="s">
        <v>145</v>
      </c>
      <c r="E44" s="51" t="s">
        <v>131</v>
      </c>
      <c r="F44" s="51" t="s">
        <v>132</v>
      </c>
      <c r="G44" s="136" t="s">
        <v>133</v>
      </c>
      <c r="H44" s="158" t="s">
        <v>169</v>
      </c>
      <c r="I44" s="237"/>
    </row>
    <row r="45" spans="1:11" s="2" customFormat="1" ht="77.25" thickBot="1" x14ac:dyDescent="0.25">
      <c r="A45" s="241">
        <v>20</v>
      </c>
      <c r="B45" s="4" t="s">
        <v>126</v>
      </c>
      <c r="C45" s="26" t="s">
        <v>2</v>
      </c>
      <c r="D45" s="35">
        <v>0</v>
      </c>
      <c r="E45" s="35">
        <v>0</v>
      </c>
      <c r="F45" s="35" t="s">
        <v>100</v>
      </c>
      <c r="G45" s="139" t="s">
        <v>150</v>
      </c>
      <c r="H45" s="139" t="s">
        <v>150</v>
      </c>
      <c r="I45" s="237"/>
    </row>
    <row r="46" spans="1:11" s="2" customFormat="1" ht="26.25" thickBot="1" x14ac:dyDescent="0.25">
      <c r="A46" s="242"/>
      <c r="B46" s="25"/>
      <c r="C46" s="26" t="s">
        <v>3</v>
      </c>
      <c r="D46" s="47"/>
      <c r="E46" s="48"/>
      <c r="F46" s="111"/>
      <c r="G46" s="182" t="s">
        <v>186</v>
      </c>
      <c r="H46" s="131"/>
      <c r="I46" s="238"/>
    </row>
    <row r="47" spans="1:11" s="2" customFormat="1" ht="13.5" thickBot="1" x14ac:dyDescent="0.25">
      <c r="A47" s="242"/>
      <c r="B47" s="25"/>
      <c r="C47" s="49" t="s">
        <v>4</v>
      </c>
      <c r="D47" s="50"/>
      <c r="E47" s="50"/>
      <c r="F47" s="50"/>
      <c r="G47" s="50"/>
      <c r="H47" s="50"/>
      <c r="I47" s="73" t="s">
        <v>69</v>
      </c>
    </row>
    <row r="48" spans="1:11" s="2" customFormat="1" ht="13.5" thickBot="1" x14ac:dyDescent="0.25">
      <c r="A48" s="243"/>
      <c r="B48" s="72"/>
      <c r="C48" s="244" t="s">
        <v>99</v>
      </c>
      <c r="D48" s="245"/>
      <c r="E48" s="245"/>
      <c r="F48" s="245"/>
      <c r="G48" s="246"/>
      <c r="H48" s="130"/>
      <c r="I48" s="89" t="s">
        <v>70</v>
      </c>
    </row>
    <row r="49" spans="1:15" s="2" customFormat="1" ht="12.75" customHeight="1" thickBot="1" x14ac:dyDescent="0.25">
      <c r="A49" s="207" t="s">
        <v>7</v>
      </c>
      <c r="B49" s="44" t="s">
        <v>8</v>
      </c>
      <c r="C49" s="75"/>
      <c r="D49" s="76" t="s">
        <v>9</v>
      </c>
      <c r="E49" s="76" t="s">
        <v>52</v>
      </c>
      <c r="F49" s="76" t="s">
        <v>11</v>
      </c>
      <c r="G49" s="209" t="s">
        <v>12</v>
      </c>
      <c r="H49" s="210"/>
      <c r="I49" s="210"/>
      <c r="J49" s="74"/>
    </row>
    <row r="50" spans="1:15" s="2" customFormat="1" ht="13.5" thickBot="1" x14ac:dyDescent="0.25">
      <c r="A50" s="208"/>
      <c r="B50" s="61"/>
      <c r="C50" s="42"/>
      <c r="D50" s="43"/>
      <c r="E50" s="43"/>
      <c r="F50" s="62"/>
      <c r="G50" s="247"/>
      <c r="H50" s="248"/>
      <c r="I50" s="249"/>
    </row>
    <row r="51" spans="1:15" s="2" customFormat="1" ht="13.5" thickBot="1" x14ac:dyDescent="0.25">
      <c r="A51" s="207" t="s">
        <v>13</v>
      </c>
      <c r="B51" s="39" t="s">
        <v>14</v>
      </c>
      <c r="C51" s="44"/>
      <c r="D51" s="215"/>
      <c r="E51" s="216"/>
      <c r="F51" s="216"/>
      <c r="G51" s="216"/>
      <c r="H51" s="216"/>
      <c r="I51" s="217"/>
    </row>
    <row r="52" spans="1:15" s="2" customFormat="1" ht="13.5" thickBot="1" x14ac:dyDescent="0.25">
      <c r="A52" s="208"/>
      <c r="B52" s="42"/>
      <c r="C52" s="45"/>
      <c r="D52" s="218"/>
      <c r="E52" s="219"/>
      <c r="F52" s="219"/>
      <c r="G52" s="219"/>
      <c r="H52" s="219"/>
      <c r="I52" s="220"/>
    </row>
    <row r="53" spans="1:15" s="2" customFormat="1" x14ac:dyDescent="0.2">
      <c r="A53" s="57"/>
      <c r="B53" s="57"/>
      <c r="C53" s="57"/>
      <c r="D53" s="58"/>
      <c r="E53" s="58"/>
      <c r="F53" s="58"/>
      <c r="G53" s="58"/>
      <c r="H53" s="58"/>
      <c r="I53" s="57"/>
    </row>
    <row r="54" spans="1:15" s="2" customFormat="1" ht="13.5" thickBot="1" x14ac:dyDescent="0.25">
      <c r="A54" s="57"/>
      <c r="B54" s="57"/>
      <c r="C54" s="57"/>
      <c r="D54" s="94"/>
      <c r="E54" s="94"/>
      <c r="F54" s="94"/>
      <c r="G54" s="94"/>
      <c r="H54" s="94"/>
      <c r="I54" s="57"/>
      <c r="K54" s="108"/>
      <c r="L54" s="108"/>
      <c r="M54" s="108"/>
      <c r="N54" s="108"/>
      <c r="O54" s="108"/>
    </row>
    <row r="55" spans="1:15" s="2" customFormat="1" ht="26.25" thickBot="1" x14ac:dyDescent="0.25">
      <c r="A55" s="22" t="s">
        <v>18</v>
      </c>
      <c r="B55" s="23" t="s">
        <v>22</v>
      </c>
      <c r="C55" s="23"/>
      <c r="D55" s="51" t="s">
        <v>145</v>
      </c>
      <c r="E55" s="51" t="s">
        <v>131</v>
      </c>
      <c r="F55" s="51" t="s">
        <v>132</v>
      </c>
      <c r="G55" s="51" t="s">
        <v>133</v>
      </c>
      <c r="H55" s="51" t="s">
        <v>169</v>
      </c>
      <c r="I55" s="24" t="s">
        <v>6</v>
      </c>
      <c r="K55" s="108"/>
      <c r="L55" s="108"/>
      <c r="M55" s="108"/>
      <c r="N55" s="108"/>
      <c r="O55" s="108"/>
    </row>
    <row r="56" spans="1:15" s="2" customFormat="1" ht="45.75" customHeight="1" thickBot="1" x14ac:dyDescent="0.25">
      <c r="A56" s="5" t="s">
        <v>102</v>
      </c>
      <c r="B56" s="21" t="s">
        <v>182</v>
      </c>
      <c r="C56" s="26" t="s">
        <v>2</v>
      </c>
      <c r="D56" s="66">
        <v>0.47</v>
      </c>
      <c r="E56" s="66">
        <v>0.55000000000000004</v>
      </c>
      <c r="F56" s="66">
        <v>0.65</v>
      </c>
      <c r="G56" s="66">
        <v>0.75</v>
      </c>
      <c r="H56" s="124">
        <v>0.6</v>
      </c>
      <c r="I56" s="227" t="s">
        <v>101</v>
      </c>
      <c r="J56" s="116"/>
      <c r="K56" s="117"/>
      <c r="L56" s="110"/>
      <c r="M56" s="110"/>
      <c r="N56" s="109"/>
      <c r="O56" s="108"/>
    </row>
    <row r="57" spans="1:15" s="2" customFormat="1" ht="13.5" thickBot="1" x14ac:dyDescent="0.25">
      <c r="A57" s="25"/>
      <c r="B57" s="3"/>
      <c r="C57" s="52" t="s">
        <v>3</v>
      </c>
      <c r="D57" s="53"/>
      <c r="E57" s="54"/>
      <c r="F57" s="184">
        <v>0.498</v>
      </c>
      <c r="G57" s="185">
        <v>0.47</v>
      </c>
      <c r="H57" s="54"/>
      <c r="I57" s="227"/>
      <c r="K57" s="108"/>
      <c r="L57" s="108"/>
      <c r="M57" s="108"/>
      <c r="N57" s="108"/>
      <c r="O57" s="108"/>
    </row>
    <row r="58" spans="1:15" s="2" customFormat="1" ht="13.5" thickBot="1" x14ac:dyDescent="0.25">
      <c r="A58" s="25"/>
      <c r="B58" s="25"/>
      <c r="C58" s="201" t="s">
        <v>4</v>
      </c>
      <c r="D58" s="202"/>
      <c r="E58" s="202"/>
      <c r="F58" s="202"/>
      <c r="G58" s="203"/>
      <c r="H58" s="127"/>
      <c r="I58" s="227"/>
      <c r="K58" s="108"/>
      <c r="L58" s="108"/>
      <c r="M58" s="108"/>
      <c r="N58" s="108"/>
      <c r="O58" s="108"/>
    </row>
    <row r="59" spans="1:15" s="2" customFormat="1" ht="13.5" thickBot="1" x14ac:dyDescent="0.25">
      <c r="A59" s="32"/>
      <c r="B59" s="32"/>
      <c r="C59" s="221" t="s">
        <v>93</v>
      </c>
      <c r="D59" s="222"/>
      <c r="E59" s="222"/>
      <c r="F59" s="222"/>
      <c r="G59" s="223"/>
      <c r="H59" s="168"/>
      <c r="I59" s="227"/>
    </row>
    <row r="60" spans="1:15" s="2" customFormat="1" ht="26.25" thickBot="1" x14ac:dyDescent="0.25">
      <c r="A60" s="60" t="s">
        <v>17</v>
      </c>
      <c r="B60" s="34" t="s">
        <v>23</v>
      </c>
      <c r="C60" s="34"/>
      <c r="D60" s="51" t="s">
        <v>145</v>
      </c>
      <c r="E60" s="51" t="s">
        <v>131</v>
      </c>
      <c r="F60" s="51" t="s">
        <v>132</v>
      </c>
      <c r="G60" s="51" t="s">
        <v>133</v>
      </c>
      <c r="H60" s="143" t="s">
        <v>169</v>
      </c>
      <c r="I60" s="227"/>
    </row>
    <row r="61" spans="1:15" s="2" customFormat="1" ht="66.75" customHeight="1" thickBot="1" x14ac:dyDescent="0.25">
      <c r="A61" s="241">
        <v>15</v>
      </c>
      <c r="B61" s="4" t="s">
        <v>166</v>
      </c>
      <c r="C61" s="26" t="s">
        <v>2</v>
      </c>
      <c r="D61" s="35">
        <v>0</v>
      </c>
      <c r="E61" s="35">
        <v>0</v>
      </c>
      <c r="F61" s="35" t="s">
        <v>164</v>
      </c>
      <c r="G61" s="35" t="s">
        <v>165</v>
      </c>
      <c r="H61" s="167" t="s">
        <v>184</v>
      </c>
      <c r="I61" s="227"/>
    </row>
    <row r="62" spans="1:15" s="2" customFormat="1" ht="26.25" thickBot="1" x14ac:dyDescent="0.25">
      <c r="A62" s="242"/>
      <c r="B62" s="25"/>
      <c r="C62" s="26" t="s">
        <v>3</v>
      </c>
      <c r="D62" s="47"/>
      <c r="E62" s="54"/>
      <c r="F62" s="111"/>
      <c r="G62" s="183" t="s">
        <v>183</v>
      </c>
      <c r="H62" s="54"/>
      <c r="I62" s="227"/>
    </row>
    <row r="63" spans="1:15" s="2" customFormat="1" ht="13.5" thickBot="1" x14ac:dyDescent="0.25">
      <c r="A63" s="242"/>
      <c r="B63" s="25"/>
      <c r="C63" s="201" t="s">
        <v>4</v>
      </c>
      <c r="D63" s="202"/>
      <c r="E63" s="202"/>
      <c r="F63" s="202"/>
      <c r="G63" s="203"/>
      <c r="H63" s="120"/>
      <c r="I63" s="73" t="s">
        <v>69</v>
      </c>
    </row>
    <row r="64" spans="1:15" s="2" customFormat="1" ht="13.5" thickBot="1" x14ac:dyDescent="0.25">
      <c r="A64" s="243"/>
      <c r="B64" s="32"/>
      <c r="C64" s="221" t="s">
        <v>93</v>
      </c>
      <c r="D64" s="222"/>
      <c r="E64" s="222"/>
      <c r="F64" s="222"/>
      <c r="G64" s="223"/>
      <c r="H64" s="128"/>
      <c r="I64" s="90" t="s">
        <v>70</v>
      </c>
    </row>
    <row r="65" spans="1:9" s="2" customFormat="1" ht="13.5" thickBot="1" x14ac:dyDescent="0.25">
      <c r="A65" s="207" t="s">
        <v>7</v>
      </c>
      <c r="B65" s="39" t="s">
        <v>8</v>
      </c>
      <c r="C65" s="39"/>
      <c r="D65" s="40" t="s">
        <v>9</v>
      </c>
      <c r="E65" s="40" t="s">
        <v>52</v>
      </c>
      <c r="F65" s="40" t="s">
        <v>11</v>
      </c>
      <c r="G65" s="209" t="s">
        <v>12</v>
      </c>
      <c r="H65" s="210"/>
      <c r="I65" s="211"/>
    </row>
    <row r="66" spans="1:9" s="2" customFormat="1" ht="13.5" thickBot="1" x14ac:dyDescent="0.25">
      <c r="A66" s="208"/>
      <c r="B66" s="61"/>
      <c r="C66" s="42"/>
      <c r="D66" s="43"/>
      <c r="E66" s="43"/>
      <c r="F66" s="62"/>
      <c r="G66" s="247"/>
      <c r="H66" s="248"/>
      <c r="I66" s="249"/>
    </row>
    <row r="67" spans="1:9" s="2" customFormat="1" ht="13.5" thickBot="1" x14ac:dyDescent="0.25">
      <c r="A67" s="207" t="s">
        <v>13</v>
      </c>
      <c r="B67" s="39" t="s">
        <v>14</v>
      </c>
      <c r="C67" s="44"/>
      <c r="D67" s="215"/>
      <c r="E67" s="216"/>
      <c r="F67" s="216"/>
      <c r="G67" s="216"/>
      <c r="H67" s="216"/>
      <c r="I67" s="217"/>
    </row>
    <row r="68" spans="1:9" s="2" customFormat="1" ht="13.5" thickBot="1" x14ac:dyDescent="0.25">
      <c r="A68" s="208"/>
      <c r="B68" s="42"/>
      <c r="C68" s="45"/>
      <c r="D68" s="218"/>
      <c r="E68" s="219"/>
      <c r="F68" s="219"/>
      <c r="G68" s="219"/>
      <c r="H68" s="219"/>
      <c r="I68" s="220"/>
    </row>
    <row r="69" spans="1:9" s="2" customFormat="1" ht="13.5" thickBot="1" x14ac:dyDescent="0.25">
      <c r="A69" s="77"/>
      <c r="B69" s="78"/>
      <c r="C69" s="78"/>
      <c r="D69" s="79"/>
      <c r="E69" s="79"/>
      <c r="F69" s="79"/>
      <c r="G69" s="118"/>
      <c r="H69" s="118"/>
      <c r="I69" s="80"/>
    </row>
    <row r="70" spans="1:9" s="2" customFormat="1" ht="26.25" thickBot="1" x14ac:dyDescent="0.25">
      <c r="A70" s="22" t="s">
        <v>32</v>
      </c>
      <c r="B70" s="23" t="s">
        <v>33</v>
      </c>
      <c r="C70" s="67"/>
      <c r="D70" s="51" t="s">
        <v>145</v>
      </c>
      <c r="E70" s="51" t="s">
        <v>131</v>
      </c>
      <c r="F70" s="51" t="s">
        <v>132</v>
      </c>
      <c r="G70" s="51" t="s">
        <v>133</v>
      </c>
      <c r="H70" s="51" t="s">
        <v>169</v>
      </c>
      <c r="I70" s="24" t="s">
        <v>16</v>
      </c>
    </row>
    <row r="71" spans="1:9" s="2" customFormat="1" ht="50.25" customHeight="1" thickBot="1" x14ac:dyDescent="0.25">
      <c r="A71" s="2" t="s">
        <v>39</v>
      </c>
      <c r="B71" s="21" t="s">
        <v>159</v>
      </c>
      <c r="C71" s="26" t="s">
        <v>2</v>
      </c>
      <c r="D71" s="35" t="s">
        <v>103</v>
      </c>
      <c r="E71" s="35" t="s">
        <v>104</v>
      </c>
      <c r="F71" s="35" t="s">
        <v>105</v>
      </c>
      <c r="G71" s="35" t="s">
        <v>158</v>
      </c>
      <c r="H71" s="126" t="s">
        <v>185</v>
      </c>
      <c r="I71" s="226" t="s">
        <v>101</v>
      </c>
    </row>
    <row r="72" spans="1:9" s="2" customFormat="1" ht="26.25" thickBot="1" x14ac:dyDescent="0.25">
      <c r="A72" s="25"/>
      <c r="B72" s="3"/>
      <c r="C72" s="28" t="s">
        <v>3</v>
      </c>
      <c r="D72" s="53"/>
      <c r="E72" s="48"/>
      <c r="F72" s="186" t="s">
        <v>187</v>
      </c>
      <c r="G72" s="181" t="s">
        <v>188</v>
      </c>
      <c r="H72" s="169"/>
      <c r="I72" s="227"/>
    </row>
    <row r="73" spans="1:9" s="2" customFormat="1" ht="13.5" thickBot="1" x14ac:dyDescent="0.25">
      <c r="A73" s="25"/>
      <c r="B73" s="25"/>
      <c r="C73" s="201" t="s">
        <v>4</v>
      </c>
      <c r="D73" s="202"/>
      <c r="E73" s="202"/>
      <c r="F73" s="202"/>
      <c r="G73" s="203"/>
      <c r="H73" s="145"/>
      <c r="I73" s="227"/>
    </row>
    <row r="74" spans="1:9" s="2" customFormat="1" ht="13.5" thickBot="1" x14ac:dyDescent="0.25">
      <c r="A74" s="25"/>
      <c r="B74" s="32"/>
      <c r="C74" s="221" t="s">
        <v>44</v>
      </c>
      <c r="D74" s="222"/>
      <c r="E74" s="222"/>
      <c r="F74" s="222"/>
      <c r="G74" s="223"/>
      <c r="H74" s="168"/>
      <c r="I74" s="227"/>
    </row>
    <row r="75" spans="1:9" s="2" customFormat="1" ht="13.5" thickBot="1" x14ac:dyDescent="0.25">
      <c r="A75" s="25"/>
      <c r="B75" s="23" t="s">
        <v>34</v>
      </c>
      <c r="C75" s="189"/>
      <c r="D75" s="189"/>
      <c r="E75" s="189"/>
      <c r="F75" s="189"/>
      <c r="G75" s="129"/>
      <c r="H75" s="168"/>
      <c r="I75" s="227"/>
    </row>
    <row r="76" spans="1:9" s="2" customFormat="1" ht="51.75" thickBot="1" x14ac:dyDescent="0.25">
      <c r="A76" s="25"/>
      <c r="B76" s="195" t="s">
        <v>208</v>
      </c>
      <c r="C76" s="26" t="s">
        <v>2</v>
      </c>
      <c r="D76" s="192"/>
      <c r="E76" s="193" t="s">
        <v>209</v>
      </c>
      <c r="F76" s="193" t="s">
        <v>209</v>
      </c>
      <c r="G76" s="194" t="s">
        <v>209</v>
      </c>
      <c r="H76" s="168" t="s">
        <v>210</v>
      </c>
      <c r="I76" s="227"/>
    </row>
    <row r="77" spans="1:9" s="2" customFormat="1" ht="13.5" thickBot="1" x14ac:dyDescent="0.25">
      <c r="A77" s="25"/>
      <c r="B77" s="196"/>
      <c r="C77" s="190" t="s">
        <v>3</v>
      </c>
      <c r="D77" s="47"/>
      <c r="E77" s="170"/>
      <c r="F77" s="170"/>
      <c r="G77" s="170"/>
      <c r="H77" s="191"/>
      <c r="I77" s="227"/>
    </row>
    <row r="78" spans="1:9" s="2" customFormat="1" ht="13.5" thickBot="1" x14ac:dyDescent="0.25">
      <c r="A78" s="25"/>
      <c r="B78" s="196"/>
      <c r="C78" s="201" t="s">
        <v>4</v>
      </c>
      <c r="D78" s="250"/>
      <c r="E78" s="250"/>
      <c r="F78" s="250"/>
      <c r="G78" s="251"/>
      <c r="H78" s="168"/>
      <c r="I78" s="227"/>
    </row>
    <row r="79" spans="1:9" s="2" customFormat="1" ht="13.5" thickBot="1" x14ac:dyDescent="0.25">
      <c r="A79" s="25"/>
      <c r="B79" s="197"/>
      <c r="C79" s="221" t="s">
        <v>44</v>
      </c>
      <c r="D79" s="222"/>
      <c r="E79" s="222"/>
      <c r="F79" s="222"/>
      <c r="G79" s="223"/>
      <c r="H79" s="168"/>
      <c r="I79" s="227"/>
    </row>
    <row r="80" spans="1:9" s="2" customFormat="1" ht="26.25" thickBot="1" x14ac:dyDescent="0.25">
      <c r="A80" s="22" t="s">
        <v>17</v>
      </c>
      <c r="B80" s="34" t="s">
        <v>207</v>
      </c>
      <c r="C80" s="34"/>
      <c r="D80" s="51" t="s">
        <v>145</v>
      </c>
      <c r="E80" s="51" t="s">
        <v>131</v>
      </c>
      <c r="F80" s="51" t="s">
        <v>132</v>
      </c>
      <c r="G80" s="51" t="s">
        <v>133</v>
      </c>
      <c r="H80" s="143" t="s">
        <v>169</v>
      </c>
      <c r="I80" s="227"/>
    </row>
    <row r="81" spans="1:9" s="2" customFormat="1" ht="26.25" thickBot="1" x14ac:dyDescent="0.25">
      <c r="A81" s="204">
        <v>15</v>
      </c>
      <c r="B81" s="4" t="s">
        <v>122</v>
      </c>
      <c r="C81" s="26" t="s">
        <v>2</v>
      </c>
      <c r="D81" s="35">
        <v>0</v>
      </c>
      <c r="E81" s="35">
        <v>0</v>
      </c>
      <c r="F81" s="35">
        <v>10</v>
      </c>
      <c r="G81" s="35">
        <v>15</v>
      </c>
      <c r="H81" s="167" t="s">
        <v>191</v>
      </c>
      <c r="I81" s="227"/>
    </row>
    <row r="82" spans="1:9" s="2" customFormat="1" ht="26.25" thickBot="1" x14ac:dyDescent="0.25">
      <c r="A82" s="205"/>
      <c r="B82" s="25"/>
      <c r="C82" s="26" t="s">
        <v>3</v>
      </c>
      <c r="D82" s="47"/>
      <c r="E82" s="48"/>
      <c r="F82" s="181" t="s">
        <v>189</v>
      </c>
      <c r="G82" s="181" t="s">
        <v>190</v>
      </c>
      <c r="H82" s="48"/>
      <c r="I82" s="56"/>
    </row>
    <row r="83" spans="1:9" s="2" customFormat="1" ht="13.5" thickBot="1" x14ac:dyDescent="0.25">
      <c r="A83" s="205"/>
      <c r="B83" s="25"/>
      <c r="C83" s="201" t="s">
        <v>4</v>
      </c>
      <c r="D83" s="202"/>
      <c r="E83" s="202"/>
      <c r="F83" s="202"/>
      <c r="G83" s="203"/>
      <c r="H83" s="120"/>
      <c r="I83" s="73" t="s">
        <v>69</v>
      </c>
    </row>
    <row r="84" spans="1:9" s="2" customFormat="1" ht="13.5" thickBot="1" x14ac:dyDescent="0.25">
      <c r="A84" s="206"/>
      <c r="B84" s="32"/>
      <c r="C84" s="221" t="s">
        <v>106</v>
      </c>
      <c r="D84" s="222"/>
      <c r="E84" s="222"/>
      <c r="F84" s="222"/>
      <c r="G84" s="223"/>
      <c r="H84" s="170"/>
      <c r="I84" s="89" t="s">
        <v>70</v>
      </c>
    </row>
    <row r="85" spans="1:9" s="2" customFormat="1" ht="13.5" thickBot="1" x14ac:dyDescent="0.25">
      <c r="A85" s="207" t="s">
        <v>7</v>
      </c>
      <c r="B85" s="39" t="s">
        <v>8</v>
      </c>
      <c r="C85" s="39"/>
      <c r="D85" s="40" t="s">
        <v>9</v>
      </c>
      <c r="E85" s="40" t="s">
        <v>52</v>
      </c>
      <c r="F85" s="40" t="s">
        <v>11</v>
      </c>
      <c r="G85" s="224" t="s">
        <v>12</v>
      </c>
      <c r="H85" s="225"/>
      <c r="I85" s="211"/>
    </row>
    <row r="86" spans="1:9" s="2" customFormat="1" ht="13.5" thickBot="1" x14ac:dyDescent="0.25">
      <c r="A86" s="208"/>
      <c r="B86" s="61"/>
      <c r="C86" s="42"/>
      <c r="D86" s="43"/>
      <c r="E86" s="43"/>
      <c r="F86" s="62"/>
      <c r="G86" s="247"/>
      <c r="H86" s="248"/>
      <c r="I86" s="249"/>
    </row>
    <row r="87" spans="1:9" s="2" customFormat="1" ht="13.5" thickBot="1" x14ac:dyDescent="0.25">
      <c r="A87" s="207" t="s">
        <v>13</v>
      </c>
      <c r="B87" s="39" t="s">
        <v>14</v>
      </c>
      <c r="C87" s="44"/>
      <c r="D87" s="215"/>
      <c r="E87" s="216"/>
      <c r="F87" s="216"/>
      <c r="G87" s="216"/>
      <c r="H87" s="216"/>
      <c r="I87" s="217"/>
    </row>
    <row r="88" spans="1:9" s="2" customFormat="1" ht="13.5" thickBot="1" x14ac:dyDescent="0.25">
      <c r="A88" s="208"/>
      <c r="B88" s="42"/>
      <c r="C88" s="45"/>
      <c r="D88" s="218"/>
      <c r="E88" s="219"/>
      <c r="F88" s="219"/>
      <c r="G88" s="219"/>
      <c r="H88" s="219"/>
      <c r="I88" s="220"/>
    </row>
    <row r="89" spans="1:9" s="2" customFormat="1" x14ac:dyDescent="0.2">
      <c r="A89" s="57"/>
      <c r="B89" s="57"/>
      <c r="C89" s="57"/>
      <c r="D89" s="58"/>
      <c r="E89" s="58"/>
      <c r="F89" s="58"/>
      <c r="G89" s="58"/>
      <c r="H89" s="58"/>
      <c r="I89" s="57"/>
    </row>
    <row r="90" spans="1:9" s="2" customFormat="1" ht="13.5" thickBot="1" x14ac:dyDescent="0.25">
      <c r="A90" s="57"/>
      <c r="B90" s="57"/>
      <c r="C90" s="57"/>
      <c r="D90" s="58"/>
      <c r="E90" s="58"/>
      <c r="F90" s="58"/>
      <c r="G90" s="58"/>
      <c r="H90" s="58"/>
      <c r="I90" s="57"/>
    </row>
    <row r="91" spans="1:9" s="2" customFormat="1" ht="13.5" thickBot="1" x14ac:dyDescent="0.25">
      <c r="A91" s="22" t="s">
        <v>35</v>
      </c>
      <c r="B91" s="23"/>
      <c r="C91" s="23"/>
      <c r="D91" s="59"/>
      <c r="E91" s="59"/>
      <c r="F91" s="59"/>
      <c r="G91" s="59"/>
      <c r="H91" s="123"/>
      <c r="I91" s="24" t="s">
        <v>6</v>
      </c>
    </row>
    <row r="92" spans="1:9" s="2" customFormat="1" ht="26.25" customHeight="1" thickBot="1" x14ac:dyDescent="0.25">
      <c r="A92" s="2" t="s">
        <v>45</v>
      </c>
      <c r="B92" s="55" t="s">
        <v>36</v>
      </c>
      <c r="C92" s="34"/>
      <c r="D92" s="51" t="s">
        <v>145</v>
      </c>
      <c r="E92" s="51" t="s">
        <v>131</v>
      </c>
      <c r="F92" s="51" t="s">
        <v>132</v>
      </c>
      <c r="G92" s="51" t="s">
        <v>133</v>
      </c>
      <c r="H92" s="93" t="s">
        <v>169</v>
      </c>
      <c r="I92" s="226" t="s">
        <v>101</v>
      </c>
    </row>
    <row r="93" spans="1:9" s="2" customFormat="1" ht="90" thickBot="1" x14ac:dyDescent="0.25">
      <c r="A93" s="25"/>
      <c r="B93" s="4" t="s">
        <v>123</v>
      </c>
      <c r="C93" s="26" t="s">
        <v>2</v>
      </c>
      <c r="D93" s="35" t="s">
        <v>151</v>
      </c>
      <c r="E93" s="35" t="s">
        <v>97</v>
      </c>
      <c r="F93" s="35" t="s">
        <v>107</v>
      </c>
      <c r="G93" s="35" t="s">
        <v>152</v>
      </c>
      <c r="H93" s="126" t="s">
        <v>193</v>
      </c>
      <c r="I93" s="227"/>
    </row>
    <row r="94" spans="1:9" s="2" customFormat="1" ht="64.5" thickBot="1" x14ac:dyDescent="0.25">
      <c r="A94" s="25"/>
      <c r="B94" s="25"/>
      <c r="C94" s="26" t="s">
        <v>3</v>
      </c>
      <c r="D94" s="47"/>
      <c r="E94" s="54"/>
      <c r="F94" s="111"/>
      <c r="G94" s="54" t="s">
        <v>192</v>
      </c>
      <c r="H94" s="167"/>
      <c r="I94" s="227"/>
    </row>
    <row r="95" spans="1:9" s="2" customFormat="1" ht="13.5" thickBot="1" x14ac:dyDescent="0.25">
      <c r="A95" s="25"/>
      <c r="B95" s="25"/>
      <c r="C95" s="201" t="s">
        <v>4</v>
      </c>
      <c r="D95" s="202"/>
      <c r="E95" s="202"/>
      <c r="F95" s="202"/>
      <c r="G95" s="203"/>
      <c r="H95" s="171"/>
      <c r="I95" s="227"/>
    </row>
    <row r="96" spans="1:9" s="2" customFormat="1" ht="13.5" thickBot="1" x14ac:dyDescent="0.25">
      <c r="A96" s="25"/>
      <c r="B96" s="25"/>
      <c r="C96" s="221" t="s">
        <v>108</v>
      </c>
      <c r="D96" s="222"/>
      <c r="E96" s="222"/>
      <c r="F96" s="222"/>
      <c r="G96" s="223"/>
      <c r="H96" s="128"/>
      <c r="I96" s="227"/>
    </row>
    <row r="97" spans="1:9" s="2" customFormat="1" ht="26.25" thickBot="1" x14ac:dyDescent="0.25">
      <c r="A97" s="25"/>
      <c r="B97" s="55" t="s">
        <v>37</v>
      </c>
      <c r="C97" s="34"/>
      <c r="D97" s="51" t="s">
        <v>145</v>
      </c>
      <c r="E97" s="51" t="s">
        <v>131</v>
      </c>
      <c r="F97" s="51" t="s">
        <v>132</v>
      </c>
      <c r="G97" s="51" t="s">
        <v>133</v>
      </c>
      <c r="H97" s="93" t="s">
        <v>169</v>
      </c>
      <c r="I97" s="227"/>
    </row>
    <row r="98" spans="1:9" s="2" customFormat="1" ht="51.75" thickBot="1" x14ac:dyDescent="0.25">
      <c r="A98" s="25"/>
      <c r="B98" s="19" t="s">
        <v>125</v>
      </c>
      <c r="C98" s="26" t="s">
        <v>2</v>
      </c>
      <c r="D98" s="66" t="s">
        <v>30</v>
      </c>
      <c r="E98" s="66" t="s">
        <v>97</v>
      </c>
      <c r="F98" s="66" t="s">
        <v>97</v>
      </c>
      <c r="G98" s="66" t="s">
        <v>153</v>
      </c>
      <c r="H98" s="140" t="s">
        <v>194</v>
      </c>
      <c r="I98" s="227"/>
    </row>
    <row r="99" spans="1:9" s="2" customFormat="1" ht="13.5" thickBot="1" x14ac:dyDescent="0.25">
      <c r="A99" s="25"/>
      <c r="B99" s="4"/>
      <c r="C99" s="201" t="s">
        <v>4</v>
      </c>
      <c r="D99" s="202"/>
      <c r="E99" s="202"/>
      <c r="F99" s="202"/>
      <c r="G99" s="203"/>
      <c r="H99" s="171"/>
      <c r="I99" s="227"/>
    </row>
    <row r="100" spans="1:9" s="2" customFormat="1" ht="13.5" thickBot="1" x14ac:dyDescent="0.25">
      <c r="A100" s="32"/>
      <c r="B100" s="32"/>
      <c r="C100" s="252" t="s">
        <v>109</v>
      </c>
      <c r="D100" s="253"/>
      <c r="E100" s="253"/>
      <c r="F100" s="253"/>
      <c r="G100" s="254"/>
      <c r="H100" s="133"/>
      <c r="I100" s="227"/>
    </row>
    <row r="101" spans="1:9" s="2" customFormat="1" ht="26.25" thickBot="1" x14ac:dyDescent="0.25">
      <c r="A101" s="60" t="s">
        <v>17</v>
      </c>
      <c r="B101" s="34" t="s">
        <v>110</v>
      </c>
      <c r="C101" s="95"/>
      <c r="D101" s="51" t="s">
        <v>145</v>
      </c>
      <c r="E101" s="51" t="s">
        <v>131</v>
      </c>
      <c r="F101" s="51" t="s">
        <v>132</v>
      </c>
      <c r="G101" s="51" t="s">
        <v>133</v>
      </c>
      <c r="H101" s="143" t="s">
        <v>169</v>
      </c>
      <c r="I101" s="227"/>
    </row>
    <row r="102" spans="1:9" s="2" customFormat="1" ht="95.25" customHeight="1" thickBot="1" x14ac:dyDescent="0.25">
      <c r="A102" s="204">
        <v>10</v>
      </c>
      <c r="B102" s="4" t="s">
        <v>124</v>
      </c>
      <c r="C102" s="26" t="s">
        <v>2</v>
      </c>
      <c r="D102" s="66" t="s">
        <v>154</v>
      </c>
      <c r="E102" s="66" t="s">
        <v>97</v>
      </c>
      <c r="F102" s="66" t="s">
        <v>97</v>
      </c>
      <c r="G102" s="66" t="s">
        <v>113</v>
      </c>
      <c r="H102" s="140" t="s">
        <v>195</v>
      </c>
      <c r="I102" s="227"/>
    </row>
    <row r="103" spans="1:9" s="2" customFormat="1" ht="13.5" thickBot="1" x14ac:dyDescent="0.25">
      <c r="A103" s="205"/>
      <c r="B103" s="4"/>
      <c r="C103" s="201" t="s">
        <v>4</v>
      </c>
      <c r="D103" s="202"/>
      <c r="E103" s="202"/>
      <c r="F103" s="202"/>
      <c r="G103" s="203"/>
      <c r="H103" s="120"/>
      <c r="I103" s="73" t="s">
        <v>69</v>
      </c>
    </row>
    <row r="104" spans="1:9" s="2" customFormat="1" ht="13.5" thickBot="1" x14ac:dyDescent="0.25">
      <c r="A104" s="206"/>
      <c r="B104" s="88"/>
      <c r="C104" s="221" t="s">
        <v>111</v>
      </c>
      <c r="D104" s="222"/>
      <c r="E104" s="222"/>
      <c r="F104" s="222"/>
      <c r="G104" s="223"/>
      <c r="H104" s="128"/>
      <c r="I104" s="89" t="s">
        <v>70</v>
      </c>
    </row>
    <row r="105" spans="1:9" s="2" customFormat="1" ht="13.5" thickBot="1" x14ac:dyDescent="0.25">
      <c r="A105" s="207" t="s">
        <v>129</v>
      </c>
      <c r="B105" s="39" t="s">
        <v>8</v>
      </c>
      <c r="C105" s="39"/>
      <c r="D105" s="40" t="s">
        <v>9</v>
      </c>
      <c r="E105" s="40" t="s">
        <v>52</v>
      </c>
      <c r="F105" s="40" t="s">
        <v>11</v>
      </c>
      <c r="G105" s="209" t="s">
        <v>12</v>
      </c>
      <c r="H105" s="210"/>
      <c r="I105" s="211"/>
    </row>
    <row r="106" spans="1:9" s="2" customFormat="1" ht="13.5" thickBot="1" x14ac:dyDescent="0.25">
      <c r="A106" s="208"/>
      <c r="B106" s="41">
        <v>4200000</v>
      </c>
      <c r="C106" s="42"/>
      <c r="D106" s="43"/>
      <c r="E106" s="91">
        <f>ROUND(21500000*0.634981,-3)</f>
        <v>13652000</v>
      </c>
      <c r="F106" s="92">
        <f>E106+B106</f>
        <v>17852000</v>
      </c>
      <c r="G106" s="212">
        <f>B106/F106</f>
        <v>0.23526775711404885</v>
      </c>
      <c r="H106" s="213"/>
      <c r="I106" s="214"/>
    </row>
    <row r="107" spans="1:9" s="2" customFormat="1" ht="13.5" thickBot="1" x14ac:dyDescent="0.25">
      <c r="A107" s="207" t="s">
        <v>130</v>
      </c>
      <c r="B107" s="39" t="s">
        <v>14</v>
      </c>
      <c r="C107" s="44"/>
      <c r="D107" s="215"/>
      <c r="E107" s="216"/>
      <c r="F107" s="216"/>
      <c r="G107" s="216"/>
      <c r="H107" s="216"/>
      <c r="I107" s="217"/>
    </row>
    <row r="108" spans="1:9" s="2" customFormat="1" ht="13.5" thickBot="1" x14ac:dyDescent="0.25">
      <c r="A108" s="208"/>
      <c r="B108" s="42" t="s">
        <v>47</v>
      </c>
      <c r="C108" s="45"/>
      <c r="D108" s="218"/>
      <c r="E108" s="219"/>
      <c r="F108" s="219"/>
      <c r="G108" s="219"/>
      <c r="H108" s="219"/>
      <c r="I108" s="220"/>
    </row>
    <row r="110" spans="1:9" ht="13.5" thickBot="1" x14ac:dyDescent="0.25"/>
    <row r="111" spans="1:9" s="2" customFormat="1" ht="26.25" thickBot="1" x14ac:dyDescent="0.25">
      <c r="A111" s="22" t="s">
        <v>40</v>
      </c>
      <c r="B111" s="23" t="s">
        <v>41</v>
      </c>
      <c r="C111" s="23"/>
      <c r="D111" s="93" t="s">
        <v>145</v>
      </c>
      <c r="E111" s="59" t="s">
        <v>155</v>
      </c>
      <c r="F111" s="59" t="s">
        <v>156</v>
      </c>
      <c r="G111" s="59" t="s">
        <v>157</v>
      </c>
      <c r="H111" s="123" t="s">
        <v>169</v>
      </c>
      <c r="I111" s="24" t="s">
        <v>6</v>
      </c>
    </row>
    <row r="112" spans="1:9" s="2" customFormat="1" ht="102.75" customHeight="1" thickBot="1" x14ac:dyDescent="0.25">
      <c r="A112" s="19" t="s">
        <v>74</v>
      </c>
      <c r="B112" s="19" t="s">
        <v>84</v>
      </c>
      <c r="C112" s="26" t="s">
        <v>2</v>
      </c>
      <c r="D112" s="35">
        <v>0</v>
      </c>
      <c r="E112" s="35" t="s">
        <v>80</v>
      </c>
      <c r="F112" s="35" t="s">
        <v>76</v>
      </c>
      <c r="G112" s="35" t="s">
        <v>77</v>
      </c>
      <c r="H112" s="54" t="s">
        <v>196</v>
      </c>
      <c r="I112" s="226" t="s">
        <v>112</v>
      </c>
    </row>
    <row r="113" spans="1:9" s="2" customFormat="1" ht="26.25" customHeight="1" thickBot="1" x14ac:dyDescent="0.25">
      <c r="A113" s="25"/>
      <c r="B113" s="25"/>
      <c r="C113" s="52" t="s">
        <v>3</v>
      </c>
      <c r="D113" s="53"/>
      <c r="E113" s="173"/>
      <c r="F113" s="182" t="s">
        <v>199</v>
      </c>
      <c r="G113" s="187" t="s">
        <v>198</v>
      </c>
      <c r="H113" s="174"/>
      <c r="I113" s="227"/>
    </row>
    <row r="114" spans="1:9" s="2" customFormat="1" ht="13.5" thickBot="1" x14ac:dyDescent="0.25">
      <c r="A114" s="25"/>
      <c r="B114" s="25"/>
      <c r="C114" s="201" t="s">
        <v>4</v>
      </c>
      <c r="D114" s="202"/>
      <c r="E114" s="202"/>
      <c r="F114" s="202"/>
      <c r="G114" s="203"/>
      <c r="H114" s="171"/>
      <c r="I114" s="227"/>
    </row>
    <row r="115" spans="1:9" s="2" customFormat="1" ht="13.5" thickBot="1" x14ac:dyDescent="0.25">
      <c r="A115" s="25"/>
      <c r="B115" s="32"/>
      <c r="C115" s="198" t="s">
        <v>81</v>
      </c>
      <c r="D115" s="199"/>
      <c r="E115" s="199"/>
      <c r="F115" s="199"/>
      <c r="G115" s="200"/>
      <c r="H115" s="54"/>
      <c r="I115" s="227"/>
    </row>
    <row r="116" spans="1:9" s="2" customFormat="1" ht="26.25" thickBot="1" x14ac:dyDescent="0.25">
      <c r="A116" s="25"/>
      <c r="B116" s="34" t="s">
        <v>42</v>
      </c>
      <c r="C116" s="34"/>
      <c r="D116" s="93" t="s">
        <v>145</v>
      </c>
      <c r="E116" s="123" t="s">
        <v>155</v>
      </c>
      <c r="F116" s="123" t="s">
        <v>156</v>
      </c>
      <c r="G116" s="123" t="s">
        <v>157</v>
      </c>
      <c r="H116" s="93" t="s">
        <v>169</v>
      </c>
      <c r="I116" s="227"/>
    </row>
    <row r="117" spans="1:9" s="2" customFormat="1" ht="64.5" thickBot="1" x14ac:dyDescent="0.25">
      <c r="A117" s="25"/>
      <c r="B117" s="20" t="s">
        <v>197</v>
      </c>
      <c r="C117" s="26" t="s">
        <v>2</v>
      </c>
      <c r="D117" s="35">
        <v>0</v>
      </c>
      <c r="E117" s="35">
        <v>0</v>
      </c>
      <c r="F117" s="69" t="s">
        <v>82</v>
      </c>
      <c r="G117" s="69" t="s">
        <v>83</v>
      </c>
      <c r="H117" s="172" t="s">
        <v>202</v>
      </c>
      <c r="I117" s="227"/>
    </row>
    <row r="118" spans="1:9" s="2" customFormat="1" ht="39" thickBot="1" x14ac:dyDescent="0.25">
      <c r="A118" s="25"/>
      <c r="B118" s="25"/>
      <c r="C118" s="26" t="s">
        <v>3</v>
      </c>
      <c r="D118" s="47"/>
      <c r="E118" s="54"/>
      <c r="F118" s="183" t="s">
        <v>200</v>
      </c>
      <c r="G118" s="183" t="s">
        <v>201</v>
      </c>
      <c r="H118" s="132"/>
      <c r="I118" s="227"/>
    </row>
    <row r="119" spans="1:9" s="2" customFormat="1" ht="13.5" thickBot="1" x14ac:dyDescent="0.25">
      <c r="A119" s="25"/>
      <c r="B119" s="25"/>
      <c r="C119" s="201" t="s">
        <v>4</v>
      </c>
      <c r="D119" s="202"/>
      <c r="E119" s="202"/>
      <c r="F119" s="202"/>
      <c r="G119" s="203"/>
      <c r="H119" s="171"/>
      <c r="I119" s="227"/>
    </row>
    <row r="120" spans="1:9" s="2" customFormat="1" ht="13.5" thickBot="1" x14ac:dyDescent="0.25">
      <c r="A120" s="25"/>
      <c r="B120" s="32"/>
      <c r="C120" s="198" t="s">
        <v>85</v>
      </c>
      <c r="D120" s="199"/>
      <c r="E120" s="199"/>
      <c r="F120" s="199"/>
      <c r="G120" s="200"/>
      <c r="H120" s="126"/>
      <c r="I120" s="227"/>
    </row>
    <row r="121" spans="1:9" s="2" customFormat="1" ht="26.25" thickBot="1" x14ac:dyDescent="0.25">
      <c r="A121" s="25"/>
      <c r="B121" s="34" t="s">
        <v>43</v>
      </c>
      <c r="C121" s="34"/>
      <c r="D121" s="93" t="s">
        <v>145</v>
      </c>
      <c r="E121" s="87" t="s">
        <v>155</v>
      </c>
      <c r="F121" s="87" t="s">
        <v>156</v>
      </c>
      <c r="G121" s="87" t="s">
        <v>157</v>
      </c>
      <c r="H121" s="143" t="s">
        <v>169</v>
      </c>
      <c r="I121" s="227"/>
    </row>
    <row r="122" spans="1:9" s="2" customFormat="1" ht="39" thickBot="1" x14ac:dyDescent="0.25">
      <c r="A122" s="25"/>
      <c r="B122" s="19" t="s">
        <v>203</v>
      </c>
      <c r="C122" s="26" t="s">
        <v>2</v>
      </c>
      <c r="D122" s="35" t="s">
        <v>30</v>
      </c>
      <c r="E122" s="35">
        <v>0</v>
      </c>
      <c r="F122" s="35">
        <v>2</v>
      </c>
      <c r="G122" s="35">
        <v>2</v>
      </c>
      <c r="H122" s="167">
        <v>3</v>
      </c>
      <c r="I122" s="227"/>
    </row>
    <row r="123" spans="1:9" s="2" customFormat="1" ht="13.5" thickBot="1" x14ac:dyDescent="0.25">
      <c r="A123" s="25"/>
      <c r="B123" s="25"/>
      <c r="C123" s="26" t="s">
        <v>3</v>
      </c>
      <c r="D123" s="47"/>
      <c r="E123" s="54"/>
      <c r="F123" s="183">
        <v>2</v>
      </c>
      <c r="G123" s="183">
        <v>3</v>
      </c>
      <c r="H123" s="54"/>
      <c r="I123" s="227"/>
    </row>
    <row r="124" spans="1:9" s="2" customFormat="1" ht="13.5" thickBot="1" x14ac:dyDescent="0.25">
      <c r="A124" s="25"/>
      <c r="B124" s="25"/>
      <c r="C124" s="201" t="s">
        <v>4</v>
      </c>
      <c r="D124" s="202"/>
      <c r="E124" s="202"/>
      <c r="F124" s="202"/>
      <c r="G124" s="203"/>
      <c r="H124" s="171"/>
      <c r="I124" s="227"/>
    </row>
    <row r="125" spans="1:9" s="2" customFormat="1" ht="13.5" thickBot="1" x14ac:dyDescent="0.25">
      <c r="A125" s="25"/>
      <c r="B125" s="25"/>
      <c r="C125" s="198" t="s">
        <v>46</v>
      </c>
      <c r="D125" s="199"/>
      <c r="E125" s="199"/>
      <c r="F125" s="199"/>
      <c r="G125" s="200"/>
      <c r="H125" s="126"/>
      <c r="I125" s="227"/>
    </row>
    <row r="126" spans="1:9" s="2" customFormat="1" ht="26.25" thickBot="1" x14ac:dyDescent="0.25">
      <c r="A126" s="25"/>
      <c r="B126" s="55" t="s">
        <v>72</v>
      </c>
      <c r="C126" s="34"/>
      <c r="D126" s="93" t="s">
        <v>145</v>
      </c>
      <c r="E126" s="87" t="s">
        <v>155</v>
      </c>
      <c r="F126" s="87" t="s">
        <v>156</v>
      </c>
      <c r="G126" s="87" t="s">
        <v>157</v>
      </c>
      <c r="H126" s="143" t="s">
        <v>169</v>
      </c>
      <c r="I126" s="227"/>
    </row>
    <row r="127" spans="1:9" s="2" customFormat="1" ht="51.75" thickBot="1" x14ac:dyDescent="0.25">
      <c r="A127" s="25"/>
      <c r="B127" s="19" t="s">
        <v>204</v>
      </c>
      <c r="C127" s="26" t="s">
        <v>2</v>
      </c>
      <c r="D127" s="35" t="s">
        <v>30</v>
      </c>
      <c r="E127" s="35">
        <v>0</v>
      </c>
      <c r="F127" s="69" t="s">
        <v>86</v>
      </c>
      <c r="G127" s="69" t="s">
        <v>86</v>
      </c>
      <c r="H127" s="121" t="s">
        <v>205</v>
      </c>
      <c r="I127" s="227"/>
    </row>
    <row r="128" spans="1:9" s="2" customFormat="1" ht="13.5" thickBot="1" x14ac:dyDescent="0.25">
      <c r="A128" s="25"/>
      <c r="B128" s="25"/>
      <c r="C128" s="26" t="s">
        <v>3</v>
      </c>
      <c r="D128" s="47"/>
      <c r="E128" s="54"/>
      <c r="F128" s="183">
        <v>2</v>
      </c>
      <c r="G128" s="54">
        <v>2</v>
      </c>
      <c r="H128" s="167"/>
      <c r="I128" s="227"/>
    </row>
    <row r="129" spans="1:9" s="2" customFormat="1" ht="13.5" thickBot="1" x14ac:dyDescent="0.25">
      <c r="A129" s="25"/>
      <c r="B129" s="25"/>
      <c r="C129" s="201" t="s">
        <v>4</v>
      </c>
      <c r="D129" s="202"/>
      <c r="E129" s="202"/>
      <c r="F129" s="202"/>
      <c r="G129" s="203"/>
      <c r="H129" s="145"/>
      <c r="I129" s="227"/>
    </row>
    <row r="130" spans="1:9" s="2" customFormat="1" ht="13.5" thickBot="1" x14ac:dyDescent="0.25">
      <c r="A130" s="25"/>
      <c r="B130" s="32"/>
      <c r="C130" s="198" t="s">
        <v>46</v>
      </c>
      <c r="D130" s="199"/>
      <c r="E130" s="199"/>
      <c r="F130" s="199"/>
      <c r="G130" s="200"/>
      <c r="H130" s="54"/>
      <c r="I130" s="227"/>
    </row>
    <row r="131" spans="1:9" s="2" customFormat="1" ht="26.25" thickBot="1" x14ac:dyDescent="0.25">
      <c r="A131" s="25"/>
      <c r="B131" s="34" t="s">
        <v>73</v>
      </c>
      <c r="C131" s="34"/>
      <c r="D131" s="93" t="s">
        <v>145</v>
      </c>
      <c r="E131" s="87" t="s">
        <v>155</v>
      </c>
      <c r="F131" s="87" t="s">
        <v>156</v>
      </c>
      <c r="G131" s="87" t="s">
        <v>157</v>
      </c>
      <c r="H131" s="125" t="s">
        <v>169</v>
      </c>
      <c r="I131" s="227"/>
    </row>
    <row r="132" spans="1:9" s="2" customFormat="1" ht="39" thickBot="1" x14ac:dyDescent="0.25">
      <c r="A132" s="25"/>
      <c r="B132" s="19" t="s">
        <v>88</v>
      </c>
      <c r="C132" s="26" t="s">
        <v>2</v>
      </c>
      <c r="D132" s="35" t="s">
        <v>30</v>
      </c>
      <c r="E132" s="35" t="s">
        <v>78</v>
      </c>
      <c r="F132" s="35" t="s">
        <v>79</v>
      </c>
      <c r="G132" s="35" t="s">
        <v>79</v>
      </c>
      <c r="H132" s="167" t="s">
        <v>206</v>
      </c>
      <c r="I132" s="227"/>
    </row>
    <row r="133" spans="1:9" s="2" customFormat="1" ht="13.5" thickBot="1" x14ac:dyDescent="0.25">
      <c r="A133" s="25"/>
      <c r="B133" s="25"/>
      <c r="C133" s="26" t="s">
        <v>3</v>
      </c>
      <c r="D133" s="47"/>
      <c r="E133" s="54"/>
      <c r="F133" s="54">
        <v>7</v>
      </c>
      <c r="G133" s="183">
        <v>5</v>
      </c>
      <c r="H133" s="54"/>
      <c r="I133" s="227"/>
    </row>
    <row r="134" spans="1:9" s="2" customFormat="1" ht="13.5" thickBot="1" x14ac:dyDescent="0.25">
      <c r="A134" s="25"/>
      <c r="B134" s="25"/>
      <c r="C134" s="201" t="s">
        <v>4</v>
      </c>
      <c r="D134" s="202"/>
      <c r="E134" s="202"/>
      <c r="F134" s="202"/>
      <c r="G134" s="203"/>
      <c r="H134" s="127"/>
      <c r="I134" s="227"/>
    </row>
    <row r="135" spans="1:9" s="2" customFormat="1" ht="13.5" thickBot="1" x14ac:dyDescent="0.25">
      <c r="A135" s="32"/>
      <c r="B135" s="32"/>
      <c r="C135" s="198" t="s">
        <v>87</v>
      </c>
      <c r="D135" s="199"/>
      <c r="E135" s="199"/>
      <c r="F135" s="199"/>
      <c r="G135" s="200"/>
      <c r="H135" s="126"/>
      <c r="I135" s="227"/>
    </row>
    <row r="136" spans="1:9" s="2" customFormat="1" ht="26.25" thickBot="1" x14ac:dyDescent="0.25">
      <c r="A136" s="60" t="s">
        <v>17</v>
      </c>
      <c r="B136" s="55" t="s">
        <v>75</v>
      </c>
      <c r="C136" s="34"/>
      <c r="D136" s="93" t="s">
        <v>145</v>
      </c>
      <c r="E136" s="87" t="s">
        <v>155</v>
      </c>
      <c r="F136" s="87" t="s">
        <v>156</v>
      </c>
      <c r="G136" s="87" t="s">
        <v>157</v>
      </c>
      <c r="H136" s="123" t="s">
        <v>169</v>
      </c>
      <c r="I136" s="73" t="s">
        <v>69</v>
      </c>
    </row>
    <row r="137" spans="1:9" s="2" customFormat="1" ht="51.75" thickBot="1" x14ac:dyDescent="0.25">
      <c r="A137" s="204">
        <v>40</v>
      </c>
      <c r="B137" s="19" t="s">
        <v>89</v>
      </c>
      <c r="C137" s="26" t="s">
        <v>2</v>
      </c>
      <c r="D137" s="35" t="s">
        <v>30</v>
      </c>
      <c r="E137" s="35">
        <v>0</v>
      </c>
      <c r="F137" s="35">
        <v>2</v>
      </c>
      <c r="G137" s="35">
        <v>2</v>
      </c>
      <c r="H137" s="54">
        <v>2</v>
      </c>
      <c r="I137" s="89" t="s">
        <v>71</v>
      </c>
    </row>
    <row r="138" spans="1:9" s="2" customFormat="1" ht="13.5" thickBot="1" x14ac:dyDescent="0.25">
      <c r="A138" s="205"/>
      <c r="B138" s="25"/>
      <c r="C138" s="26" t="s">
        <v>3</v>
      </c>
      <c r="D138" s="47"/>
      <c r="E138" s="54"/>
      <c r="F138" s="183">
        <v>0</v>
      </c>
      <c r="G138" s="183">
        <v>2</v>
      </c>
      <c r="H138" s="132"/>
      <c r="I138" s="68"/>
    </row>
    <row r="139" spans="1:9" s="2" customFormat="1" ht="13.5" thickBot="1" x14ac:dyDescent="0.25">
      <c r="A139" s="205"/>
      <c r="B139" s="25"/>
      <c r="C139" s="201" t="s">
        <v>4</v>
      </c>
      <c r="D139" s="202"/>
      <c r="E139" s="202"/>
      <c r="F139" s="202"/>
      <c r="G139" s="203"/>
      <c r="H139" s="171"/>
      <c r="I139" s="68"/>
    </row>
    <row r="140" spans="1:9" s="2" customFormat="1" ht="13.5" thickBot="1" x14ac:dyDescent="0.25">
      <c r="A140" s="206"/>
      <c r="B140" s="70"/>
      <c r="C140" s="198" t="s">
        <v>46</v>
      </c>
      <c r="D140" s="199"/>
      <c r="E140" s="199"/>
      <c r="F140" s="199"/>
      <c r="G140" s="200"/>
      <c r="H140" s="126"/>
      <c r="I140" s="68"/>
    </row>
    <row r="141" spans="1:9" s="2" customFormat="1" ht="13.5" thickBot="1" x14ac:dyDescent="0.25">
      <c r="A141" s="207" t="s">
        <v>7</v>
      </c>
      <c r="B141" s="39" t="s">
        <v>8</v>
      </c>
      <c r="C141" s="39"/>
      <c r="D141" s="40" t="s">
        <v>9</v>
      </c>
      <c r="E141" s="40" t="s">
        <v>10</v>
      </c>
      <c r="F141" s="40" t="s">
        <v>11</v>
      </c>
      <c r="G141" s="209" t="s">
        <v>12</v>
      </c>
      <c r="H141" s="210"/>
      <c r="I141" s="211"/>
    </row>
    <row r="142" spans="1:9" s="2" customFormat="1" ht="13.5" thickBot="1" x14ac:dyDescent="0.25">
      <c r="A142" s="208"/>
      <c r="B142" s="41">
        <v>3000000</v>
      </c>
      <c r="C142" s="42"/>
      <c r="D142" s="62"/>
      <c r="E142" s="62"/>
      <c r="F142" s="62"/>
      <c r="G142" s="212">
        <v>1</v>
      </c>
      <c r="H142" s="213"/>
      <c r="I142" s="214"/>
    </row>
    <row r="143" spans="1:9" s="2" customFormat="1" ht="13.5" thickBot="1" x14ac:dyDescent="0.25">
      <c r="A143" s="207" t="s">
        <v>13</v>
      </c>
      <c r="B143" s="39" t="s">
        <v>14</v>
      </c>
      <c r="C143" s="44"/>
      <c r="D143" s="215"/>
      <c r="E143" s="216"/>
      <c r="F143" s="216"/>
      <c r="G143" s="216"/>
      <c r="H143" s="216"/>
      <c r="I143" s="217"/>
    </row>
    <row r="144" spans="1:9" s="2" customFormat="1" ht="13.5" thickBot="1" x14ac:dyDescent="0.25">
      <c r="A144" s="208"/>
      <c r="B144" s="42" t="s">
        <v>47</v>
      </c>
      <c r="C144" s="45"/>
      <c r="D144" s="218"/>
      <c r="E144" s="219"/>
      <c r="F144" s="219"/>
      <c r="G144" s="219"/>
      <c r="H144" s="219"/>
      <c r="I144" s="220"/>
    </row>
  </sheetData>
  <mergeCells count="80">
    <mergeCell ref="C96:G96"/>
    <mergeCell ref="C99:G99"/>
    <mergeCell ref="I92:I102"/>
    <mergeCell ref="C100:G100"/>
    <mergeCell ref="G86:I86"/>
    <mergeCell ref="D87:I88"/>
    <mergeCell ref="C95:G95"/>
    <mergeCell ref="A67:A68"/>
    <mergeCell ref="D67:I68"/>
    <mergeCell ref="A65:A66"/>
    <mergeCell ref="G65:I65"/>
    <mergeCell ref="C58:G58"/>
    <mergeCell ref="G66:I66"/>
    <mergeCell ref="I71:I81"/>
    <mergeCell ref="I56:I62"/>
    <mergeCell ref="C74:G74"/>
    <mergeCell ref="C78:G78"/>
    <mergeCell ref="C79:G79"/>
    <mergeCell ref="A45:A48"/>
    <mergeCell ref="A61:A64"/>
    <mergeCell ref="C63:G63"/>
    <mergeCell ref="C33:G33"/>
    <mergeCell ref="C38:G38"/>
    <mergeCell ref="C43:G43"/>
    <mergeCell ref="C48:G48"/>
    <mergeCell ref="G49:I49"/>
    <mergeCell ref="A49:A50"/>
    <mergeCell ref="A51:A52"/>
    <mergeCell ref="D51:I52"/>
    <mergeCell ref="G50:I50"/>
    <mergeCell ref="C59:G59"/>
    <mergeCell ref="C64:G64"/>
    <mergeCell ref="G142:I142"/>
    <mergeCell ref="D10:G10"/>
    <mergeCell ref="B1:I1"/>
    <mergeCell ref="D15:G15"/>
    <mergeCell ref="D5:G5"/>
    <mergeCell ref="D6:G6"/>
    <mergeCell ref="D11:G11"/>
    <mergeCell ref="I3:I11"/>
    <mergeCell ref="I13:I26"/>
    <mergeCell ref="D16:G16"/>
    <mergeCell ref="D21:G21"/>
    <mergeCell ref="B23:B24"/>
    <mergeCell ref="D26:G26"/>
    <mergeCell ref="I30:I46"/>
    <mergeCell ref="C84:G84"/>
    <mergeCell ref="C73:G73"/>
    <mergeCell ref="C83:G83"/>
    <mergeCell ref="A143:A144"/>
    <mergeCell ref="D143:I144"/>
    <mergeCell ref="C140:G140"/>
    <mergeCell ref="C139:G139"/>
    <mergeCell ref="C135:G135"/>
    <mergeCell ref="A137:A140"/>
    <mergeCell ref="I112:I135"/>
    <mergeCell ref="C129:G129"/>
    <mergeCell ref="C130:G130"/>
    <mergeCell ref="C134:G134"/>
    <mergeCell ref="C115:G115"/>
    <mergeCell ref="C114:G114"/>
    <mergeCell ref="C119:G119"/>
    <mergeCell ref="A141:A142"/>
    <mergeCell ref="G141:I141"/>
    <mergeCell ref="B76:B79"/>
    <mergeCell ref="C125:G125"/>
    <mergeCell ref="C120:G120"/>
    <mergeCell ref="C124:G124"/>
    <mergeCell ref="A81:A84"/>
    <mergeCell ref="A102:A104"/>
    <mergeCell ref="A105:A106"/>
    <mergeCell ref="G105:I105"/>
    <mergeCell ref="G106:I106"/>
    <mergeCell ref="A107:A108"/>
    <mergeCell ref="D107:I108"/>
    <mergeCell ref="C104:G104"/>
    <mergeCell ref="C103:G103"/>
    <mergeCell ref="A85:A86"/>
    <mergeCell ref="G85:I85"/>
    <mergeCell ref="A87:A88"/>
  </mergeCells>
  <phoneticPr fontId="0" type="noConversion"/>
  <pageMargins left="0.7" right="0.7" top="0.75" bottom="0.75" header="0.3" footer="0.3"/>
  <pageSetup paperSize="9" scale="61" fitToHeight="0" orientation="landscape" r:id="rId1"/>
  <headerFooter alignWithMargins="0">
    <oddFooter>&amp;LPrinted &amp;D &amp;T&amp;R&amp;P of &amp;N</oddFooter>
  </headerFooter>
  <rowBreaks count="3" manualBreakCount="3">
    <brk id="28" max="16383" man="1"/>
    <brk id="69" max="16383" man="1"/>
    <brk id="10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10" sqref="A10"/>
    </sheetView>
  </sheetViews>
  <sheetFormatPr defaultRowHeight="12.75" x14ac:dyDescent="0.2"/>
  <sheetData>
    <row r="1" spans="1:1" x14ac:dyDescent="0.2">
      <c r="A1" s="1" t="s">
        <v>173</v>
      </c>
    </row>
    <row r="2" spans="1:1" x14ac:dyDescent="0.2">
      <c r="A2" s="1" t="s">
        <v>178</v>
      </c>
    </row>
    <row r="3" spans="1:1" x14ac:dyDescent="0.2">
      <c r="A3" s="1" t="s">
        <v>175</v>
      </c>
    </row>
    <row r="6" spans="1:1" x14ac:dyDescent="0.2">
      <c r="A6" t="s">
        <v>181</v>
      </c>
    </row>
    <row r="7" spans="1:1" x14ac:dyDescent="0.2">
      <c r="A7" t="s">
        <v>21</v>
      </c>
    </row>
    <row r="8" spans="1:1" x14ac:dyDescent="0.2">
      <c r="A8" t="s">
        <v>168</v>
      </c>
    </row>
    <row r="9" spans="1:1" x14ac:dyDescent="0.2">
      <c r="A9" s="1" t="s">
        <v>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J17" sqref="J17"/>
    </sheetView>
  </sheetViews>
  <sheetFormatPr defaultRowHeight="12.75" x14ac:dyDescent="0.2"/>
  <cols>
    <col min="1" max="1" width="40.7109375" bestFit="1" customWidth="1"/>
    <col min="2" max="2" width="18.7109375" bestFit="1" customWidth="1"/>
    <col min="3" max="3" width="19.7109375" customWidth="1"/>
    <col min="6" max="6" width="20.5703125" bestFit="1" customWidth="1"/>
    <col min="8" max="8" width="23.7109375" bestFit="1" customWidth="1"/>
  </cols>
  <sheetData>
    <row r="1" spans="1:3" x14ac:dyDescent="0.2">
      <c r="A1" s="96"/>
      <c r="B1" s="97"/>
      <c r="C1" s="97"/>
    </row>
    <row r="2" spans="1:3" x14ac:dyDescent="0.2">
      <c r="A2" s="97"/>
      <c r="B2" s="98"/>
      <c r="C2" s="99"/>
    </row>
    <row r="3" spans="1:3" x14ac:dyDescent="0.2">
      <c r="A3" s="97"/>
      <c r="B3" s="100"/>
      <c r="C3" s="99"/>
    </row>
    <row r="4" spans="1:3" x14ac:dyDescent="0.2">
      <c r="A4" s="97"/>
      <c r="B4" s="100"/>
      <c r="C4" s="99"/>
    </row>
    <row r="5" spans="1:3" x14ac:dyDescent="0.2">
      <c r="A5" s="97"/>
      <c r="B5" s="100"/>
      <c r="C5" s="99"/>
    </row>
    <row r="6" spans="1:3" x14ac:dyDescent="0.2">
      <c r="A6" s="101"/>
      <c r="B6" s="102"/>
      <c r="C6" s="102"/>
    </row>
    <row r="7" spans="1:3" x14ac:dyDescent="0.2">
      <c r="A7" s="96"/>
      <c r="B7" s="96"/>
      <c r="C7" s="96"/>
    </row>
    <row r="8" spans="1:3" x14ac:dyDescent="0.2">
      <c r="A8" s="96"/>
      <c r="B8" s="96"/>
      <c r="C8" s="96"/>
    </row>
    <row r="15" spans="1:3" x14ac:dyDescent="0.2">
      <c r="A15" s="1" t="s">
        <v>114</v>
      </c>
    </row>
    <row r="16" spans="1:3" x14ac:dyDescent="0.2">
      <c r="B16" s="1" t="s">
        <v>53</v>
      </c>
      <c r="C16" s="1" t="s">
        <v>54</v>
      </c>
    </row>
    <row r="17" spans="1:8" x14ac:dyDescent="0.2">
      <c r="A17" s="1" t="s">
        <v>116</v>
      </c>
      <c r="B17" s="82">
        <v>3599300000</v>
      </c>
      <c r="C17" s="84">
        <f>B17/160</f>
        <v>22495625</v>
      </c>
    </row>
    <row r="18" spans="1:8" x14ac:dyDescent="0.2">
      <c r="A18" s="1" t="s">
        <v>117</v>
      </c>
      <c r="B18" s="82">
        <v>31535600000</v>
      </c>
      <c r="C18" s="84">
        <f t="shared" ref="C18:C21" si="0">B18/160</f>
        <v>197097500</v>
      </c>
    </row>
    <row r="19" spans="1:8" x14ac:dyDescent="0.2">
      <c r="A19" s="1" t="s">
        <v>115</v>
      </c>
      <c r="B19" s="82">
        <f>SUM(B17:B18)</f>
        <v>35134900000</v>
      </c>
      <c r="C19" s="84">
        <f t="shared" si="0"/>
        <v>219593125</v>
      </c>
    </row>
    <row r="20" spans="1:8" x14ac:dyDescent="0.2">
      <c r="B20" s="82"/>
      <c r="C20" s="84"/>
    </row>
    <row r="21" spans="1:8" x14ac:dyDescent="0.2">
      <c r="A21" s="1" t="s">
        <v>118</v>
      </c>
      <c r="B21" s="82">
        <v>3541200000</v>
      </c>
      <c r="C21" s="84">
        <f t="shared" si="0"/>
        <v>22132500</v>
      </c>
    </row>
    <row r="22" spans="1:8" x14ac:dyDescent="0.2">
      <c r="A22" s="1" t="s">
        <v>119</v>
      </c>
      <c r="B22" s="83">
        <f>B21/B19</f>
        <v>0.10078867450882172</v>
      </c>
      <c r="F22" s="104"/>
      <c r="G22" s="104"/>
      <c r="H22" s="105"/>
    </row>
    <row r="23" spans="1:8" x14ac:dyDescent="0.2">
      <c r="F23" s="103"/>
      <c r="H23" s="10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opLeftCell="A3" workbookViewId="0">
      <selection activeCell="F17" sqref="F17"/>
    </sheetView>
  </sheetViews>
  <sheetFormatPr defaultRowHeight="12.75" x14ac:dyDescent="0.2"/>
  <cols>
    <col min="1" max="1" width="15.5703125" customWidth="1"/>
    <col min="7" max="7" width="10.140625" customWidth="1"/>
  </cols>
  <sheetData>
    <row r="1" spans="1:12" ht="103.5" customHeight="1" x14ac:dyDescent="0.2">
      <c r="K1" s="13">
        <v>41244</v>
      </c>
      <c r="L1" s="255" t="s">
        <v>55</v>
      </c>
    </row>
    <row r="2" spans="1:12" x14ac:dyDescent="0.2">
      <c r="K2" s="12">
        <v>41275</v>
      </c>
      <c r="L2" s="256"/>
    </row>
    <row r="3" spans="1:12" x14ac:dyDescent="0.2">
      <c r="K3" s="12">
        <v>41306</v>
      </c>
      <c r="L3" s="256"/>
    </row>
    <row r="4" spans="1:12" x14ac:dyDescent="0.2">
      <c r="K4" s="12">
        <v>41334</v>
      </c>
      <c r="L4" s="257"/>
    </row>
    <row r="5" spans="1:12" ht="13.5" thickBot="1" x14ac:dyDescent="0.25">
      <c r="K5" s="12">
        <v>41365</v>
      </c>
      <c r="L5" s="255" t="s">
        <v>57</v>
      </c>
    </row>
    <row r="6" spans="1:12" ht="23.25" customHeight="1" x14ac:dyDescent="0.2">
      <c r="A6" s="261"/>
      <c r="B6" s="6" t="s">
        <v>55</v>
      </c>
      <c r="C6" s="6" t="s">
        <v>57</v>
      </c>
      <c r="D6" s="6" t="s">
        <v>58</v>
      </c>
      <c r="E6" s="8" t="s">
        <v>59</v>
      </c>
      <c r="F6" s="263" t="s">
        <v>61</v>
      </c>
      <c r="G6" s="265" t="s">
        <v>62</v>
      </c>
      <c r="H6" s="265" t="s">
        <v>63</v>
      </c>
      <c r="K6" s="12">
        <v>41395</v>
      </c>
      <c r="L6" s="258"/>
    </row>
    <row r="7" spans="1:12" ht="36.75" thickBot="1" x14ac:dyDescent="0.25">
      <c r="A7" s="262"/>
      <c r="B7" s="7" t="s">
        <v>56</v>
      </c>
      <c r="C7" s="7" t="s">
        <v>56</v>
      </c>
      <c r="D7" s="7" t="s">
        <v>56</v>
      </c>
      <c r="E7" s="9" t="s">
        <v>60</v>
      </c>
      <c r="F7" s="264"/>
      <c r="G7" s="266"/>
      <c r="H7" s="266"/>
      <c r="K7" s="12">
        <v>41426</v>
      </c>
      <c r="L7" s="258"/>
    </row>
    <row r="8" spans="1:12" ht="36.75" thickBot="1" x14ac:dyDescent="0.25">
      <c r="A8" s="10" t="s">
        <v>64</v>
      </c>
      <c r="B8" s="14">
        <v>2.2000000000000002</v>
      </c>
      <c r="C8" s="14">
        <v>0</v>
      </c>
      <c r="D8" s="14">
        <v>2</v>
      </c>
      <c r="E8" s="15">
        <v>0.8</v>
      </c>
      <c r="F8" s="14">
        <f>SUM(B8:D8)</f>
        <v>4.2</v>
      </c>
      <c r="G8" s="16">
        <f>E8</f>
        <v>0.8</v>
      </c>
      <c r="H8" s="16">
        <f>SUM(F8:G8)</f>
        <v>5</v>
      </c>
      <c r="K8" s="12">
        <v>41456</v>
      </c>
      <c r="L8" s="258"/>
    </row>
    <row r="9" spans="1:12" ht="60.75" thickBot="1" x14ac:dyDescent="0.25">
      <c r="A9" s="10" t="s">
        <v>65</v>
      </c>
      <c r="B9" s="14">
        <v>0.75</v>
      </c>
      <c r="C9" s="14">
        <v>0.75</v>
      </c>
      <c r="D9" s="14">
        <v>0.75</v>
      </c>
      <c r="E9" s="15">
        <v>0.75</v>
      </c>
      <c r="F9" s="14">
        <f>SUM(B9:D9)</f>
        <v>2.25</v>
      </c>
      <c r="G9" s="16">
        <f>E9</f>
        <v>0.75</v>
      </c>
      <c r="H9" s="16">
        <f>SUM(F9:G9)</f>
        <v>3</v>
      </c>
      <c r="K9" s="12">
        <v>41487</v>
      </c>
      <c r="L9" s="258"/>
    </row>
    <row r="10" spans="1:12" ht="13.5" thickBot="1" x14ac:dyDescent="0.25">
      <c r="A10" s="10" t="s">
        <v>66</v>
      </c>
      <c r="B10" s="17">
        <f t="shared" ref="B10:H10" si="0">SUM(B8:B9)</f>
        <v>2.95</v>
      </c>
      <c r="C10" s="17">
        <f t="shared" si="0"/>
        <v>0.75</v>
      </c>
      <c r="D10" s="17">
        <f t="shared" si="0"/>
        <v>2.75</v>
      </c>
      <c r="E10" s="15">
        <f t="shared" si="0"/>
        <v>1.55</v>
      </c>
      <c r="F10" s="14">
        <f t="shared" si="0"/>
        <v>6.45</v>
      </c>
      <c r="G10" s="16">
        <f t="shared" si="0"/>
        <v>1.55</v>
      </c>
      <c r="H10" s="16">
        <f t="shared" si="0"/>
        <v>8</v>
      </c>
      <c r="K10" s="12">
        <v>41518</v>
      </c>
      <c r="L10" s="258"/>
    </row>
    <row r="11" spans="1:12" x14ac:dyDescent="0.2">
      <c r="A11" s="260" t="s">
        <v>67</v>
      </c>
      <c r="B11" s="260"/>
      <c r="C11" s="260"/>
      <c r="D11" s="260"/>
      <c r="E11" s="260"/>
      <c r="F11" s="260"/>
      <c r="G11" s="260"/>
      <c r="H11" s="260"/>
      <c r="K11" s="12">
        <v>41548</v>
      </c>
      <c r="L11" s="258"/>
    </row>
    <row r="12" spans="1:12" x14ac:dyDescent="0.2">
      <c r="F12" s="11">
        <f>F10/3</f>
        <v>2.15</v>
      </c>
      <c r="H12" s="11"/>
      <c r="K12" s="12">
        <v>41579</v>
      </c>
      <c r="L12" s="258"/>
    </row>
    <row r="13" spans="1:12" x14ac:dyDescent="0.2">
      <c r="K13" s="12">
        <v>41609</v>
      </c>
      <c r="L13" s="258"/>
    </row>
    <row r="14" spans="1:12" x14ac:dyDescent="0.2">
      <c r="K14" s="12">
        <v>41640</v>
      </c>
      <c r="L14" s="258"/>
    </row>
    <row r="15" spans="1:12" x14ac:dyDescent="0.2">
      <c r="K15" s="12">
        <v>41671</v>
      </c>
      <c r="L15" s="258"/>
    </row>
    <row r="16" spans="1:12" x14ac:dyDescent="0.2">
      <c r="K16" s="12">
        <v>41699</v>
      </c>
      <c r="L16" s="259"/>
    </row>
    <row r="17" spans="11:12" x14ac:dyDescent="0.2">
      <c r="K17" s="12">
        <v>41730</v>
      </c>
      <c r="L17" s="255" t="s">
        <v>58</v>
      </c>
    </row>
    <row r="18" spans="11:12" x14ac:dyDescent="0.2">
      <c r="K18" s="12">
        <v>41760</v>
      </c>
      <c r="L18" s="258"/>
    </row>
    <row r="19" spans="11:12" x14ac:dyDescent="0.2">
      <c r="K19" s="12">
        <v>41791</v>
      </c>
      <c r="L19" s="258"/>
    </row>
    <row r="20" spans="11:12" x14ac:dyDescent="0.2">
      <c r="K20" s="12">
        <v>41821</v>
      </c>
      <c r="L20" s="258"/>
    </row>
    <row r="21" spans="11:12" x14ac:dyDescent="0.2">
      <c r="K21" s="12">
        <v>41852</v>
      </c>
      <c r="L21" s="258"/>
    </row>
    <row r="22" spans="11:12" x14ac:dyDescent="0.2">
      <c r="K22" s="13">
        <v>41883</v>
      </c>
      <c r="L22" s="258"/>
    </row>
    <row r="23" spans="11:12" x14ac:dyDescent="0.2">
      <c r="K23" s="12">
        <v>41913</v>
      </c>
      <c r="L23" s="258"/>
    </row>
    <row r="24" spans="11:12" x14ac:dyDescent="0.2">
      <c r="K24" s="12">
        <v>41944</v>
      </c>
      <c r="L24" s="258"/>
    </row>
    <row r="25" spans="11:12" x14ac:dyDescent="0.2">
      <c r="K25" s="12">
        <v>41974</v>
      </c>
      <c r="L25" s="258"/>
    </row>
    <row r="26" spans="11:12" x14ac:dyDescent="0.2">
      <c r="K26" s="12">
        <v>42005</v>
      </c>
      <c r="L26" s="258"/>
    </row>
    <row r="27" spans="11:12" x14ac:dyDescent="0.2">
      <c r="K27" s="12">
        <v>42036</v>
      </c>
      <c r="L27" s="258"/>
    </row>
    <row r="28" spans="11:12" x14ac:dyDescent="0.2">
      <c r="K28" s="12">
        <v>42064</v>
      </c>
      <c r="L28" s="259"/>
    </row>
  </sheetData>
  <mergeCells count="8">
    <mergeCell ref="L1:L4"/>
    <mergeCell ref="L5:L16"/>
    <mergeCell ref="L17:L28"/>
    <mergeCell ref="A11:H11"/>
    <mergeCell ref="A6:A7"/>
    <mergeCell ref="F6:F7"/>
    <mergeCell ref="G6:G7"/>
    <mergeCell ref="H6:H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AC380E61E3FE41A728114720799A2D" ma:contentTypeVersion="0" ma:contentTypeDescription="Create a new document." ma:contentTypeScope="" ma:versionID="85e796fae352de7bba91443fa5a7af42">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FC614F-D177-4B58-A8AF-A28D0D9F3C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C997CC5-8BE2-45C1-B609-8B15EB9AF9CD}">
  <ds:schemaRefs>
    <ds:schemaRef ds:uri="http://purl.org/dc/terms/"/>
    <ds:schemaRef ds:uri="http://purl.org/dc/elements/1.1/"/>
    <ds:schemaRef ds:uri="http://schemas.microsoft.com/office/2006/documentManagement/types"/>
    <ds:schemaRef ds:uri="http://purl.org/dc/dcmitype/"/>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5C67D5B5-2BAF-4AC6-80B6-7AF47789D1A0}">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ScaleCrop>false</ap:ScaleCrop>
  <ap:LinksUpToDate>false</ap:LinksUpToDate>
  <ap:HyperlinksChanged>false</ap:HyperlinksChanged>
  <ap:AppVersion>14.0300</ap:AppVersion>
</ap:Properties>
</file>

<file path=docProps/core.xml><?xml version="1.0" encoding="utf-8"?>
<coreProperties xmlns:dc="http://purl.org/dc/elements/1.1/" xmlns:dcterms="http://purl.org/dc/terms/" xmlns:xsi="http://www.w3.org/2001/XMLSchema-instance" xmlns="http://schemas.openxmlformats.org/package/2006/metadata/core-properties"/>
</file>