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50" windowWidth="9975" windowHeight="4770"/>
  </bookViews>
  <sheets>
    <sheet name="Current Log-frame 2018" sheetId="6" r:id="rId1"/>
    <sheet name="Diabetic Retinopathy" sheetId="9" r:id="rId2"/>
    <sheet name="Notes" sheetId="8" r:id="rId3"/>
    <sheet name="Log-frame changes" sheetId="7" r:id="rId4"/>
  </sheets>
  <calcPr calcId="152511"/>
</workbook>
</file>

<file path=xl/calcChain.xml><?xml version="1.0" encoding="utf-8"?>
<calcChain xmlns="http://schemas.openxmlformats.org/spreadsheetml/2006/main">
  <c r="I47" i="9" l="1"/>
  <c r="I18" i="9"/>
  <c r="I17" i="9"/>
  <c r="I46" i="9"/>
  <c r="I56" i="6"/>
  <c r="I51" i="6"/>
  <c r="H56" i="6"/>
  <c r="H51" i="6"/>
  <c r="J55" i="6"/>
  <c r="I55" i="6"/>
  <c r="H55" i="6"/>
  <c r="G56" i="6"/>
  <c r="G55" i="6"/>
  <c r="J50" i="6"/>
  <c r="I50" i="6"/>
  <c r="G51" i="6"/>
  <c r="G50" i="6"/>
  <c r="H50" i="6"/>
</calcChain>
</file>

<file path=xl/comments1.xml><?xml version="1.0" encoding="utf-8"?>
<x:comments xmlns:x="http://schemas.openxmlformats.org/spreadsheetml/2006/main">
  <x:authors>
    <x:author>Matt Little</x:author>
  </x:authors>
  <x:commentList/>
</x:comments>
</file>

<file path=xl/sharedStrings.xml><?xml version="1.0" encoding="utf-8"?>
<sst xmlns="http://schemas.openxmlformats.org/spreadsheetml/2006/main" count="711" uniqueCount="361">
  <si>
    <t>PROJECT NAME</t>
  </si>
  <si>
    <t>IMPACT</t>
  </si>
  <si>
    <t>Baseline</t>
  </si>
  <si>
    <t>Planned</t>
  </si>
  <si>
    <t>Achieved</t>
  </si>
  <si>
    <t>Source</t>
  </si>
  <si>
    <t>OUTCOME</t>
  </si>
  <si>
    <t>Assumptions</t>
  </si>
  <si>
    <t>INPUTS (£)</t>
  </si>
  <si>
    <t>DFID (£)</t>
  </si>
  <si>
    <t>Govt (£)</t>
  </si>
  <si>
    <t>Other (£)</t>
  </si>
  <si>
    <t>Total (£)</t>
  </si>
  <si>
    <t>INPUTS (HR)</t>
  </si>
  <si>
    <t>DFID (FTEs)</t>
  </si>
  <si>
    <t>OUTPUT 1</t>
  </si>
  <si>
    <t>Assumption</t>
  </si>
  <si>
    <t>IMPACT WEIGHTING (%)</t>
  </si>
  <si>
    <t>RISK RATING</t>
  </si>
  <si>
    <t>Output Indicator 1.1</t>
  </si>
  <si>
    <t>Output Indicator 1.2</t>
  </si>
  <si>
    <t>Output Indicator 1.3</t>
  </si>
  <si>
    <t>Output Indicator 2.1</t>
  </si>
  <si>
    <t>Output Indicator 2.2</t>
  </si>
  <si>
    <t>Output Indicator 2.3</t>
  </si>
  <si>
    <t>Outcome Indicator 1</t>
  </si>
  <si>
    <t>Outcome Indicator 2</t>
  </si>
  <si>
    <t>Impact Indicator 1</t>
  </si>
  <si>
    <t>The Queen Elizabeth Diamond Jubilee Trust - Avoidable Blindness Programme</t>
  </si>
  <si>
    <t>INPUT (HR)</t>
  </si>
  <si>
    <t xml:space="preserve">A robust, responsive and supportive Trust </t>
  </si>
  <si>
    <t>Trust's reporting to the board and to DFID; audited financial statements</t>
  </si>
  <si>
    <t>0.1 PM 0.3 DPM 0.05 advisory input</t>
  </si>
  <si>
    <t>Trust's reporting; DFID annual review; audit check</t>
  </si>
  <si>
    <t>Notes</t>
  </si>
  <si>
    <t>3.5m</t>
  </si>
  <si>
    <t>Output Indicator 3.1</t>
  </si>
  <si>
    <t>Output Indicator 3.2</t>
  </si>
  <si>
    <t>Output Indicator 3.3</t>
  </si>
  <si>
    <t>Compliant accounts and reporting. Clear lines of communication</t>
  </si>
  <si>
    <t>Development and studies underway</t>
  </si>
  <si>
    <t>Medium</t>
  </si>
  <si>
    <t>4.5m</t>
  </si>
  <si>
    <t>50m</t>
  </si>
  <si>
    <t>100m</t>
  </si>
  <si>
    <t>Output Indicator 4.1</t>
  </si>
  <si>
    <t>Output Indicator 4.2</t>
  </si>
  <si>
    <t>Output Indicator 4.3</t>
  </si>
  <si>
    <t>Output Indicator 5.1</t>
  </si>
  <si>
    <t>Output Indicator 5.2</t>
  </si>
  <si>
    <t>Output Indicator 5.3</t>
  </si>
  <si>
    <t>Proportion of grantees satisfied by implementation and value added by the Trust</t>
  </si>
  <si>
    <t>Effective implementation of selected elements of the SAFE (Surgery, Antibiotics, Facial Cleanliness, Environmental Improvements) strategy</t>
  </si>
  <si>
    <t>OUTPUT 2 Diabetic Retinopathy</t>
  </si>
  <si>
    <t>OUTPUT 3 Retinopathy of Prematurity</t>
  </si>
  <si>
    <t>OUTPUT 4 Fellowships, Research and Technology</t>
  </si>
  <si>
    <t>Development of monitoring indicators and evaluation reports showing capacity building and lessons learned</t>
  </si>
  <si>
    <t>Baseline data collected for chosen states.</t>
  </si>
  <si>
    <t>Surveys conducted annually as part of grantees' reporting process. Reporting from coordinating partners.</t>
  </si>
  <si>
    <t>Trachoma endemicity mapping complete</t>
  </si>
  <si>
    <t>Global Trachoma Mapping Project (GTMP) and data from the International Coalition for Trachoma Control (ICTC), Sightsavers and local implementing partners</t>
  </si>
  <si>
    <t xml:space="preserve">Reports from the International Coalition for Trachoma Control (ICTC) and coordinating partners (Sightsavers and Fred Hollows Foundation) </t>
  </si>
  <si>
    <t>OUTPUT 5 The Trust</t>
  </si>
  <si>
    <t>Increased capacity and access to quality eye health care in targeted areas of the Commonwealth for Trachoma, Diabetic Retinopathy (DR) and Retinopathy of Prematurity (ROP).</t>
  </si>
  <si>
    <t>Strengthened eye health systems in lower and middle income Commonwealth countries in three key areas of people, knowledge and tools</t>
  </si>
  <si>
    <t xml:space="preserve">Trust working effectively and managing programme and financial risks necessary for effective programming and therefore for results on the ground. 
</t>
  </si>
  <si>
    <t>M&amp;E Strategy completed. Monitoring indicators agreed with LSHTM (for Fellowships, Research and Technology) ICTC (for African Trachoma) and PHFI (for ROP)</t>
  </si>
  <si>
    <t>Thorough good clean audit. Annual report and accounts approved by Board of Trustees</t>
  </si>
  <si>
    <t xml:space="preserve">Increase in the number of patients with sight threatening retinopathy treated in targeted Commonwealth countries
</t>
  </si>
  <si>
    <r>
      <t>Relationship with Trust "</t>
    </r>
    <r>
      <rPr>
        <i/>
        <sz val="9"/>
        <rFont val="Arial"/>
        <family val="2"/>
      </rPr>
      <t>has been very good,</t>
    </r>
    <r>
      <rPr>
        <sz val="9"/>
        <rFont val="Arial"/>
        <family val="2"/>
      </rPr>
      <t>" (CEHC Aug 2014) "</t>
    </r>
    <r>
      <rPr>
        <i/>
        <sz val="9"/>
        <rFont val="Arial"/>
        <family val="2"/>
      </rPr>
      <t>very fruitful</t>
    </r>
    <r>
      <rPr>
        <sz val="9"/>
        <rFont val="Arial"/>
        <family val="2"/>
      </rPr>
      <t xml:space="preserve">" (CEHC Jan 2015) and </t>
    </r>
    <r>
      <rPr>
        <i/>
        <sz val="9"/>
        <rFont val="Arial"/>
        <family val="2"/>
      </rPr>
      <t xml:space="preserve">"extremely enabling" </t>
    </r>
    <r>
      <rPr>
        <sz val="9"/>
        <rFont val="Arial"/>
        <family val="2"/>
      </rPr>
      <t>(ICTC Nov 2014)</t>
    </r>
  </si>
  <si>
    <t>Grantee responses to satisfaction question included in reporting to the Trust</t>
  </si>
  <si>
    <r>
      <rPr>
        <b/>
        <sz val="9"/>
        <rFont val="Arial"/>
        <family val="2"/>
      </rPr>
      <t>Start date: April 2014</t>
    </r>
    <r>
      <rPr>
        <sz val="9"/>
        <rFont val="Arial"/>
        <family val="2"/>
      </rPr>
      <t xml:space="preserve">
Trachoma endemic in districts in all of the Trust's countries</t>
    </r>
  </si>
  <si>
    <r>
      <rPr>
        <b/>
        <sz val="9"/>
        <rFont val="Arial"/>
        <family val="2"/>
      </rPr>
      <t>Start date: April 2014</t>
    </r>
    <r>
      <rPr>
        <sz val="9"/>
        <rFont val="Arial"/>
        <family val="2"/>
      </rPr>
      <t xml:space="preserve">
0</t>
    </r>
  </si>
  <si>
    <r>
      <rPr>
        <b/>
        <sz val="9"/>
        <rFont val="Arial"/>
        <family val="2"/>
      </rPr>
      <t>Start date: June 2014</t>
    </r>
    <r>
      <rPr>
        <sz val="9"/>
        <rFont val="Arial"/>
        <family val="2"/>
      </rPr>
      <t xml:space="preserve">
0</t>
    </r>
  </si>
  <si>
    <r>
      <rPr>
        <b/>
        <sz val="9"/>
        <rFont val="Arial"/>
        <family val="2"/>
      </rPr>
      <t>Start date: June 2014</t>
    </r>
    <r>
      <rPr>
        <sz val="9"/>
        <rFont val="Arial"/>
        <family val="2"/>
      </rPr>
      <t xml:space="preserve">
No partners in DR network and no national framework for DR</t>
    </r>
  </si>
  <si>
    <t>Year One: Dec 2014</t>
  </si>
  <si>
    <t>Year Two: Dec 2015</t>
  </si>
  <si>
    <t>Year Three: Dec 2016</t>
  </si>
  <si>
    <t>Year Four: Dec 2017</t>
  </si>
  <si>
    <t>Year Five: Dec 2018</t>
  </si>
  <si>
    <r>
      <rPr>
        <b/>
        <sz val="9"/>
        <rFont val="Arial"/>
        <family val="2"/>
      </rPr>
      <t>Start date: Jan 2014</t>
    </r>
    <r>
      <rPr>
        <sz val="9"/>
        <rFont val="Arial"/>
        <family val="2"/>
      </rPr>
      <t xml:space="preserve">
n/a</t>
    </r>
  </si>
  <si>
    <r>
      <rPr>
        <b/>
        <sz val="9"/>
        <rFont val="Arial"/>
        <family val="2"/>
      </rPr>
      <t>Start date: Jan 2014</t>
    </r>
    <r>
      <rPr>
        <sz val="9"/>
        <rFont val="Arial"/>
        <family val="2"/>
      </rPr>
      <t xml:space="preserve">
Draft procedures, agreements, governance structures and reporting still being finalised</t>
    </r>
  </si>
  <si>
    <t>Reports from ICTC, Sightsavers, PHFI, Fred Hollows Foundation and Caribbean Council for the Blind</t>
  </si>
  <si>
    <t xml:space="preserve">Improved eye health in targeted Commonwealth countries </t>
  </si>
  <si>
    <t>Reporting indicators agreed with all major partners. Inception report completed for Commonwealth Eye Health Consortium evaluation</t>
  </si>
  <si>
    <t>Situational analyses completed and training begun</t>
  </si>
  <si>
    <t>India - States identified</t>
  </si>
  <si>
    <t xml:space="preserve">Year Two: Dec 2015 </t>
  </si>
  <si>
    <t>Consortium assembled and ready to implement project streams</t>
  </si>
  <si>
    <t>Consortium plan developed and proposal approved</t>
  </si>
  <si>
    <t xml:space="preserve">Proposal development and mobilisation of key partners </t>
  </si>
  <si>
    <t>Trachoma Initiative Year One start date April 2014 
Project reports; Government and WASH NGO partners reports; 6-monthly reports from the ICTC</t>
  </si>
  <si>
    <t>Retinopathy of Prematurity Year One start date January 2015
Data to be taken from existing UICEF databases and reporting from state level Special New-born Care Unit (SNCU) Co-ordinators</t>
  </si>
  <si>
    <t>Retinopathy of Prematurity Year One start date January 2015
Reporting from PHFI - Data to be taken from existing UICEF databases and reporting from state level SNCU Co-ordinators</t>
  </si>
  <si>
    <t>Commonwealth Eye Health Consortium Year One start date June 2014
MSc course directors, clinical fellowships committees, host training institution records, research fellowship working group reports</t>
  </si>
  <si>
    <t>Commonwealth Eye Health Consortium Year One start date June 2014
DR Training Network Meeting report; VISION 2020 LINKS Programme records; signed agreements for each country; biannual VISION 2020 LINKS Steering Committee minutes</t>
  </si>
  <si>
    <t>Commonwealth Eye Health Consortium Year One start date June 2014
Reports from Peek and OpenEyes teams and combined technology working group</t>
  </si>
  <si>
    <t>Proposal development and mobilisation of key partners</t>
  </si>
  <si>
    <t>Proposals approved. Implementation of the SAFE strategy began in April 2014</t>
  </si>
  <si>
    <t>Proposals approved. National DR Summit held and taskforce established.</t>
  </si>
  <si>
    <t>Proposal approved. National ROP Summit held and taskforce established.</t>
  </si>
  <si>
    <t>April 2014 - March 2015</t>
  </si>
  <si>
    <t>Trachoma dates</t>
  </si>
  <si>
    <t>April 2015 - March 2016</t>
  </si>
  <si>
    <t>April 2016 - March 2017</t>
  </si>
  <si>
    <t>April 2017 - March 2018</t>
  </si>
  <si>
    <t>April 2018 - March 2019</t>
  </si>
  <si>
    <t xml:space="preserve">New eye care technologies developed
</t>
  </si>
  <si>
    <t>DR Network established. Training for all participants held in London</t>
  </si>
  <si>
    <r>
      <rPr>
        <b/>
        <sz val="9"/>
        <rFont val="Arial"/>
        <family val="2"/>
      </rPr>
      <t>Start date: Jan 2015</t>
    </r>
    <r>
      <rPr>
        <sz val="9"/>
        <color rgb="FFFF0000"/>
        <rFont val="Arial"/>
        <family val="2"/>
      </rPr>
      <t xml:space="preserve">
</t>
    </r>
    <r>
      <rPr>
        <sz val="9"/>
        <rFont val="Arial"/>
        <family val="2"/>
      </rPr>
      <t>States identified in 2015</t>
    </r>
    <r>
      <rPr>
        <sz val="9"/>
        <color rgb="FFFF0000"/>
        <rFont val="Arial"/>
        <family val="2"/>
      </rPr>
      <t xml:space="preserve">
</t>
    </r>
  </si>
  <si>
    <r>
      <rPr>
        <b/>
        <sz val="9"/>
        <rFont val="Arial"/>
        <family val="2"/>
      </rPr>
      <t>Start date: January 2014</t>
    </r>
    <r>
      <rPr>
        <sz val="9"/>
        <color rgb="FFFF0000"/>
        <rFont val="Arial"/>
        <family val="2"/>
      </rPr>
      <t xml:space="preserve">
</t>
    </r>
  </si>
  <si>
    <t xml:space="preserve">175
</t>
  </si>
  <si>
    <t xml:space="preserve">Kenya - 100%
Malawi - 100%
Pacific Islands - 100%
</t>
  </si>
  <si>
    <t>At least one example from each partner of how they have influenced national health policy with respect to integrating diabetic retinopathy models of care into the public health system</t>
  </si>
  <si>
    <r>
      <rPr>
        <sz val="10"/>
        <rFont val="Arial"/>
        <family val="2"/>
      </rPr>
      <t>8</t>
    </r>
    <r>
      <rPr>
        <sz val="9"/>
        <rFont val="Arial"/>
        <family val="2"/>
      </rPr>
      <t xml:space="preserve">
Baseline rates secured
</t>
    </r>
  </si>
  <si>
    <t>Mid-term evaluation findings implemented</t>
  </si>
  <si>
    <t>At least two examples of how the Trust has influenced global policy and/or have leverage with respect to scaling up preventable blindness programmes</t>
  </si>
  <si>
    <t>The Trust</t>
  </si>
  <si>
    <t>Output Indicator 5.4</t>
  </si>
  <si>
    <t>Trachoma</t>
  </si>
  <si>
    <t>Diabetic Retinopathy</t>
  </si>
  <si>
    <t xml:space="preserve">The Diabetic Retinopathy Initiative focuses on ensuring that diabetic retinopathy models of care can be integrated into the public health system. This has involved more time spent on advocacy with government health officials to ensure that the public system has sufficient buy-in. Success for the Diabetic Retinopathy Initiative would be the incorporation and adoption, by public health systems, of the models of care piloted by our partners. </t>
  </si>
  <si>
    <r>
      <t>We have changed output indicator 2.3 to be:</t>
    </r>
    <r>
      <rPr>
        <i/>
        <sz val="10"/>
        <color theme="1"/>
        <rFont val="Arial"/>
        <family val="2"/>
      </rPr>
      <t xml:space="preserve"> “At least one example from each partner of how they have influenced national health policy with respect to integrating diabetic retinopathy models of care into the public health system.” </t>
    </r>
    <r>
      <rPr>
        <sz val="10"/>
        <color theme="1"/>
        <rFont val="Arial"/>
        <family val="2"/>
      </rPr>
      <t>This indicator would provide the opportunity to include important activities such as national summits, meetings with state health officials, and signing of agreements between the government and health care providers.</t>
    </r>
    <r>
      <rPr>
        <i/>
        <sz val="10"/>
        <color theme="1"/>
        <rFont val="Arial"/>
        <family val="2"/>
      </rPr>
      <t xml:space="preserve"> </t>
    </r>
  </si>
  <si>
    <r>
      <t>To monitor and acknowledge the Trust’s global policy leverage, outcome indicator 5.4 has been added “</t>
    </r>
    <r>
      <rPr>
        <i/>
        <sz val="10"/>
        <rFont val="Arial"/>
        <family val="2"/>
      </rPr>
      <t>At least two examples of how the Trust has influenced global policy and/or have leverage with respect to scaling up preventable blindness programmes</t>
    </r>
    <r>
      <rPr>
        <sz val="10"/>
        <rFont val="Arial"/>
        <family val="2"/>
      </rPr>
      <t>”.</t>
    </r>
  </si>
  <si>
    <t>The previous output indicator 2.3 (the number of health professionals trained) has been removed, as this information will still be captured in Outcome indicator 2 (that sums the total of health professionals trained from all of the initiatives).</t>
  </si>
  <si>
    <t>Output indicator has been revised "% of endemic districts achieving &gt;80% coverage of MDA in the year", rather than "the absolute number of antibiotic doses distributed". Interrupting the transmission of trachoma requires &gt;80% coverage, so this figure is more significant than the number of people who have received antibiotics.</t>
  </si>
  <si>
    <t xml:space="preserve">Output indicators will be revised to better reflect the impact of F&amp;E improvements. The Trust and the ICTC are well underway in developing this.
</t>
  </si>
  <si>
    <t>Retinopathy of Prematurity</t>
  </si>
  <si>
    <t>Output indicator 3.3 has been removed (the number of health professionals trained) as this information will still be captured in Outcome indicator 2 (that sums the total of health professionals trained from all of the initiatives).</t>
  </si>
  <si>
    <r>
      <t>As with the Diabetic Retinopathy Initiative, output indicator 3.3 will now represent the advocacy work being conducted by the Public Health Foundation of India to incorporate retinopathy of prematurity models of care into the public health care system. The new output indicator 3.3 will be:</t>
    </r>
    <r>
      <rPr>
        <i/>
        <sz val="10"/>
        <color theme="1"/>
        <rFont val="Arial"/>
        <family val="2"/>
      </rPr>
      <t xml:space="preserve"> “At least two examples of how PHFI have influenced national health policy with respect to integrating retinopathy of prematurity models of care into the public health system.”  </t>
    </r>
  </si>
  <si>
    <t>8 countries in DR network and 2 countries agree DR framework with their National Prevention of Blindness Committees (NPBCs)</t>
  </si>
  <si>
    <t>6 countries establishing national DR framework with their NPBCs. National frameworks in place in 2 countries.</t>
  </si>
  <si>
    <t>8 countries have their MoH DR framework in place and integrated into MoH services</t>
  </si>
  <si>
    <t>Peek studies on usability, DR, malaria retinopathy and school children completed. mRAAB and further school studies planned</t>
  </si>
  <si>
    <t>Mid-term evaluations completed</t>
  </si>
  <si>
    <t>Funding leveraged from END Fund and Hilton Foundation to support Trachoma elimination in Tanzania.
'Time to See' exhibition showcasing the Trust's word show to leaders at CHOGM in Malta</t>
  </si>
  <si>
    <t>Ministries of Health in non-Trust States issue advice that government neonatal care providers initiate ROP screening and treatment
State Ministries of Health issue documents advising that government eye care service providers initiate ROP screening and treatment of ROP</t>
  </si>
  <si>
    <r>
      <rPr>
        <sz val="9"/>
        <rFont val="Arial"/>
        <family val="2"/>
      </rPr>
      <t>National Operational Guidelines for ROP adopted by the Ministry of Health
ROP is included in the Government’s online database for neonatal intensive care units</t>
    </r>
    <r>
      <rPr>
        <sz val="11"/>
        <rFont val="Arial"/>
        <family val="2"/>
      </rPr>
      <t xml:space="preserve">
</t>
    </r>
  </si>
  <si>
    <t xml:space="preserve">Control of ROP is a specific priority in the National Programme for the Control of Blindness, with budgetary provision for screening and treatment
Joint National Neonatology Forum (NNF) and All India Ophthalmological Society (AIOS) National Guidelines for ROP formally adopted by the Ministry of Health.
</t>
  </si>
  <si>
    <t>2 countries agree national DR framework
2 countries establishing their MoH DR framework
4 countries working towards a national DR framework</t>
  </si>
  <si>
    <t>4 countries agree national DR framework 
2 countries establishing their DR framework 
2 countries working towards national DR framework</t>
  </si>
  <si>
    <r>
      <rPr>
        <b/>
        <sz val="9"/>
        <rFont val="Arial"/>
        <family val="2"/>
      </rPr>
      <t>Start date: April 2014</t>
    </r>
    <r>
      <rPr>
        <sz val="9"/>
        <rFont val="Arial"/>
        <family val="2"/>
      </rPr>
      <t xml:space="preserve">
Number of TT surgeries conducted in targeted areas in 2013 (not funded by the Trust):
Kenya - 6,211
Malawi - 400 (estimate)
Nigeria - 15,760
Uganda - 10,738
Mozambique &amp; Tanzania - data not available</t>
    </r>
  </si>
  <si>
    <t>New data has shown a lower prevalence of trachoma than anticipated and therefore the total number of surgeries required to achieve elimination has reduced</t>
  </si>
  <si>
    <t xml:space="preserve">The previous indicator on antibiotics was: "Number of people treated with antibiotics in endemic target communities in Kenya, Malawi and Pacific Islands." </t>
  </si>
  <si>
    <t>Number of trachoma endemic Commonwealth countries that have reached elimination targets by achieving their Ultimate Intervention Goals (UIGs) &lt;0.1% Trachomatous trichiasis (TT) &lt;5% Trachomatous follicular (TF) 
(see note 1)</t>
  </si>
  <si>
    <t>The number of people who have had their trichiasis managed (e.g. received surgery) provided in brackets for context. Figures have been rounded to the nearest 500</t>
  </si>
  <si>
    <r>
      <t>Kenya - 3m
Malawi - 3m
Pacific Islands - N/A</t>
    </r>
    <r>
      <rPr>
        <sz val="9"/>
        <color rgb="FFFF0000"/>
        <rFont val="Arial"/>
        <family val="2"/>
      </rPr>
      <t xml:space="preserve">
</t>
    </r>
  </si>
  <si>
    <t>Kenya - 2.5m 
Malawi - 3m</t>
  </si>
  <si>
    <t xml:space="preserve">100%
100%
100%
</t>
  </si>
  <si>
    <t xml:space="preserve">Enough quality candidates apply for the Masters, Clinical Fellowships and PhDs
Clinical fellowships include both short-term 3 month fellowships and long-term 1 year fellowships.
Yearly figures for short and long-term clinical fellowships are indicative and may change slightly over time. This will depend on the number of suitable applicants and available places at teaching institutions.
Countries involved in the DR LINKS network are at different stages of development and will agree and implement their national frameworks at different rates.
</t>
  </si>
  <si>
    <t xml:space="preserve">Increase in the number of infants treated for retinopathy of prematurity (ROP)
</t>
  </si>
  <si>
    <t>At least two examples of how the Public Health Foundation of India (PHFI) have influenced national health policy with respect to integrating retinopathy of prematurity models of care into the public health system</t>
  </si>
  <si>
    <t xml:space="preserve">Number of countries with domestic institutions that have agreed and implemented national frameworks for diabetic retinopathy screening and treatment
</t>
  </si>
  <si>
    <t>"% endemic targeted districts with TF &lt; 5% in children aged 1-9 years" shows the district level progress towards elimination made by countries. Impact Assessments are conducted after rounds of Mass Drug Administration (MDA) to assess the level of trachoma (TF) in children aged 1-9 years and if further rounds of antibiotics are required. If TF&lt;5% then no further MDA is needed.</t>
  </si>
  <si>
    <r>
      <rPr>
        <b/>
        <sz val="9"/>
        <rFont val="Arial"/>
        <family val="2"/>
      </rPr>
      <t xml:space="preserve">Public Health Foundation of India (PHFI) - </t>
    </r>
    <r>
      <rPr>
        <sz val="9"/>
        <rFont val="Arial"/>
        <family val="2"/>
      </rPr>
      <t>Meetings held with all state governments where diabetic retinopathy screening is planned</t>
    </r>
    <r>
      <rPr>
        <b/>
        <sz val="9"/>
        <rFont val="Arial"/>
        <family val="2"/>
      </rPr>
      <t xml:space="preserve">
Caribbean Council for the Blind (CCB)</t>
    </r>
    <r>
      <rPr>
        <sz val="9"/>
        <rFont val="Arial"/>
        <family val="2"/>
      </rPr>
      <t xml:space="preserve"> - Start-up consultation meetings completed in all 4 countries with partners and Ministries of Health</t>
    </r>
    <r>
      <rPr>
        <sz val="9"/>
        <color rgb="FFFF0000"/>
        <rFont val="Arial"/>
        <family val="2"/>
      </rPr>
      <t xml:space="preserve">
</t>
    </r>
    <r>
      <rPr>
        <b/>
        <sz val="9"/>
        <rFont val="Arial"/>
        <family val="2"/>
      </rPr>
      <t xml:space="preserve">Fred Hollows Foundation (FHF) - </t>
    </r>
    <r>
      <rPr>
        <sz val="9"/>
        <color theme="1"/>
        <rFont val="Arial"/>
        <family val="2"/>
      </rPr>
      <t>Diabetic retinopathy eye screening integrated into government health systems in project locations</t>
    </r>
    <r>
      <rPr>
        <sz val="9"/>
        <color rgb="FFFF0000"/>
        <rFont val="Arial"/>
        <family val="2"/>
      </rPr>
      <t xml:space="preserve">
</t>
    </r>
  </si>
  <si>
    <t>Unqualified audit of accounts received and annual results reporting aligned to common indicators presented in a manner consistent with results-based management principles</t>
  </si>
  <si>
    <t>Diabetic Retinopathy partners to be brought together in October to produce a declaration for the 2017 Commonwealth Health Ministers meeting
Trust support of Commonwealth Health Hub with the Commonwealth Secretariat to produce a policy brief on eye health services and health systems strengthening for Commonwealth governments</t>
  </si>
  <si>
    <r>
      <t xml:space="preserve">Mapping completed
Implementation begun in all African countries.
</t>
    </r>
    <r>
      <rPr>
        <sz val="9"/>
        <rFont val="Arial"/>
        <family val="2"/>
      </rPr>
      <t xml:space="preserve">
</t>
    </r>
  </si>
  <si>
    <t>DR framework agreed and in place in Botswana and Zambia. Development underway in Tanzania</t>
  </si>
  <si>
    <t xml:space="preserve">Total - 2
MSc students - 0
Clinical Fellowships - 2
PhD Fellowships - 0
</t>
  </si>
  <si>
    <t>Calendar Years</t>
  </si>
  <si>
    <t>Output Indicator 1</t>
  </si>
  <si>
    <t>The numbers now should the number of eye health professionals trained each year. The previous version of the log-frame kept a cumulative running total over the years.</t>
  </si>
  <si>
    <r>
      <t xml:space="preserve">This outcome now specifies "Number of </t>
    </r>
    <r>
      <rPr>
        <u/>
        <sz val="10"/>
        <rFont val="Arial"/>
        <family val="2"/>
      </rPr>
      <t>eye</t>
    </r>
    <r>
      <rPr>
        <sz val="10"/>
        <rFont val="Arial"/>
        <family val="2"/>
      </rPr>
      <t xml:space="preserve"> health professionals trained," as it refers to eye surgeons and ophthalmologists</t>
    </r>
  </si>
  <si>
    <r>
      <rPr>
        <b/>
        <sz val="8"/>
        <color theme="1"/>
        <rFont val="Arial"/>
        <family val="2"/>
      </rPr>
      <t>Start date: June 2014</t>
    </r>
    <r>
      <rPr>
        <sz val="8"/>
        <color theme="1"/>
        <rFont val="Arial"/>
        <family val="2"/>
      </rPr>
      <t xml:space="preserve">
Applications and hardware not available for smartphone and Electronic Patient Records System not yet available for use in lower and middle income countries</t>
    </r>
  </si>
  <si>
    <r>
      <rPr>
        <sz val="10"/>
        <rFont val="Arial"/>
        <family val="2"/>
      </rPr>
      <t>12</t>
    </r>
    <r>
      <rPr>
        <sz val="9"/>
        <rFont val="Arial"/>
        <family val="2"/>
      </rPr>
      <t xml:space="preserve">
</t>
    </r>
    <r>
      <rPr>
        <sz val="8"/>
        <rFont val="Arial"/>
        <family val="2"/>
      </rPr>
      <t>Obtain baseline rates of ROP requiring treatment from first year of implementation</t>
    </r>
  </si>
  <si>
    <r>
      <t xml:space="preserve">Mass Drug Administration (MDA) distribution and surgeries on track
</t>
    </r>
    <r>
      <rPr>
        <sz val="10"/>
        <color theme="1"/>
        <rFont val="Arial"/>
        <family val="2"/>
      </rPr>
      <t>58%</t>
    </r>
    <r>
      <rPr>
        <sz val="10"/>
        <color rgb="FFFF0000"/>
        <rFont val="Arial"/>
        <family val="2"/>
      </rPr>
      <t xml:space="preserve"> </t>
    </r>
    <r>
      <rPr>
        <sz val="10"/>
        <rFont val="Arial"/>
        <family val="2"/>
      </rPr>
      <t>endemic targeted districts with TF &lt; 5% in children aged 1-9 years</t>
    </r>
  </si>
  <si>
    <t xml:space="preserve">Commonwealth Health Ministries prioritise and support health eye health programmes.              
Governments appreciate eye health as a critical aspect of a strengthened health system. 
For milestone targets on district with &lt;5% TF - MDAs need to be delivered on time and impact surveys completed on time.  
</t>
  </si>
  <si>
    <r>
      <t>“</t>
    </r>
    <r>
      <rPr>
        <i/>
        <sz val="9"/>
        <rFont val="Arial"/>
        <family val="2"/>
      </rPr>
      <t>Number of people whose sight has been protected as a result of programme activities,</t>
    </r>
    <r>
      <rPr>
        <sz val="9"/>
        <rFont val="Arial"/>
        <family val="2"/>
      </rPr>
      <t>” is a sum of the population who have received TT surgery, or RoP or DR treatment. 
"</t>
    </r>
    <r>
      <rPr>
        <i/>
        <sz val="9"/>
        <rFont val="Arial"/>
        <family val="2"/>
      </rPr>
      <t xml:space="preserve">Health professionals" </t>
    </r>
    <r>
      <rPr>
        <sz val="9"/>
        <rFont val="Arial"/>
        <family val="2"/>
      </rPr>
      <t xml:space="preserve">includes ophthalmologists, optometrists and surgeons.
Ophthalmologists can be identified who are suitable and willing to be trained.
</t>
    </r>
  </si>
  <si>
    <t>Total - 2
Clinical Fellowships - 2</t>
  </si>
  <si>
    <t>DR frameworks agreed in Botswana and Zambia.
DR frameworks being established in Kenya and Tanzania.
Jamaica, Malawi, Nigeria and Uganda working towards their national DR frameworks.</t>
  </si>
  <si>
    <t>29.3m</t>
  </si>
  <si>
    <t>0.9m</t>
  </si>
  <si>
    <t>5m</t>
  </si>
  <si>
    <t>43.3m</t>
  </si>
  <si>
    <t>14m</t>
  </si>
  <si>
    <t>7.8m</t>
  </si>
  <si>
    <t>3.3m</t>
  </si>
  <si>
    <t>2.6m</t>
  </si>
  <si>
    <t>11.7m</t>
  </si>
  <si>
    <t>10m</t>
  </si>
  <si>
    <t>1.7m</t>
  </si>
  <si>
    <t>2) Funding from other sources also supports the Trust's Youth programme (not shown in this log-frame)</t>
  </si>
  <si>
    <t>1) £0.3m from DFID funding supports other Fellowships, Research and Technology grants</t>
  </si>
  <si>
    <t>10.6m</t>
  </si>
  <si>
    <t>5.6m</t>
  </si>
  <si>
    <r>
      <rPr>
        <b/>
        <sz val="8"/>
        <rFont val="Arial"/>
        <family val="2"/>
      </rPr>
      <t xml:space="preserve">PHFI - </t>
    </r>
    <r>
      <rPr>
        <sz val="8"/>
        <rFont val="Arial"/>
        <family val="2"/>
      </rPr>
      <t xml:space="preserve">Meetings held with all state governments where diabetic retinopathy screening is planned.
</t>
    </r>
    <r>
      <rPr>
        <b/>
        <sz val="8"/>
        <rFont val="Arial"/>
        <family val="2"/>
      </rPr>
      <t>PHFI</t>
    </r>
    <r>
      <rPr>
        <sz val="8"/>
        <rFont val="Arial"/>
        <family val="2"/>
      </rPr>
      <t xml:space="preserve"> - Special issue of Indian Journal of Endocrinology published focusing on DR.</t>
    </r>
    <r>
      <rPr>
        <b/>
        <sz val="8"/>
        <rFont val="Arial"/>
        <family val="2"/>
      </rPr>
      <t xml:space="preserve">
CCB</t>
    </r>
    <r>
      <rPr>
        <sz val="8"/>
        <rFont val="Arial"/>
        <family val="2"/>
      </rPr>
      <t xml:space="preserve"> - Start-up consultation meetings completed in all 4 countries with partners and Ministries of Health
</t>
    </r>
    <r>
      <rPr>
        <b/>
        <sz val="8"/>
        <rFont val="Arial"/>
        <family val="2"/>
      </rPr>
      <t>FHF</t>
    </r>
    <r>
      <rPr>
        <sz val="8"/>
        <rFont val="Arial"/>
        <family val="2"/>
      </rPr>
      <t xml:space="preserve"> - Diabetic retinopathy eye screening integrated into government health systems in project locations</t>
    </r>
  </si>
  <si>
    <t>All programmes run on different programme years. 
Trachoma Africa: April - March
DR and ROP: January - December
Fellowships, research and technology: June - May
To aid reporting, milestones and targets for Outcome Indicators 1 and 2 are by calendar year. Milestones and targets for Outputs 2,3,4 and 5 are also by calendar year.</t>
  </si>
  <si>
    <r>
      <t>The Trust has "</t>
    </r>
    <r>
      <rPr>
        <i/>
        <sz val="10"/>
        <rFont val="Arial"/>
        <family val="2"/>
      </rPr>
      <t>been immensely helpful and supportive</t>
    </r>
    <r>
      <rPr>
        <sz val="10"/>
        <rFont val="Arial"/>
        <family val="2"/>
      </rPr>
      <t>" (CEHC Aug 2016)
"</t>
    </r>
    <r>
      <rPr>
        <i/>
        <sz val="10"/>
        <rFont val="Arial"/>
        <family val="2"/>
      </rPr>
      <t>The Foundation is very pleased with the relationship with the Trust</t>
    </r>
    <r>
      <rPr>
        <sz val="10"/>
        <rFont val="Arial"/>
        <family val="2"/>
      </rPr>
      <t>" (FHF Aug 2016)</t>
    </r>
  </si>
  <si>
    <t>India - reporting from PHFI
Pacific, Bangladesh and Pakistan - reports from the Fred Hollows Foundation. 
Caribbean - reports from the Caribbean Council for the Blind</t>
  </si>
  <si>
    <t>Reporting from PHFI, The Fred Hollows Foundation and The Fred Hollows Foundation NZ. India - Community Health Centre Records, District Hospital records. 
Pacific - Monthly reports from clinic administration staff and World Health Organisation (WHO) Tool to Assess Diabetes and Diabetic Retinopathy Services (TADDS)</t>
  </si>
  <si>
    <t xml:space="preserve">India - reporting from PHFI, Community Health Centre Records and District Hospital records. 
Pacific - measures of DR severity by BIO / direct ophthalmoscope or PEEK collected during outreaches and screenings. </t>
  </si>
  <si>
    <t>TT surgery registers; 6-monthly reports from the ICTC; Global Trachoma Mapping Project</t>
  </si>
  <si>
    <t>Project MDA reports; 6-monthly reports from the ICTC</t>
  </si>
  <si>
    <t>Thorough good clean audit. Annual report and accounts approved by Board of Trustees.</t>
  </si>
  <si>
    <t xml:space="preserve">M&amp;E Strategy completed, key monitoring indicators agreed with implementation partners </t>
  </si>
  <si>
    <t>Completion of validation studies  
Public release of Peek Acuity (smartphone app)</t>
  </si>
  <si>
    <t xml:space="preserve">Public release of Peek Retina (smartphone attachment)
Community trial for Peek screening underway </t>
  </si>
  <si>
    <r>
      <rPr>
        <b/>
        <sz val="9"/>
        <rFont val="Arial"/>
        <family val="2"/>
      </rPr>
      <t>Total - 98</t>
    </r>
    <r>
      <rPr>
        <sz val="9"/>
        <rFont val="Arial"/>
        <family val="2"/>
      </rPr>
      <t xml:space="preserve">
Trachoma - 96
DR - 0
ROP - 0
CEHC - 2</t>
    </r>
  </si>
  <si>
    <r>
      <rPr>
        <b/>
        <sz val="9"/>
        <rFont val="Arial"/>
        <family val="2"/>
      </rPr>
      <t>152</t>
    </r>
    <r>
      <rPr>
        <sz val="9"/>
        <rFont val="Arial"/>
        <family val="2"/>
      </rPr>
      <t xml:space="preserve">
140
0
0
12</t>
    </r>
  </si>
  <si>
    <r>
      <rPr>
        <b/>
        <sz val="9"/>
        <rFont val="Arial"/>
        <family val="2"/>
      </rPr>
      <t>Total - 86</t>
    </r>
    <r>
      <rPr>
        <sz val="9"/>
        <rFont val="Arial"/>
        <family val="2"/>
      </rPr>
      <t xml:space="preserve">
Trachoma - 84
DR - 0
ROP - 0
CEHC - 2</t>
    </r>
  </si>
  <si>
    <r>
      <rPr>
        <b/>
        <sz val="9"/>
        <rFont val="Arial"/>
        <family val="2"/>
      </rPr>
      <t>167</t>
    </r>
    <r>
      <rPr>
        <sz val="9"/>
        <rFont val="Arial"/>
        <family val="2"/>
      </rPr>
      <t xml:space="preserve">
Trachoma - 147
DR - 0 
ROP - 0
CEHC - 20</t>
    </r>
  </si>
  <si>
    <r>
      <rPr>
        <b/>
        <sz val="9"/>
        <color theme="1"/>
        <rFont val="Arial"/>
        <family val="2"/>
      </rPr>
      <t>Total - 20,000</t>
    </r>
    <r>
      <rPr>
        <sz val="9"/>
        <color theme="1"/>
        <rFont val="Arial"/>
        <family val="2"/>
      </rPr>
      <t xml:space="preserve">
Trachoma - 20,000
DR - 0
ROP - 0
</t>
    </r>
  </si>
  <si>
    <r>
      <rPr>
        <b/>
        <sz val="9"/>
        <rFont val="Arial"/>
        <family val="2"/>
      </rPr>
      <t>Total - 18,103</t>
    </r>
    <r>
      <rPr>
        <sz val="9"/>
        <rFont val="Arial"/>
        <family val="2"/>
      </rPr>
      <t xml:space="preserve">
Trachoma - 18,103
DR - 0
ROP - 0
</t>
    </r>
  </si>
  <si>
    <r>
      <rPr>
        <b/>
        <sz val="9"/>
        <rFont val="Arial"/>
        <family val="2"/>
      </rPr>
      <t>42,947</t>
    </r>
    <r>
      <rPr>
        <sz val="9"/>
        <rFont val="Arial"/>
        <family val="2"/>
      </rPr>
      <t xml:space="preserve">
Trachoma - 42,939
DR - n/a
ROP - 8</t>
    </r>
  </si>
  <si>
    <r>
      <rPr>
        <b/>
        <sz val="9"/>
        <color theme="1"/>
        <rFont val="Arial"/>
        <family val="2"/>
      </rPr>
      <t>57,012</t>
    </r>
    <r>
      <rPr>
        <sz val="9"/>
        <color theme="1"/>
        <rFont val="Arial"/>
        <family val="2"/>
      </rPr>
      <t xml:space="preserve">
Trachoma - 57,000
DR - n/a
ROP - 12</t>
    </r>
  </si>
  <si>
    <t xml:space="preserve">Total - 18
MSc students - 5
Clinical Fellowships - 15
PhD Fellowships - 0
</t>
  </si>
  <si>
    <t xml:space="preserve">Total - 12
5
7 
0
</t>
  </si>
  <si>
    <t xml:space="preserve">Total - 40
10 
30
0
</t>
  </si>
  <si>
    <t>Total - 70 
15
55 
0</t>
  </si>
  <si>
    <r>
      <t xml:space="preserve">Percentage reduction in TT surgery backlog target 
</t>
    </r>
    <r>
      <rPr>
        <i/>
        <sz val="10"/>
        <color theme="1"/>
        <rFont val="Arial"/>
        <family val="2"/>
      </rPr>
      <t>Targets are for each year</t>
    </r>
    <r>
      <rPr>
        <sz val="10"/>
        <color theme="1"/>
        <rFont val="Arial"/>
        <family val="2"/>
      </rPr>
      <t xml:space="preserve">
(see note 2)</t>
    </r>
  </si>
  <si>
    <r>
      <t xml:space="preserve">Number of people whose sight has been protected as a result of programme activities
</t>
    </r>
    <r>
      <rPr>
        <i/>
        <sz val="10"/>
        <color theme="1"/>
        <rFont val="Arial"/>
        <family val="2"/>
      </rPr>
      <t>Targets are cumulative</t>
    </r>
    <r>
      <rPr>
        <sz val="10"/>
        <color theme="1"/>
        <rFont val="Arial"/>
        <family val="2"/>
      </rPr>
      <t xml:space="preserve">
</t>
    </r>
    <r>
      <rPr>
        <sz val="9"/>
        <color theme="1"/>
        <rFont val="Arial"/>
        <family val="2"/>
      </rPr>
      <t/>
    </r>
  </si>
  <si>
    <r>
      <t xml:space="preserve">Number of eye health professionals trained/retrained and practicing in targeted Commonwealth countries
</t>
    </r>
    <r>
      <rPr>
        <i/>
        <sz val="10"/>
        <rFont val="Arial"/>
        <family val="2"/>
      </rPr>
      <t>Targets are cumulative</t>
    </r>
    <r>
      <rPr>
        <sz val="10"/>
        <rFont val="Arial"/>
        <family val="2"/>
      </rPr>
      <t xml:space="preserve">
</t>
    </r>
  </si>
  <si>
    <r>
      <rPr>
        <b/>
        <sz val="9"/>
        <color theme="1"/>
        <rFont val="Arial"/>
        <family val="2"/>
      </rPr>
      <t>225</t>
    </r>
    <r>
      <rPr>
        <sz val="9"/>
        <rFont val="Arial"/>
        <family val="2"/>
      </rPr>
      <t xml:space="preserve">
157
</t>
    </r>
    <r>
      <rPr>
        <sz val="9"/>
        <color theme="1"/>
        <rFont val="Arial"/>
        <family val="2"/>
      </rPr>
      <t>24</t>
    </r>
    <r>
      <rPr>
        <sz val="9"/>
        <rFont val="Arial"/>
        <family val="2"/>
      </rPr>
      <t xml:space="preserve">
4
40</t>
    </r>
  </si>
  <si>
    <r>
      <rPr>
        <b/>
        <sz val="9"/>
        <color theme="1"/>
        <rFont val="Arial"/>
        <family val="2"/>
      </rPr>
      <t>276</t>
    </r>
    <r>
      <rPr>
        <sz val="9"/>
        <color theme="1"/>
        <rFont val="Arial"/>
        <family val="2"/>
      </rPr>
      <t xml:space="preserve">
157
35
14
70</t>
    </r>
  </si>
  <si>
    <r>
      <t xml:space="preserve">% of endemic districts achieving &gt;80% coverage of Mass Drug Administration (MDA) in the year
</t>
    </r>
    <r>
      <rPr>
        <i/>
        <sz val="10"/>
        <rFont val="Arial"/>
        <family val="2"/>
      </rPr>
      <t>Targets are cumulative</t>
    </r>
    <r>
      <rPr>
        <sz val="10"/>
        <rFont val="Arial"/>
        <family val="2"/>
      </rPr>
      <t xml:space="preserve">
(See note 4)
</t>
    </r>
  </si>
  <si>
    <r>
      <t xml:space="preserve">Number of patients with diabetes screened for diabetic retinopathy annually
</t>
    </r>
    <r>
      <rPr>
        <i/>
        <sz val="10"/>
        <rFont val="Arial"/>
        <family val="2"/>
      </rPr>
      <t>Targets are cumulative</t>
    </r>
    <r>
      <rPr>
        <sz val="10"/>
        <rFont val="Arial"/>
        <family val="2"/>
      </rPr>
      <t xml:space="preserve">
</t>
    </r>
  </si>
  <si>
    <r>
      <t xml:space="preserve">Number of screened patients with diabetes treated for diabetic retinopathy annually
</t>
    </r>
    <r>
      <rPr>
        <i/>
        <sz val="10"/>
        <rFont val="Arial"/>
        <family val="2"/>
      </rPr>
      <t>Targets are cumulative</t>
    </r>
  </si>
  <si>
    <r>
      <t xml:space="preserve">Number of infants screened for ROP in Special New-born Care Units (SCNUs) in quality improvement programme area annually
</t>
    </r>
    <r>
      <rPr>
        <i/>
        <sz val="10"/>
        <rFont val="Arial"/>
        <family val="2"/>
      </rPr>
      <t>Targets are cumulative</t>
    </r>
  </si>
  <si>
    <r>
      <t xml:space="preserve">Number of infants treated for ROP in Special New-born Care Units (SCNUs) in quality improvement programme area annually
</t>
    </r>
    <r>
      <rPr>
        <i/>
        <sz val="10"/>
        <rFont val="Arial"/>
        <family val="2"/>
      </rPr>
      <t>Targets are cumulative</t>
    </r>
  </si>
  <si>
    <r>
      <t xml:space="preserve">Number of health care professionals trained
</t>
    </r>
    <r>
      <rPr>
        <i/>
        <sz val="10"/>
        <rFont val="Arial"/>
        <family val="2"/>
      </rPr>
      <t>Targets are cumulative</t>
    </r>
    <r>
      <rPr>
        <sz val="10"/>
        <rFont val="Arial"/>
        <family val="2"/>
      </rPr>
      <t xml:space="preserve">
</t>
    </r>
  </si>
  <si>
    <r>
      <t xml:space="preserve">5m 
7.8m 
0.45m
</t>
    </r>
    <r>
      <rPr>
        <sz val="9"/>
        <color rgb="FFFF0000"/>
        <rFont val="Arial"/>
        <family val="2"/>
      </rPr>
      <t xml:space="preserve">
</t>
    </r>
  </si>
  <si>
    <t>3.8m
8.7m
0.4m</t>
  </si>
  <si>
    <t>Cumulative targets</t>
  </si>
  <si>
    <t>All quantitative indicators have cumulative targets and results, except for Output Indicator 1.1, which shows the overall % reduction in surgery backlog and the yearly outputs in brackets.</t>
  </si>
  <si>
    <t>Final Year: June 2019</t>
  </si>
  <si>
    <t>Project end date: March 2019</t>
  </si>
  <si>
    <t xml:space="preserve">6 countries agree national DR framework 
2 countries establishing their DR framework </t>
  </si>
  <si>
    <t>End-term evaluations underway and on track</t>
  </si>
  <si>
    <t>Evaluations completed</t>
  </si>
  <si>
    <t>Final Year</t>
  </si>
  <si>
    <t>n/a</t>
  </si>
  <si>
    <r>
      <t xml:space="preserve">Pakistan </t>
    </r>
    <r>
      <rPr>
        <sz val="9"/>
        <rFont val="Arial"/>
        <family val="2"/>
      </rPr>
      <t>- n/a</t>
    </r>
  </si>
  <si>
    <t>Screening begins</t>
  </si>
  <si>
    <t>Targets identified</t>
  </si>
  <si>
    <r>
      <t xml:space="preserve">Implementation due to being in 2016
</t>
    </r>
    <r>
      <rPr>
        <b/>
        <sz val="9"/>
        <rFont val="Arial"/>
        <family val="2"/>
      </rPr>
      <t xml:space="preserve">
</t>
    </r>
    <r>
      <rPr>
        <sz val="9"/>
        <rFont val="Arial"/>
        <family val="2"/>
      </rPr>
      <t xml:space="preserve">
</t>
    </r>
    <r>
      <rPr>
        <sz val="9"/>
        <rFont val="Arial"/>
        <family val="2"/>
      </rPr>
      <t xml:space="preserve">
</t>
    </r>
    <r>
      <rPr>
        <b/>
        <sz val="9"/>
        <rFont val="Arial"/>
        <family val="2"/>
      </rPr>
      <t/>
    </r>
  </si>
  <si>
    <t>Treatment begins</t>
  </si>
  <si>
    <r>
      <rPr>
        <sz val="9"/>
        <rFont val="Arial"/>
        <family val="2"/>
      </rPr>
      <t>Targets identified</t>
    </r>
    <r>
      <rPr>
        <sz val="9"/>
        <color rgb="FFFF0000"/>
        <rFont val="Arial"/>
        <family val="2"/>
      </rPr>
      <t xml:space="preserve">
</t>
    </r>
    <r>
      <rPr>
        <b/>
        <sz val="9"/>
        <rFont val="Arial"/>
        <family val="2"/>
      </rPr>
      <t/>
    </r>
  </si>
  <si>
    <r>
      <rPr>
        <b/>
        <sz val="9"/>
        <rFont val="Arial"/>
        <family val="2"/>
      </rPr>
      <t>India</t>
    </r>
    <r>
      <rPr>
        <sz val="9"/>
        <rFont val="Arial"/>
        <family val="2"/>
      </rPr>
      <t xml:space="preserve"> - Situational analyses completed
</t>
    </r>
    <r>
      <rPr>
        <b/>
        <sz val="9"/>
        <rFont val="Arial"/>
        <family val="2"/>
      </rPr>
      <t xml:space="preserve">
</t>
    </r>
    <r>
      <rPr>
        <sz val="9"/>
        <rFont val="Arial"/>
        <family val="2"/>
      </rPr>
      <t xml:space="preserve">
</t>
    </r>
    <r>
      <rPr>
        <sz val="9"/>
        <rFont val="Arial"/>
        <family val="2"/>
      </rPr>
      <t xml:space="preserve">
</t>
    </r>
    <r>
      <rPr>
        <b/>
        <sz val="9"/>
        <rFont val="Arial"/>
        <family val="2"/>
      </rPr>
      <t/>
    </r>
  </si>
  <si>
    <r>
      <rPr>
        <b/>
        <sz val="9"/>
        <rFont val="Arial"/>
        <family val="2"/>
      </rPr>
      <t>Pakistan</t>
    </r>
    <r>
      <rPr>
        <sz val="9"/>
        <rFont val="Arial"/>
        <family val="2"/>
      </rPr>
      <t xml:space="preserve"> - n/a</t>
    </r>
  </si>
  <si>
    <r>
      <t xml:space="preserve">Bangladesh - </t>
    </r>
    <r>
      <rPr>
        <sz val="9"/>
        <rFont val="Arial"/>
        <family val="2"/>
      </rPr>
      <t>n/a</t>
    </r>
  </si>
  <si>
    <t>Screening commences</t>
  </si>
  <si>
    <t>Treatment commences</t>
  </si>
  <si>
    <r>
      <t xml:space="preserve">Bangladesh - </t>
    </r>
    <r>
      <rPr>
        <sz val="9"/>
        <rFont val="Arial"/>
        <family val="2"/>
      </rPr>
      <t>800</t>
    </r>
  </si>
  <si>
    <r>
      <t xml:space="preserve">Bangladesh - </t>
    </r>
    <r>
      <rPr>
        <sz val="9"/>
        <rFont val="Arial"/>
        <family val="2"/>
      </rPr>
      <t>450</t>
    </r>
  </si>
  <si>
    <r>
      <t xml:space="preserve">Pakistan - </t>
    </r>
    <r>
      <rPr>
        <sz val="9"/>
        <rFont val="Arial"/>
        <family val="2"/>
      </rPr>
      <t>0</t>
    </r>
  </si>
  <si>
    <r>
      <t xml:space="preserve">Dominica - </t>
    </r>
    <r>
      <rPr>
        <sz val="9"/>
        <rFont val="Arial"/>
        <family val="2"/>
      </rPr>
      <t>0</t>
    </r>
  </si>
  <si>
    <r>
      <t xml:space="preserve">Jamaica - </t>
    </r>
    <r>
      <rPr>
        <sz val="9"/>
        <rFont val="Arial"/>
        <family val="2"/>
      </rPr>
      <t>0</t>
    </r>
  </si>
  <si>
    <r>
      <t xml:space="preserve">St. Lucia - </t>
    </r>
    <r>
      <rPr>
        <sz val="9"/>
        <rFont val="Arial"/>
        <family val="2"/>
      </rPr>
      <t>0</t>
    </r>
  </si>
  <si>
    <r>
      <t xml:space="preserve">Belize - </t>
    </r>
    <r>
      <rPr>
        <sz val="9"/>
        <rFont val="Arial"/>
        <family val="2"/>
      </rPr>
      <t>543</t>
    </r>
    <r>
      <rPr>
        <b/>
        <sz val="9"/>
        <rFont val="Arial"/>
        <family val="2"/>
      </rPr>
      <t xml:space="preserve">
</t>
    </r>
  </si>
  <si>
    <r>
      <t xml:space="preserve">Dominica </t>
    </r>
    <r>
      <rPr>
        <sz val="9"/>
        <rFont val="Arial"/>
        <family val="2"/>
      </rPr>
      <t>- 0</t>
    </r>
  </si>
  <si>
    <r>
      <t xml:space="preserve">Jamaica </t>
    </r>
    <r>
      <rPr>
        <sz val="9"/>
        <rFont val="Arial"/>
        <family val="2"/>
      </rPr>
      <t>- 0</t>
    </r>
  </si>
  <si>
    <r>
      <t xml:space="preserve">St. Lucia </t>
    </r>
    <r>
      <rPr>
        <sz val="9"/>
        <rFont val="Arial"/>
        <family val="2"/>
      </rPr>
      <t>- 0</t>
    </r>
  </si>
  <si>
    <r>
      <rPr>
        <b/>
        <sz val="9"/>
        <rFont val="Arial"/>
        <family val="2"/>
      </rPr>
      <t>India</t>
    </r>
    <r>
      <rPr>
        <sz val="9"/>
        <rFont val="Arial"/>
        <family val="2"/>
      </rPr>
      <t xml:space="preserve"> - More time spent on state-level advocacy
</t>
    </r>
    <r>
      <rPr>
        <b/>
        <sz val="9"/>
        <rFont val="Arial"/>
        <family val="2"/>
      </rPr>
      <t xml:space="preserve">
</t>
    </r>
    <r>
      <rPr>
        <sz val="9"/>
        <rFont val="Arial"/>
        <family val="2"/>
      </rPr>
      <t xml:space="preserve">
</t>
    </r>
  </si>
  <si>
    <r>
      <t xml:space="preserve">Fiji </t>
    </r>
    <r>
      <rPr>
        <sz val="9"/>
        <rFont val="Arial"/>
        <family val="2"/>
      </rPr>
      <t>- 4,231</t>
    </r>
  </si>
  <si>
    <r>
      <t xml:space="preserve">Kiribati </t>
    </r>
    <r>
      <rPr>
        <sz val="9"/>
        <rFont val="Arial"/>
        <family val="2"/>
      </rPr>
      <t>- 0</t>
    </r>
  </si>
  <si>
    <r>
      <t>Solomon Islands</t>
    </r>
    <r>
      <rPr>
        <sz val="9"/>
        <rFont val="Arial"/>
        <family val="2"/>
      </rPr>
      <t xml:space="preserve"> - 572</t>
    </r>
  </si>
  <si>
    <r>
      <t>Vanuatu</t>
    </r>
    <r>
      <rPr>
        <sz val="9"/>
        <rFont val="Arial"/>
        <family val="2"/>
      </rPr>
      <t xml:space="preserve"> - 42</t>
    </r>
  </si>
  <si>
    <r>
      <t>Samoa</t>
    </r>
    <r>
      <rPr>
        <sz val="9"/>
        <rFont val="Arial"/>
        <family val="2"/>
      </rPr>
      <t xml:space="preserve"> - n/a</t>
    </r>
  </si>
  <si>
    <r>
      <t>Tonga</t>
    </r>
    <r>
      <rPr>
        <sz val="9"/>
        <rFont val="Arial"/>
        <family val="2"/>
      </rPr>
      <t xml:space="preserve"> - n/a</t>
    </r>
  </si>
  <si>
    <r>
      <t>Pakistan</t>
    </r>
    <r>
      <rPr>
        <sz val="9"/>
        <rFont val="Arial"/>
        <family val="2"/>
      </rPr>
      <t xml:space="preserve"> - 0</t>
    </r>
  </si>
  <si>
    <r>
      <t xml:space="preserve">Belize - </t>
    </r>
    <r>
      <rPr>
        <sz val="9"/>
        <rFont val="Arial"/>
        <family val="2"/>
      </rPr>
      <t>71</t>
    </r>
    <r>
      <rPr>
        <b/>
        <sz val="9"/>
        <rFont val="Arial"/>
        <family val="2"/>
      </rPr>
      <t xml:space="preserve">
</t>
    </r>
  </si>
  <si>
    <r>
      <t>Vanuatu</t>
    </r>
    <r>
      <rPr>
        <sz val="9"/>
        <rFont val="Arial"/>
        <family val="2"/>
      </rPr>
      <t xml:space="preserve"> - 17</t>
    </r>
  </si>
  <si>
    <r>
      <t>Solomon Islands</t>
    </r>
    <r>
      <rPr>
        <sz val="9"/>
        <rFont val="Arial"/>
        <family val="2"/>
      </rPr>
      <t xml:space="preserve"> - 81</t>
    </r>
  </si>
  <si>
    <r>
      <t xml:space="preserve">Samoa - </t>
    </r>
    <r>
      <rPr>
        <sz val="9"/>
        <rFont val="Arial"/>
        <family val="2"/>
      </rPr>
      <t>n/a</t>
    </r>
  </si>
  <si>
    <r>
      <t>Fiji</t>
    </r>
    <r>
      <rPr>
        <sz val="9"/>
        <rFont val="Arial"/>
        <family val="2"/>
      </rPr>
      <t xml:space="preserve"> - 1,334</t>
    </r>
  </si>
  <si>
    <r>
      <rPr>
        <b/>
        <sz val="9"/>
        <color theme="1"/>
        <rFont val="Arial"/>
        <family val="2"/>
      </rPr>
      <t>71,072</t>
    </r>
    <r>
      <rPr>
        <sz val="9"/>
        <color theme="1"/>
        <rFont val="Arial"/>
        <family val="2"/>
      </rPr>
      <t xml:space="preserve">
68,000
2,990
82</t>
    </r>
  </si>
  <si>
    <r>
      <t>Fiji</t>
    </r>
    <r>
      <rPr>
        <sz val="10"/>
        <rFont val="Arial"/>
        <family val="2"/>
      </rPr>
      <t xml:space="preserve"> - </t>
    </r>
    <r>
      <rPr>
        <sz val="9"/>
        <rFont val="Arial"/>
        <family val="2"/>
      </rPr>
      <t xml:space="preserve">2,500 </t>
    </r>
    <r>
      <rPr>
        <sz val="8"/>
        <rFont val="Arial"/>
        <family val="2"/>
      </rPr>
      <t>(nationwide)</t>
    </r>
  </si>
  <si>
    <r>
      <t>Kiribati</t>
    </r>
    <r>
      <rPr>
        <sz val="10"/>
        <rFont val="Arial"/>
        <family val="2"/>
      </rPr>
      <t xml:space="preserve"> - 0</t>
    </r>
  </si>
  <si>
    <r>
      <t>Solomon Islands</t>
    </r>
    <r>
      <rPr>
        <sz val="10"/>
        <rFont val="Arial"/>
        <family val="2"/>
      </rPr>
      <t xml:space="preserve"> - 0</t>
    </r>
  </si>
  <si>
    <r>
      <t>Vanuatu</t>
    </r>
    <r>
      <rPr>
        <sz val="10"/>
        <rFont val="Arial"/>
        <family val="2"/>
      </rPr>
      <t xml:space="preserve"> - 0</t>
    </r>
  </si>
  <si>
    <r>
      <t xml:space="preserve">Belize - </t>
    </r>
    <r>
      <rPr>
        <sz val="9"/>
        <rFont val="Arial"/>
        <family val="2"/>
      </rPr>
      <t xml:space="preserve">241 </t>
    </r>
    <r>
      <rPr>
        <sz val="8"/>
        <rFont val="Arial"/>
        <family val="2"/>
      </rPr>
      <t>(nationwide)</t>
    </r>
    <r>
      <rPr>
        <b/>
        <sz val="10"/>
        <rFont val="Arial"/>
        <family val="2"/>
      </rPr>
      <t xml:space="preserve">
</t>
    </r>
  </si>
  <si>
    <r>
      <t xml:space="preserve">Belize - </t>
    </r>
    <r>
      <rPr>
        <sz val="9"/>
        <rFont val="Arial"/>
        <family val="2"/>
      </rPr>
      <t xml:space="preserve">1,000 </t>
    </r>
    <r>
      <rPr>
        <sz val="8"/>
        <rFont val="Arial"/>
        <family val="2"/>
      </rPr>
      <t>(nationwide)</t>
    </r>
    <r>
      <rPr>
        <b/>
        <sz val="10"/>
        <rFont val="Arial"/>
        <family val="2"/>
      </rPr>
      <t xml:space="preserve">
</t>
    </r>
  </si>
  <si>
    <r>
      <t>Fiji</t>
    </r>
    <r>
      <rPr>
        <sz val="10"/>
        <rFont val="Arial"/>
        <family val="2"/>
      </rPr>
      <t xml:space="preserve"> - </t>
    </r>
    <r>
      <rPr>
        <sz val="9"/>
        <rFont val="Arial"/>
        <family val="2"/>
      </rPr>
      <t>6,000</t>
    </r>
    <r>
      <rPr>
        <sz val="8"/>
        <rFont val="Arial"/>
        <family val="2"/>
      </rPr>
      <t xml:space="preserve"> (nationwide)</t>
    </r>
  </si>
  <si>
    <r>
      <t>Samoa</t>
    </r>
    <r>
      <rPr>
        <sz val="10"/>
        <rFont val="Arial"/>
        <family val="2"/>
      </rPr>
      <t xml:space="preserve"> - 0</t>
    </r>
  </si>
  <si>
    <r>
      <t xml:space="preserve">Samoa </t>
    </r>
    <r>
      <rPr>
        <sz val="10"/>
        <rFont val="Arial"/>
        <family val="2"/>
      </rPr>
      <t>- 0</t>
    </r>
  </si>
  <si>
    <r>
      <rPr>
        <b/>
        <sz val="10"/>
        <rFont val="Arial"/>
        <family val="2"/>
      </rPr>
      <t>India</t>
    </r>
    <r>
      <rPr>
        <sz val="10"/>
        <rFont val="Arial"/>
        <family val="2"/>
      </rPr>
      <t xml:space="preserve"> -</t>
    </r>
    <r>
      <rPr>
        <sz val="9"/>
        <rFont val="Arial"/>
        <family val="2"/>
      </rPr>
      <t xml:space="preserve"> 0</t>
    </r>
    <r>
      <rPr>
        <sz val="10"/>
        <rFont val="Arial"/>
        <family val="2"/>
      </rPr>
      <t xml:space="preserve">
</t>
    </r>
    <r>
      <rPr>
        <b/>
        <sz val="10"/>
        <rFont val="Arial"/>
        <family val="2"/>
      </rPr>
      <t xml:space="preserve">
</t>
    </r>
    <r>
      <rPr>
        <sz val="10"/>
        <rFont val="Arial"/>
        <family val="2"/>
      </rPr>
      <t xml:space="preserve">
 </t>
    </r>
  </si>
  <si>
    <r>
      <rPr>
        <b/>
        <sz val="10"/>
        <rFont val="Arial"/>
        <family val="2"/>
      </rPr>
      <t>India</t>
    </r>
    <r>
      <rPr>
        <sz val="10"/>
        <rFont val="Arial"/>
        <family val="2"/>
      </rPr>
      <t xml:space="preserve"> - </t>
    </r>
    <r>
      <rPr>
        <sz val="9"/>
        <rFont val="Arial"/>
        <family val="2"/>
      </rPr>
      <t>0</t>
    </r>
    <r>
      <rPr>
        <sz val="10"/>
        <rFont val="Arial"/>
        <family val="2"/>
      </rPr>
      <t xml:space="preserve">
</t>
    </r>
    <r>
      <rPr>
        <b/>
        <sz val="10"/>
        <rFont val="Arial"/>
        <family val="2"/>
      </rPr>
      <t xml:space="preserve">
</t>
    </r>
    <r>
      <rPr>
        <sz val="10"/>
        <rFont val="Arial"/>
        <family val="2"/>
      </rPr>
      <t xml:space="preserve">
 </t>
    </r>
  </si>
  <si>
    <t>See 'Diabetic Retinopathy' tab</t>
  </si>
  <si>
    <r>
      <t>Tonga</t>
    </r>
    <r>
      <rPr>
        <sz val="9"/>
        <rFont val="Arial"/>
        <family val="2"/>
      </rPr>
      <t xml:space="preserve"> - 1,500 </t>
    </r>
    <r>
      <rPr>
        <sz val="8"/>
        <rFont val="Arial"/>
        <family val="2"/>
      </rPr>
      <t>(nationwide)</t>
    </r>
  </si>
  <si>
    <r>
      <t>Tonga</t>
    </r>
    <r>
      <rPr>
        <sz val="10"/>
        <rFont val="Arial"/>
        <family val="2"/>
      </rPr>
      <t xml:space="preserve"> -</t>
    </r>
    <r>
      <rPr>
        <sz val="9"/>
        <rFont val="Arial"/>
        <family val="2"/>
      </rPr>
      <t xml:space="preserve"> 50 </t>
    </r>
    <r>
      <rPr>
        <sz val="8"/>
        <rFont val="Arial"/>
        <family val="2"/>
      </rPr>
      <t>(nationwide)</t>
    </r>
  </si>
  <si>
    <t>Validation studies completed
Public release of Peek Acuity (smartphone app)
Paediatric visual acuity tablet app Peekaboo released</t>
  </si>
  <si>
    <r>
      <t>Relationship with Trust "</t>
    </r>
    <r>
      <rPr>
        <i/>
        <sz val="9"/>
        <rFont val="Arial"/>
        <family val="2"/>
      </rPr>
      <t>has been extremely enabling</t>
    </r>
    <r>
      <rPr>
        <sz val="9"/>
        <rFont val="Arial"/>
        <family val="2"/>
      </rPr>
      <t>" (ICTC May 2015) and "</t>
    </r>
    <r>
      <rPr>
        <i/>
        <sz val="9"/>
        <rFont val="Arial"/>
        <family val="2"/>
      </rPr>
      <t>very positive</t>
    </r>
    <r>
      <rPr>
        <sz val="9"/>
        <rFont val="Arial"/>
        <family val="2"/>
      </rPr>
      <t>" (CEHC August 2015)</t>
    </r>
  </si>
  <si>
    <t>Diabetic Retinopathy partners brought together in October and produced a manifesto for the 2017 Commonwealth Health Ministers meeting
Trust support of Commonwealth Health Hub with the Commonwealth Secretariat
Trust information hub held at the Commonwealth Health Ministers Meeting in Geneva (May)
Events held in Nigeria (April) and Tanzania (July) with DFID and senior Ministry of Health officials to promote the Trachoma Initiative</t>
  </si>
  <si>
    <t>Kenya - 100%
Malawi - 100%
Pacific Islands - n/a</t>
  </si>
  <si>
    <t>Mass Drug Administration (MDA) distribution and surgeries on track
71% targeted districts TF &lt; 5%</t>
  </si>
  <si>
    <t>53
8
45
0</t>
  </si>
  <si>
    <r>
      <rPr>
        <b/>
        <sz val="9"/>
        <color theme="1"/>
        <rFont val="Arial"/>
        <family val="2"/>
      </rPr>
      <t>273</t>
    </r>
    <r>
      <rPr>
        <sz val="9"/>
        <color rgb="FFFF0000"/>
        <rFont val="Arial"/>
        <family val="2"/>
      </rPr>
      <t xml:space="preserve">
</t>
    </r>
    <r>
      <rPr>
        <sz val="9"/>
        <rFont val="Arial"/>
        <family val="2"/>
      </rPr>
      <t>Trachoma</t>
    </r>
    <r>
      <rPr>
        <sz val="9"/>
        <color theme="1"/>
        <rFont val="Arial"/>
        <family val="2"/>
      </rPr>
      <t xml:space="preserve"> - 183
DR - 23
ROP - 14
CEHC - 53</t>
    </r>
  </si>
  <si>
    <t>Avoidable blindness to be included for the Commonwealth Health Ministers meeting 2017
The Trust contributes to a side event at the World Health Assembly 2017</t>
  </si>
  <si>
    <t>Total - 120
20
100 
8</t>
  </si>
  <si>
    <t>Total - 180
30
140
10</t>
  </si>
  <si>
    <r>
      <rPr>
        <b/>
        <sz val="9"/>
        <color theme="1"/>
        <rFont val="Arial"/>
        <family val="2"/>
      </rPr>
      <t>342</t>
    </r>
    <r>
      <rPr>
        <sz val="9"/>
        <color theme="1"/>
        <rFont val="Arial"/>
        <family val="2"/>
      </rPr>
      <t xml:space="preserve">
157
45
20
120</t>
    </r>
  </si>
  <si>
    <r>
      <rPr>
        <b/>
        <sz val="9"/>
        <color theme="1"/>
        <rFont val="Arial"/>
        <family val="2"/>
      </rPr>
      <t>402</t>
    </r>
    <r>
      <rPr>
        <sz val="9"/>
        <color theme="1"/>
        <rFont val="Arial"/>
        <family val="2"/>
      </rPr>
      <t xml:space="preserve">
157
45
20
180</t>
    </r>
  </si>
  <si>
    <r>
      <rPr>
        <b/>
        <sz val="9"/>
        <rFont val="Arial"/>
        <family val="2"/>
      </rPr>
      <t>69,429</t>
    </r>
    <r>
      <rPr>
        <sz val="9"/>
        <rFont val="Arial"/>
        <family val="2"/>
      </rPr>
      <t xml:space="preserve">
Trachoma - 65,156
DR - 4,221
ROP - 52</t>
    </r>
  </si>
  <si>
    <t xml:space="preserve">Year One for the DR Initiatives will run from January 2015.
Change in policy will lead to greater resources for the prevention of diabetic retinopathy and for diabetic retinopathy programmes in the government health system, leading to programmes that are scalable and sustainable after Trust support ends. 
Governments allocate sufficient resources and budget.
</t>
  </si>
  <si>
    <t>90% positive grantee responses to satisfaction question included in reporting to the Trust</t>
  </si>
  <si>
    <r>
      <t xml:space="preserve">Antibiotic distribution and surgeries on track
</t>
    </r>
    <r>
      <rPr>
        <sz val="10"/>
        <color theme="1"/>
        <rFont val="Arial"/>
        <family val="2"/>
      </rPr>
      <t>81%</t>
    </r>
    <r>
      <rPr>
        <sz val="10"/>
        <color rgb="FFFF0000"/>
        <rFont val="Arial"/>
        <family val="2"/>
      </rPr>
      <t xml:space="preserve"> </t>
    </r>
    <r>
      <rPr>
        <sz val="10"/>
        <rFont val="Arial"/>
        <family val="2"/>
      </rPr>
      <t>endemic targeted districts with TF &lt; 5% in children aged 1-9 years</t>
    </r>
  </si>
  <si>
    <r>
      <t xml:space="preserve">Antibiotic distribution and surgeries on track
</t>
    </r>
    <r>
      <rPr>
        <sz val="10"/>
        <color theme="1"/>
        <rFont val="Arial"/>
        <family val="2"/>
      </rPr>
      <t>90%</t>
    </r>
    <r>
      <rPr>
        <sz val="10"/>
        <color rgb="FFFF0000"/>
        <rFont val="Arial"/>
        <family val="2"/>
      </rPr>
      <t xml:space="preserve"> </t>
    </r>
    <r>
      <rPr>
        <sz val="10"/>
        <rFont val="Arial"/>
        <family val="2"/>
      </rPr>
      <t>endemic targeted districts with TF &lt; 5% in children aged 1-9 years</t>
    </r>
  </si>
  <si>
    <r>
      <rPr>
        <b/>
        <sz val="9"/>
        <color theme="1"/>
        <rFont val="Arial"/>
        <family val="2"/>
      </rPr>
      <t>83,430</t>
    </r>
    <r>
      <rPr>
        <sz val="9"/>
        <color theme="1"/>
        <rFont val="Arial"/>
        <family val="2"/>
      </rPr>
      <t xml:space="preserve">
77,000
6,170
260</t>
    </r>
  </si>
  <si>
    <r>
      <rPr>
        <b/>
        <sz val="9"/>
        <color theme="1"/>
        <rFont val="Arial"/>
        <family val="2"/>
      </rPr>
      <t>100,744</t>
    </r>
    <r>
      <rPr>
        <sz val="9"/>
        <color theme="1"/>
        <rFont val="Arial"/>
        <family val="2"/>
      </rPr>
      <t xml:space="preserve">
90,000
10,290
454</t>
    </r>
  </si>
  <si>
    <r>
      <rPr>
        <b/>
        <sz val="9"/>
        <color theme="1"/>
        <rFont val="Arial"/>
        <family val="2"/>
      </rPr>
      <t xml:space="preserve">107,150
</t>
    </r>
    <r>
      <rPr>
        <sz val="9"/>
        <color theme="1"/>
        <rFont val="Arial"/>
        <family val="2"/>
      </rPr>
      <t>95,000
11,590
560</t>
    </r>
  </si>
  <si>
    <r>
      <rPr>
        <b/>
        <sz val="9"/>
        <rFont val="Arial"/>
        <family val="2"/>
      </rPr>
      <t>Total - 35</t>
    </r>
    <r>
      <rPr>
        <sz val="9"/>
        <rFont val="Arial"/>
        <family val="2"/>
      </rPr>
      <t xml:space="preserve">
Kenya -  1
Malawi - 17</t>
    </r>
    <r>
      <rPr>
        <sz val="9"/>
        <color rgb="FFFF0000"/>
        <rFont val="Arial"/>
        <family val="2"/>
      </rPr>
      <t xml:space="preserve">
</t>
    </r>
    <r>
      <rPr>
        <sz val="9"/>
        <rFont val="Arial"/>
        <family val="2"/>
      </rPr>
      <t>Uganda - 17
Tanzania - 0</t>
    </r>
    <r>
      <rPr>
        <sz val="9"/>
        <color rgb="FFFF0000"/>
        <rFont val="Arial"/>
        <family val="2"/>
      </rPr>
      <t xml:space="preserve">
</t>
    </r>
  </si>
  <si>
    <r>
      <rPr>
        <b/>
        <sz val="9"/>
        <rFont val="Arial"/>
        <family val="2"/>
      </rPr>
      <t>46</t>
    </r>
    <r>
      <rPr>
        <sz val="9"/>
        <rFont val="Arial"/>
        <family val="2"/>
      </rPr>
      <t xml:space="preserve">
12
17</t>
    </r>
    <r>
      <rPr>
        <sz val="9"/>
        <color rgb="FFFF0000"/>
        <rFont val="Arial"/>
        <family val="2"/>
      </rPr>
      <t xml:space="preserve">
</t>
    </r>
    <r>
      <rPr>
        <sz val="9"/>
        <rFont val="Arial"/>
        <family val="2"/>
      </rPr>
      <t>17
0</t>
    </r>
  </si>
  <si>
    <r>
      <rPr>
        <b/>
        <sz val="9"/>
        <rFont val="Arial"/>
        <family val="2"/>
      </rPr>
      <t>Total - 1</t>
    </r>
    <r>
      <rPr>
        <sz val="9"/>
        <rFont val="Arial"/>
        <family val="2"/>
      </rPr>
      <t xml:space="preserve">
Kenya - 1 
Malawi - 0
Uganda - 0
Tanzania - 0
</t>
    </r>
  </si>
  <si>
    <r>
      <rPr>
        <b/>
        <sz val="9"/>
        <rFont val="Arial"/>
        <family val="2"/>
      </rPr>
      <t>34</t>
    </r>
    <r>
      <rPr>
        <sz val="9"/>
        <rFont val="Arial"/>
        <family val="2"/>
      </rPr>
      <t xml:space="preserve">
12
17
5
0</t>
    </r>
  </si>
  <si>
    <r>
      <rPr>
        <b/>
        <sz val="9"/>
        <rFont val="Arial"/>
        <family val="2"/>
      </rPr>
      <t>35</t>
    </r>
    <r>
      <rPr>
        <sz val="9"/>
        <rFont val="Arial"/>
        <family val="2"/>
      </rPr>
      <t xml:space="preserve">
12
17
6
0</t>
    </r>
  </si>
  <si>
    <r>
      <rPr>
        <b/>
        <sz val="9"/>
        <rFont val="Arial"/>
        <family val="2"/>
      </rPr>
      <t>54</t>
    </r>
    <r>
      <rPr>
        <sz val="9"/>
        <rFont val="Arial"/>
        <family val="2"/>
      </rPr>
      <t xml:space="preserve">
12
17</t>
    </r>
    <r>
      <rPr>
        <sz val="9"/>
        <color rgb="FFFF0000"/>
        <rFont val="Arial"/>
        <family val="2"/>
      </rPr>
      <t xml:space="preserve">
</t>
    </r>
    <r>
      <rPr>
        <sz val="9"/>
        <rFont val="Arial"/>
        <family val="2"/>
      </rPr>
      <t>17
8</t>
    </r>
  </si>
  <si>
    <r>
      <rPr>
        <b/>
        <sz val="9"/>
        <rFont val="Arial"/>
        <family val="2"/>
      </rPr>
      <t>Start date: April 2014</t>
    </r>
    <r>
      <rPr>
        <sz val="9"/>
        <rFont val="Arial"/>
        <family val="2"/>
      </rPr>
      <t xml:space="preserve">
</t>
    </r>
    <r>
      <rPr>
        <sz val="8"/>
        <rFont val="Arial"/>
        <family val="2"/>
      </rPr>
      <t>Mass Drug Administration (MDA) in 2013 (not funded by the Trust)
Kenya - 2.5m
Malawi - 1.6m</t>
    </r>
    <r>
      <rPr>
        <sz val="9"/>
        <rFont val="Arial"/>
        <family val="2"/>
      </rPr>
      <t xml:space="preserve">
</t>
    </r>
    <r>
      <rPr>
        <sz val="9"/>
        <color rgb="FFFF0000"/>
        <rFont val="Arial"/>
        <family val="2"/>
      </rPr>
      <t xml:space="preserve">
</t>
    </r>
  </si>
  <si>
    <t>National Operational Guidelines for ROP adopted by the Ministry of Health in May
Special edition of Journal of Indian Paediatrics focusing on ROP published</t>
  </si>
  <si>
    <t>The Trust's agreement with DFID ends in June 2019. An additional column has been added to the log-frame to show the targets for the first six months of 2019. Several programme conclude at the end of 2018 and therefore do not have targets for 2019.</t>
  </si>
  <si>
    <t xml:space="preserve">Mid-year targets have been added, as suggested in the 2015 DFID annual review. </t>
  </si>
  <si>
    <r>
      <rPr>
        <b/>
        <sz val="9"/>
        <rFont val="Arial"/>
        <family val="2"/>
      </rPr>
      <t>PHFI</t>
    </r>
    <r>
      <rPr>
        <sz val="9"/>
        <rFont val="Arial"/>
        <family val="2"/>
      </rPr>
      <t xml:space="preserve"> - Government directives issued supporting DR model of care</t>
    </r>
  </si>
  <si>
    <t>9 countries agreed national DR framework.
3 countries with DR framework in place.</t>
  </si>
  <si>
    <r>
      <t xml:space="preserve">UIGs achieved in Kenya, Malawi, Uganda, Fiji, Kiribati, Solomon Islands and Vanuatu.
At least 65% of surgical backlog cleared in Mozambique, Nigeria, </t>
    </r>
    <r>
      <rPr>
        <sz val="9"/>
        <color theme="1"/>
        <rFont val="Arial"/>
        <family val="2"/>
      </rPr>
      <t xml:space="preserve"> Tanzania and Zambia.</t>
    </r>
  </si>
  <si>
    <r>
      <t>For the Africa Trachoma Initiative, Year One runs from April 2014 - March 2015.
For the Pacific Trachoma Initiative, Year One runs from January 2015- December 2016. 
The indicator for the 'S' component includes:
1. People who have been operated on
2. Those who epilate having refused surgery
3. Those who have been counselled but refuse support</t>
    </r>
    <r>
      <rPr>
        <sz val="9"/>
        <color indexed="10"/>
        <rFont val="Arial"/>
        <family val="2"/>
      </rPr>
      <t xml:space="preserve">
</t>
    </r>
    <r>
      <rPr>
        <sz val="9"/>
        <rFont val="Arial"/>
        <family val="2"/>
      </rPr>
      <t>Patients requiring TT surgery as of 2013:
Kenya - 41,501
Malawi - 12,877 
Nigeria (Katsina) - 29,061
Uganda - 38,600
Mozambique - 13,803 
2013 Mass Drug Administration:
Kenya - 2.87m people in 12 counties
Malawi - 8.18m people</t>
    </r>
    <r>
      <rPr>
        <sz val="9"/>
        <color rgb="FFFF0000"/>
        <rFont val="Arial"/>
        <family val="2"/>
      </rPr>
      <t xml:space="preserve">
</t>
    </r>
    <r>
      <rPr>
        <sz val="9"/>
        <color theme="1"/>
        <rFont val="Arial"/>
        <family val="2"/>
      </rPr>
      <t xml:space="preserve">Mass drug administration dependent on timely arrival of drugs and distribution not being compromised by insecurity
For a district to benefit from behaviour change communication activities the district must have at least one of the following: social mobilization (for facial cleanliness and environmental improvements), Unilever Super School of Five, other F&amp;E activities including development of messages and materials disseminated by health workers, schools clubs, community leader, community groups. </t>
    </r>
  </si>
  <si>
    <r>
      <t xml:space="preserve">50% </t>
    </r>
    <r>
      <rPr>
        <sz val="8"/>
        <rFont val="Arial"/>
        <family val="2"/>
      </rPr>
      <t>(insecurity in Western Kenya)</t>
    </r>
    <r>
      <rPr>
        <sz val="9"/>
        <rFont val="Arial"/>
        <family val="2"/>
      </rPr>
      <t xml:space="preserve">
100%
100%</t>
    </r>
  </si>
  <si>
    <t>100% positive grantee responses to satisfaction question included in reporting to the Trust</t>
  </si>
  <si>
    <t>Findings from mid-term evaluations implemented
Summaries of mid-term evaluations published on Trust's website</t>
  </si>
  <si>
    <r>
      <rPr>
        <b/>
        <sz val="9"/>
        <rFont val="Arial"/>
        <family val="2"/>
      </rPr>
      <t>PHFI</t>
    </r>
    <r>
      <rPr>
        <sz val="9"/>
        <rFont val="Arial"/>
        <family val="2"/>
      </rPr>
      <t xml:space="preserve"> - Health ministries in all 10 program states sign MoUs supporting the program</t>
    </r>
    <r>
      <rPr>
        <b/>
        <sz val="9"/>
        <rFont val="Arial"/>
        <family val="2"/>
      </rPr>
      <t xml:space="preserve">
</t>
    </r>
    <r>
      <rPr>
        <b/>
        <sz val="9"/>
        <rFont val="Arial"/>
        <family val="2"/>
      </rPr>
      <t xml:space="preserve">FHF - </t>
    </r>
    <r>
      <rPr>
        <sz val="9"/>
        <rFont val="Arial"/>
        <family val="2"/>
      </rPr>
      <t xml:space="preserve">National health strategies developed with eye health embedded in all 4 countries
</t>
    </r>
  </si>
  <si>
    <r>
      <rPr>
        <b/>
        <sz val="9"/>
        <rFont val="Arial"/>
        <family val="2"/>
      </rPr>
      <t xml:space="preserve">PHFI - </t>
    </r>
    <r>
      <rPr>
        <sz val="9"/>
        <rFont val="Arial"/>
        <family val="2"/>
      </rPr>
      <t>Operational guidelines for screening and treatment adopted by the government</t>
    </r>
    <r>
      <rPr>
        <b/>
        <sz val="9"/>
        <rFont val="Arial"/>
        <family val="2"/>
      </rPr>
      <t xml:space="preserve">
</t>
    </r>
    <r>
      <rPr>
        <b/>
        <sz val="9"/>
        <rFont val="Arial"/>
        <family val="2"/>
      </rPr>
      <t xml:space="preserve">FHF - </t>
    </r>
    <r>
      <rPr>
        <sz val="9"/>
        <rFont val="Arial"/>
        <family val="2"/>
      </rPr>
      <t>Diabetic Retinopathy Coordinators recruited and employed in each country</t>
    </r>
    <r>
      <rPr>
        <sz val="9"/>
        <color theme="4"/>
        <rFont val="Arial"/>
        <family val="2"/>
      </rPr>
      <t xml:space="preserve">
</t>
    </r>
  </si>
  <si>
    <r>
      <t xml:space="preserve">Number of endemic districts benefitting from behaviour change communication activities to increase facial cleanliness and environmental improvement 
</t>
    </r>
    <r>
      <rPr>
        <i/>
        <sz val="10"/>
        <rFont val="Arial"/>
        <family val="2"/>
      </rPr>
      <t>Targets are cumulative</t>
    </r>
    <r>
      <rPr>
        <sz val="10"/>
        <rFont val="Arial"/>
        <family val="2"/>
      </rPr>
      <t xml:space="preserve">
</t>
    </r>
  </si>
  <si>
    <t>45% (NB percentages indicative)</t>
  </si>
  <si>
    <t xml:space="preserve">Operational guidelines for prevention of blindness from ROP have been developed and are being shared with the Trust states and pilot units.
National Ministry of Health programme has included all components of the operational guidelines into National guidelines for prevention of childhood blindness.
</t>
  </si>
  <si>
    <t xml:space="preserve">Avoidable blindness included in the Commonwealth Health Ministers meeting 2017
The Trust contributed to a side event at the World Health Assembly 2017 on avoidable blindness
The Trust funded a brief on avoidable blindness in the Commonwealth, conducted in coordination with the Commonwealth Secretariat
The Trust has form a coalition of eye health organisations (A Vision for the Commonwealth) to effectively lobby on issues related to blindness at CHOGM 2018
</t>
  </si>
  <si>
    <t>Antibiotic distribution and surgeries on track
82% targeted districts TF &lt; 5%</t>
  </si>
  <si>
    <t>111
13
98
0</t>
  </si>
  <si>
    <r>
      <rPr>
        <b/>
        <sz val="9"/>
        <color theme="1"/>
        <rFont val="Arial"/>
        <family val="2"/>
      </rPr>
      <t>389</t>
    </r>
    <r>
      <rPr>
        <sz val="9"/>
        <color rgb="FFFF0000"/>
        <rFont val="Arial"/>
        <family val="2"/>
      </rPr>
      <t xml:space="preserve">
</t>
    </r>
    <r>
      <rPr>
        <sz val="9"/>
        <rFont val="Arial"/>
        <family val="2"/>
      </rPr>
      <t>Trachoma</t>
    </r>
    <r>
      <rPr>
        <sz val="9"/>
        <color theme="1"/>
        <rFont val="Arial"/>
        <family val="2"/>
      </rPr>
      <t xml:space="preserve"> - 198
DR - 55
ROP - 25
CEHC - 111</t>
    </r>
  </si>
  <si>
    <r>
      <rPr>
        <b/>
        <sz val="9"/>
        <rFont val="Arial"/>
        <family val="2"/>
      </rPr>
      <t xml:space="preserve">PHFI - </t>
    </r>
    <r>
      <rPr>
        <sz val="9"/>
        <rFont val="Arial"/>
        <family val="2"/>
      </rPr>
      <t xml:space="preserve">Second draft of operational guidelines reviewed by Technical Expert Group and due for printing
</t>
    </r>
    <r>
      <rPr>
        <b/>
        <sz val="9"/>
        <rFont val="Arial"/>
        <family val="2"/>
      </rPr>
      <t>FHF</t>
    </r>
    <r>
      <rPr>
        <sz val="9"/>
        <rFont val="Arial"/>
        <family val="2"/>
      </rPr>
      <t xml:space="preserve"> - DR Coordinators recruited and employed in each country
</t>
    </r>
    <r>
      <rPr>
        <b/>
        <sz val="9"/>
        <rFont val="Arial"/>
        <family val="2"/>
      </rPr>
      <t>Bangladesh</t>
    </r>
    <r>
      <rPr>
        <sz val="9"/>
        <rFont val="Arial"/>
        <family val="2"/>
      </rPr>
      <t xml:space="preserve"> – A national DR taskforce, chaired by the Ministry of health, has been established</t>
    </r>
  </si>
  <si>
    <t>Peek Retina (smartphone attachment) publically released (April 2017)
Community trial for Peek screening underway
Preparations for Botswana school screening trial underway</t>
  </si>
  <si>
    <r>
      <rPr>
        <b/>
        <sz val="9"/>
        <rFont val="Arial"/>
        <family val="2"/>
      </rPr>
      <t>54</t>
    </r>
    <r>
      <rPr>
        <sz val="9"/>
        <rFont val="Arial"/>
        <family val="2"/>
      </rPr>
      <t xml:space="preserve">
12
17
17
8</t>
    </r>
  </si>
  <si>
    <r>
      <rPr>
        <b/>
        <sz val="9"/>
        <rFont val="Arial"/>
        <family val="2"/>
      </rPr>
      <t>87,136</t>
    </r>
    <r>
      <rPr>
        <sz val="9"/>
        <rFont val="Arial"/>
        <family val="2"/>
      </rPr>
      <t xml:space="preserve">
Trachoma - 79,348
DR - 7,622
ROP - 166</t>
    </r>
  </si>
  <si>
    <t>Botswana school screening trial underway</t>
  </si>
  <si>
    <r>
      <t>Commission and disseminate study on return on investment in avoidable blindness
Commonwealth Heads of Government Meeting conclusions cover the ending of avoidable blindness
Facilitate Vision for the Commonwealth coalition to lay the groundwork for meeting the commitments on vision in the CHOGM 2018 communique</t>
    </r>
    <r>
      <rPr>
        <b/>
        <sz val="9"/>
        <rFont val="Arial"/>
        <family val="2"/>
      </rPr>
      <t xml:space="preserve"> </t>
    </r>
  </si>
  <si>
    <t>Study on return on investment in avoidable blindness completed by PwC and disseminated at CHOGM
Commonwealth Heads of Government Meeting communique included avoidable blindness and the Trust
Coordinated successful effort in advance of CHOGM to secure £20m investment in trachoma elimination</t>
  </si>
  <si>
    <r>
      <rPr>
        <sz val="9"/>
        <rFont val="Arial"/>
        <family val="2"/>
      </rPr>
      <t>May 2019 CHMM increases the momentum for  meeting the commitments on vision in the CHOGM 2018 communique
Lead the Vision for the Commonwealth coalition to lay the groundwork for a meaningful outcome on vision at the 2020 CHOGM.</t>
    </r>
    <r>
      <rPr>
        <sz val="9"/>
        <color rgb="FFFF0000"/>
        <rFont val="Arial"/>
        <family val="2"/>
      </rPr>
      <t xml:space="preserve">
</t>
    </r>
    <r>
      <rPr>
        <sz val="9"/>
        <rFont val="Arial"/>
        <family val="2"/>
      </rPr>
      <t>Joint evaluation with DFID completed on trachoma and findings disseminated at GET2020 meeting</t>
    </r>
  </si>
  <si>
    <t>Community trial for Peek screening completed 
Botswana school screening trial commences (note 5)</t>
  </si>
  <si>
    <t xml:space="preserve">The  Botswana school screening programme was approved by the Trust in September 2017. The programme will work in coordination with the national Government to test the vision of every school child in the country and provide treatment to all those who need it. The programme aims to reach every school child by the end of 2020. Peek will train teachers to use smartphone technology to administer eye tests to their students. The health management information systems will then use the data upload from the mobile app to manage the patient pathway of children who require treatment.  </t>
  </si>
  <si>
    <r>
      <t>5 programs, not funded by the Trust, for screening and treating ROP established in neonatal care units</t>
    </r>
    <r>
      <rPr>
        <sz val="10"/>
        <color rgb="FFFF0000"/>
        <rFont val="Arial"/>
        <family val="2"/>
      </rPr>
      <t xml:space="preserve"> 
</t>
    </r>
    <r>
      <rPr>
        <sz val="10"/>
        <rFont val="Arial"/>
        <family val="2"/>
      </rPr>
      <t>&gt;75% of identified ophthalmologists in program areas trained in ROP screening</t>
    </r>
  </si>
  <si>
    <r>
      <rPr>
        <i/>
        <sz val="10"/>
        <rFont val="Arial"/>
        <family val="2"/>
      </rPr>
      <t>Assumption in log-frame</t>
    </r>
    <r>
      <rPr>
        <sz val="10"/>
        <rFont val="Arial"/>
        <family val="2"/>
      </rPr>
      <t xml:space="preserve">: Assuming 4%-8% of pre-term infants &lt;2,000 grams develop ROP that requires treatment (based on existing evidence).
</t>
    </r>
    <r>
      <rPr>
        <i/>
        <sz val="10"/>
        <rFont val="Arial"/>
        <family val="2"/>
      </rPr>
      <t>Evidence from programme</t>
    </r>
    <r>
      <rPr>
        <sz val="10"/>
        <rFont val="Arial"/>
        <family val="2"/>
      </rPr>
      <t>: Evidence from the programme has shown that 2% of infants eligible for screening require treatment. 
• 10,529 eligible for screening up to March 2018
• 240 recommended for treatment up to March 2018
• 240/10,59 = 2.3%
Targets for treatment in 2018 and 2019 have been revised accordingly</t>
    </r>
  </si>
  <si>
    <r>
      <rPr>
        <i/>
        <sz val="10"/>
        <rFont val="Arial"/>
        <family val="2"/>
      </rPr>
      <t>Assumption in log-frame</t>
    </r>
    <r>
      <rPr>
        <sz val="10"/>
        <rFont val="Arial"/>
        <family val="2"/>
      </rPr>
      <t xml:space="preserve">: Based on the programme working in 5 states with 4 Special Neonatal Care Units in each state. (20 units in total)
</t>
    </r>
    <r>
      <rPr>
        <i/>
        <sz val="10"/>
        <rFont val="Arial"/>
        <family val="2"/>
      </rPr>
      <t>Evidence from programme</t>
    </r>
    <r>
      <rPr>
        <sz val="10"/>
        <rFont val="Arial"/>
        <family val="2"/>
      </rPr>
      <t xml:space="preserve">: Due to the coordinating partner’s licence to receive foreign funds being suspended, work was not able to start in the 5th state, Rajasthan. Screening and treatment is underway in 4 states in 18 units.
Therefore, the ROP programme is underway in 18 units, rather than 20. (i.e. 90% of the assumption).
Targets for screening in 2018 and 2019 have been revised accordingly. </t>
    </r>
  </si>
  <si>
    <r>
      <t xml:space="preserve">Year One of the ROP Initiative will run from Q1 2015.
The absolute number of instances of ROP in India is likely to rise during the Trust's lifetime due to the increased survival rate of premature infants.
</t>
    </r>
    <r>
      <rPr>
        <b/>
        <sz val="9"/>
        <rFont val="Arial"/>
        <family val="2"/>
      </rPr>
      <t xml:space="preserve">
</t>
    </r>
    <r>
      <rPr>
        <sz val="9"/>
        <rFont val="Arial"/>
        <family val="2"/>
      </rPr>
      <t>Assuming 4%-8% of pre-term infants &lt;2,000 grams develop ROP that requires treatment (based on existing evidence). 
In 2018, data from the programme showed that 2% of pre-term infants &lt;2,000 grams develop ROP that requires treatment
(See note 6)
Based on the programme working in 5 states with 4 SNCUs in each state. 
As of 2018 the programme is working in 4 states in 18 SNCUs in total.
(See note 7)
Change in policy will lead to greater resources for the prevention of ROP and for ROP programmes in the government health system, leading to programmes that are scalable and sustainable after Trust support ends.</t>
    </r>
  </si>
  <si>
    <r>
      <rPr>
        <b/>
        <sz val="10"/>
        <rFont val="Arial"/>
        <family val="2"/>
      </rPr>
      <t xml:space="preserve">
Kenya - 22%</t>
    </r>
    <r>
      <rPr>
        <sz val="10"/>
        <rFont val="Arial"/>
        <family val="2"/>
      </rPr>
      <t xml:space="preserve"> </t>
    </r>
    <r>
      <rPr>
        <sz val="8"/>
        <rFont val="Arial"/>
        <family val="2"/>
      </rPr>
      <t>(9,000)</t>
    </r>
    <r>
      <rPr>
        <sz val="10"/>
        <rFont val="Arial"/>
        <family val="2"/>
      </rPr>
      <t xml:space="preserve">
</t>
    </r>
    <r>
      <rPr>
        <b/>
        <sz val="10"/>
        <rFont val="Arial"/>
        <family val="2"/>
      </rPr>
      <t>Malawi - 25%</t>
    </r>
    <r>
      <rPr>
        <sz val="10"/>
        <rFont val="Arial"/>
        <family val="2"/>
      </rPr>
      <t xml:space="preserve"> </t>
    </r>
    <r>
      <rPr>
        <sz val="8"/>
        <rFont val="Arial"/>
        <family val="2"/>
      </rPr>
      <t>(1,500)</t>
    </r>
    <r>
      <rPr>
        <sz val="10"/>
        <color rgb="FFFF0000"/>
        <rFont val="Arial"/>
        <family val="2"/>
      </rPr>
      <t xml:space="preserve">
</t>
    </r>
    <r>
      <rPr>
        <b/>
        <sz val="10"/>
        <rFont val="Arial"/>
        <family val="2"/>
      </rPr>
      <t xml:space="preserve">Moz'que - 14% </t>
    </r>
    <r>
      <rPr>
        <sz val="8"/>
        <rFont val="Arial"/>
        <family val="2"/>
      </rPr>
      <t>(1,000)</t>
    </r>
    <r>
      <rPr>
        <b/>
        <sz val="10"/>
        <rFont val="Arial"/>
        <family val="2"/>
      </rPr>
      <t xml:space="preserve">
Nigeria -  15% </t>
    </r>
    <r>
      <rPr>
        <sz val="8"/>
        <rFont val="Arial"/>
        <family val="2"/>
      </rPr>
      <t>(2,000)</t>
    </r>
    <r>
      <rPr>
        <b/>
        <i/>
        <sz val="10"/>
        <rFont val="Arial"/>
        <family val="2"/>
      </rPr>
      <t xml:space="preserve">
</t>
    </r>
    <r>
      <rPr>
        <b/>
        <sz val="10"/>
        <rFont val="Arial"/>
        <family val="2"/>
      </rPr>
      <t xml:space="preserve">Tanzania - </t>
    </r>
    <r>
      <rPr>
        <sz val="8"/>
        <rFont val="Arial"/>
        <family val="2"/>
      </rPr>
      <t>N/A</t>
    </r>
    <r>
      <rPr>
        <b/>
        <sz val="10"/>
        <rFont val="Arial"/>
        <family val="2"/>
      </rPr>
      <t xml:space="preserve">
Uganda - 33% </t>
    </r>
    <r>
      <rPr>
        <sz val="8"/>
        <rFont val="Arial"/>
        <family val="2"/>
      </rPr>
      <t xml:space="preserve">(12,500)
</t>
    </r>
    <r>
      <rPr>
        <b/>
        <sz val="9"/>
        <rFont val="Arial"/>
        <family val="2"/>
      </rPr>
      <t>Nigeria expansion</t>
    </r>
    <r>
      <rPr>
        <sz val="8"/>
        <rFont val="Arial"/>
        <family val="2"/>
      </rPr>
      <t xml:space="preserve"> - N/A
</t>
    </r>
    <r>
      <rPr>
        <b/>
        <sz val="10"/>
        <rFont val="Arial"/>
        <family val="2"/>
      </rPr>
      <t xml:space="preserve">Zambia - </t>
    </r>
    <r>
      <rPr>
        <sz val="8"/>
        <rFont val="Arial"/>
        <family val="2"/>
      </rPr>
      <t>N/A</t>
    </r>
    <r>
      <rPr>
        <b/>
        <sz val="9"/>
        <color rgb="FFFF0000"/>
        <rFont val="Arial"/>
        <family val="2"/>
      </rPr>
      <t xml:space="preserve">
</t>
    </r>
    <r>
      <rPr>
        <sz val="9"/>
        <color rgb="FFFF0000"/>
        <rFont val="Arial"/>
        <family val="2"/>
      </rPr>
      <t xml:space="preserve">
</t>
    </r>
    <r>
      <rPr>
        <b/>
        <sz val="11"/>
        <color theme="1"/>
        <rFont val="Arial"/>
        <family val="2"/>
      </rPr>
      <t>Total -  15%</t>
    </r>
    <r>
      <rPr>
        <sz val="9"/>
        <color theme="1"/>
        <rFont val="Arial"/>
        <family val="2"/>
      </rPr>
      <t xml:space="preserve"> </t>
    </r>
    <r>
      <rPr>
        <sz val="8"/>
        <color theme="1"/>
        <rFont val="Arial"/>
        <family val="2"/>
      </rPr>
      <t>(26,000)</t>
    </r>
  </si>
  <si>
    <r>
      <rPr>
        <b/>
        <sz val="10"/>
        <rFont val="Arial"/>
        <family val="2"/>
      </rPr>
      <t xml:space="preserve">
54% </t>
    </r>
    <r>
      <rPr>
        <sz val="8"/>
        <rFont val="Arial"/>
        <family val="2"/>
      </rPr>
      <t>(12,000)</t>
    </r>
    <r>
      <rPr>
        <b/>
        <sz val="10"/>
        <rFont val="Arial"/>
        <family val="2"/>
      </rPr>
      <t xml:space="preserve">
53% </t>
    </r>
    <r>
      <rPr>
        <sz val="8"/>
        <rFont val="Arial"/>
        <family val="2"/>
      </rPr>
      <t>(2,500)</t>
    </r>
    <r>
      <rPr>
        <b/>
        <sz val="10"/>
        <color rgb="FFFF0000"/>
        <rFont val="Arial"/>
        <family val="2"/>
      </rPr>
      <t xml:space="preserve">
</t>
    </r>
    <r>
      <rPr>
        <b/>
        <sz val="10"/>
        <rFont val="Arial"/>
        <family val="2"/>
      </rPr>
      <t xml:space="preserve">36% </t>
    </r>
    <r>
      <rPr>
        <sz val="8"/>
        <rFont val="Arial"/>
        <family val="2"/>
      </rPr>
      <t>(2,000)</t>
    </r>
    <r>
      <rPr>
        <b/>
        <sz val="10"/>
        <rFont val="Arial"/>
        <family val="2"/>
      </rPr>
      <t xml:space="preserve">
45% </t>
    </r>
    <r>
      <rPr>
        <sz val="8"/>
        <rFont val="Arial"/>
        <family val="2"/>
      </rPr>
      <t>(5,000)</t>
    </r>
    <r>
      <rPr>
        <b/>
        <sz val="10"/>
        <rFont val="Arial"/>
        <family val="2"/>
      </rPr>
      <t xml:space="preserve">
17% </t>
    </r>
    <r>
      <rPr>
        <sz val="8"/>
        <rFont val="Arial"/>
        <family val="2"/>
      </rPr>
      <t>(5,000)</t>
    </r>
    <r>
      <rPr>
        <b/>
        <sz val="10"/>
        <color rgb="FFFF0000"/>
        <rFont val="Arial"/>
        <family val="2"/>
      </rPr>
      <t xml:space="preserve">
</t>
    </r>
    <r>
      <rPr>
        <b/>
        <sz val="10"/>
        <rFont val="Arial"/>
        <family val="2"/>
      </rPr>
      <t xml:space="preserve">73% </t>
    </r>
    <r>
      <rPr>
        <sz val="8"/>
        <rFont val="Arial"/>
        <family val="2"/>
      </rPr>
      <t>(15,000)</t>
    </r>
    <r>
      <rPr>
        <b/>
        <sz val="9"/>
        <rFont val="Arial"/>
        <family val="2"/>
      </rPr>
      <t xml:space="preserve">
</t>
    </r>
    <r>
      <rPr>
        <b/>
        <sz val="9"/>
        <color rgb="FFFF0000"/>
        <rFont val="Arial"/>
        <family val="2"/>
      </rPr>
      <t xml:space="preserve">
</t>
    </r>
    <r>
      <rPr>
        <b/>
        <sz val="11"/>
        <color theme="1"/>
        <rFont val="Arial"/>
        <family val="2"/>
      </rPr>
      <t>Total - 46%</t>
    </r>
    <r>
      <rPr>
        <b/>
        <sz val="9"/>
        <color theme="1"/>
        <rFont val="Arial"/>
        <family val="2"/>
      </rPr>
      <t xml:space="preserve"> </t>
    </r>
    <r>
      <rPr>
        <sz val="8"/>
        <color theme="1"/>
        <rFont val="Arial"/>
        <family val="2"/>
      </rPr>
      <t>(41,500)</t>
    </r>
  </si>
  <si>
    <r>
      <rPr>
        <b/>
        <sz val="10"/>
        <rFont val="Arial"/>
        <family val="2"/>
      </rPr>
      <t xml:space="preserve">56% </t>
    </r>
    <r>
      <rPr>
        <sz val="8"/>
        <rFont val="Arial"/>
        <family val="2"/>
      </rPr>
      <t>(11,173)</t>
    </r>
    <r>
      <rPr>
        <b/>
        <sz val="10"/>
        <rFont val="Arial"/>
        <family val="2"/>
      </rPr>
      <t xml:space="preserve">
40% </t>
    </r>
    <r>
      <rPr>
        <sz val="8"/>
        <rFont val="Arial"/>
        <family val="2"/>
      </rPr>
      <t>(1,934)</t>
    </r>
    <r>
      <rPr>
        <b/>
        <sz val="10"/>
        <rFont val="Arial"/>
        <family val="2"/>
      </rPr>
      <t xml:space="preserve">
46% </t>
    </r>
    <r>
      <rPr>
        <sz val="8"/>
        <rFont val="Arial"/>
        <family val="2"/>
      </rPr>
      <t>(1,033)</t>
    </r>
    <r>
      <rPr>
        <b/>
        <sz val="10"/>
        <rFont val="Arial"/>
        <family val="2"/>
      </rPr>
      <t xml:space="preserve">
8% </t>
    </r>
    <r>
      <rPr>
        <sz val="8"/>
        <rFont val="Arial"/>
        <family val="2"/>
      </rPr>
      <t>(938)</t>
    </r>
    <r>
      <rPr>
        <b/>
        <i/>
        <sz val="10"/>
        <rFont val="Arial"/>
        <family val="2"/>
      </rPr>
      <t xml:space="preserve">
</t>
    </r>
    <r>
      <rPr>
        <b/>
        <sz val="10"/>
        <rFont val="Arial"/>
        <family val="2"/>
      </rPr>
      <t xml:space="preserve">55% </t>
    </r>
    <r>
      <rPr>
        <sz val="8"/>
        <rFont val="Arial"/>
        <family val="2"/>
      </rPr>
      <t>(1,510)</t>
    </r>
    <r>
      <rPr>
        <b/>
        <sz val="10"/>
        <rFont val="Arial"/>
        <family val="2"/>
      </rPr>
      <t xml:space="preserve">
85% </t>
    </r>
    <r>
      <rPr>
        <sz val="8"/>
        <rFont val="Arial"/>
        <family val="2"/>
      </rPr>
      <t>(8,443)</t>
    </r>
    <r>
      <rPr>
        <b/>
        <sz val="9"/>
        <color theme="4"/>
        <rFont val="Arial"/>
        <family val="2"/>
      </rPr>
      <t xml:space="preserve">
</t>
    </r>
    <r>
      <rPr>
        <b/>
        <sz val="11"/>
        <color theme="1"/>
        <rFont val="Arial"/>
        <family val="2"/>
      </rPr>
      <t>Total - 48%</t>
    </r>
    <r>
      <rPr>
        <b/>
        <sz val="9"/>
        <color theme="1"/>
        <rFont val="Arial"/>
        <family val="2"/>
      </rPr>
      <t xml:space="preserve"> </t>
    </r>
    <r>
      <rPr>
        <sz val="8"/>
        <color theme="1"/>
        <rFont val="Arial"/>
        <family val="2"/>
      </rPr>
      <t>(25,031)</t>
    </r>
    <r>
      <rPr>
        <sz val="9"/>
        <color theme="4"/>
        <rFont val="Arial"/>
        <family val="2"/>
      </rPr>
      <t xml:space="preserve"> 
</t>
    </r>
    <r>
      <rPr>
        <sz val="9"/>
        <rFont val="Arial"/>
        <family val="2"/>
      </rPr>
      <t xml:space="preserve">
</t>
    </r>
  </si>
  <si>
    <r>
      <rPr>
        <b/>
        <sz val="10"/>
        <rFont val="Arial"/>
        <family val="2"/>
      </rPr>
      <t xml:space="preserve">April - Sept           Oct - March
62% </t>
    </r>
    <r>
      <rPr>
        <sz val="8"/>
        <rFont val="Arial"/>
        <family val="2"/>
      </rPr>
      <t>(3,500)</t>
    </r>
    <r>
      <rPr>
        <b/>
        <sz val="10"/>
        <rFont val="Arial"/>
        <family val="2"/>
      </rPr>
      <t xml:space="preserve">               78%</t>
    </r>
    <r>
      <rPr>
        <sz val="10"/>
        <rFont val="Arial"/>
        <family val="2"/>
      </rPr>
      <t xml:space="preserve"> </t>
    </r>
    <r>
      <rPr>
        <sz val="8"/>
        <rFont val="Arial"/>
        <family val="2"/>
      </rPr>
      <t>(6,600)</t>
    </r>
    <r>
      <rPr>
        <sz val="10"/>
        <rFont val="Arial"/>
        <family val="2"/>
      </rPr>
      <t xml:space="preserve">
</t>
    </r>
    <r>
      <rPr>
        <b/>
        <sz val="10"/>
        <rFont val="Arial"/>
        <family val="2"/>
      </rPr>
      <t>52%</t>
    </r>
    <r>
      <rPr>
        <sz val="10"/>
        <rFont val="Arial"/>
        <family val="2"/>
      </rPr>
      <t xml:space="preserve"> </t>
    </r>
    <r>
      <rPr>
        <sz val="8"/>
        <rFont val="Arial"/>
        <family val="2"/>
      </rPr>
      <t>(750)</t>
    </r>
    <r>
      <rPr>
        <sz val="10"/>
        <rFont val="Arial"/>
        <family val="2"/>
      </rPr>
      <t xml:space="preserve">                 </t>
    </r>
    <r>
      <rPr>
        <b/>
        <sz val="10"/>
        <rFont val="Arial"/>
        <family val="2"/>
      </rPr>
      <t>82%</t>
    </r>
    <r>
      <rPr>
        <sz val="10"/>
        <rFont val="Arial"/>
        <family val="2"/>
      </rPr>
      <t xml:space="preserve"> </t>
    </r>
    <r>
      <rPr>
        <sz val="8"/>
        <rFont val="Arial"/>
        <family val="2"/>
      </rPr>
      <t>(1,750)</t>
    </r>
    <r>
      <rPr>
        <sz val="10"/>
        <rFont val="Arial"/>
        <family val="2"/>
      </rPr>
      <t xml:space="preserve">
</t>
    </r>
    <r>
      <rPr>
        <b/>
        <sz val="10"/>
        <rFont val="Arial"/>
        <family val="2"/>
      </rPr>
      <t xml:space="preserve">51% </t>
    </r>
    <r>
      <rPr>
        <sz val="8"/>
        <rFont val="Arial"/>
        <family val="2"/>
      </rPr>
      <t>(400)</t>
    </r>
    <r>
      <rPr>
        <sz val="10"/>
        <rFont val="Arial"/>
        <family val="2"/>
      </rPr>
      <t xml:space="preserve">                 </t>
    </r>
    <r>
      <rPr>
        <b/>
        <sz val="10"/>
        <rFont val="Arial"/>
        <family val="2"/>
      </rPr>
      <t>62%</t>
    </r>
    <r>
      <rPr>
        <sz val="10"/>
        <rFont val="Arial"/>
        <family val="2"/>
      </rPr>
      <t xml:space="preserve"> </t>
    </r>
    <r>
      <rPr>
        <sz val="8"/>
        <rFont val="Arial"/>
        <family val="2"/>
      </rPr>
      <t>(800)</t>
    </r>
    <r>
      <rPr>
        <sz val="10"/>
        <rFont val="Arial"/>
        <family val="2"/>
      </rPr>
      <t xml:space="preserve">
</t>
    </r>
    <r>
      <rPr>
        <b/>
        <sz val="10"/>
        <rFont val="Arial"/>
        <family val="2"/>
      </rPr>
      <t xml:space="preserve">18% </t>
    </r>
    <r>
      <rPr>
        <sz val="8"/>
        <rFont val="Arial"/>
        <family val="2"/>
      </rPr>
      <t>(1,500)</t>
    </r>
    <r>
      <rPr>
        <sz val="10"/>
        <rFont val="Arial"/>
        <family val="2"/>
      </rPr>
      <t xml:space="preserve">               </t>
    </r>
    <r>
      <rPr>
        <b/>
        <sz val="10"/>
        <rFont val="Arial"/>
        <family val="2"/>
      </rPr>
      <t>40%</t>
    </r>
    <r>
      <rPr>
        <sz val="10"/>
        <rFont val="Arial"/>
        <family val="2"/>
      </rPr>
      <t xml:space="preserve"> </t>
    </r>
    <r>
      <rPr>
        <sz val="8"/>
        <rFont val="Arial"/>
        <family val="2"/>
      </rPr>
      <t>(3,500)</t>
    </r>
    <r>
      <rPr>
        <sz val="10"/>
        <rFont val="Arial"/>
        <family val="2"/>
      </rPr>
      <t xml:space="preserve">
</t>
    </r>
    <r>
      <rPr>
        <b/>
        <sz val="10"/>
        <rFont val="Arial"/>
        <family val="2"/>
      </rPr>
      <t xml:space="preserve">64% </t>
    </r>
    <r>
      <rPr>
        <sz val="8"/>
        <rFont val="Arial"/>
        <family val="2"/>
      </rPr>
      <t>(750)</t>
    </r>
    <r>
      <rPr>
        <sz val="10"/>
        <rFont val="Arial"/>
        <family val="2"/>
      </rPr>
      <t xml:space="preserve">                 </t>
    </r>
    <r>
      <rPr>
        <b/>
        <sz val="10"/>
        <rFont val="Arial"/>
        <family val="2"/>
      </rPr>
      <t>72%</t>
    </r>
    <r>
      <rPr>
        <sz val="10"/>
        <rFont val="Arial"/>
        <family val="2"/>
      </rPr>
      <t xml:space="preserve"> </t>
    </r>
    <r>
      <rPr>
        <sz val="8"/>
        <rFont val="Arial"/>
        <family val="2"/>
      </rPr>
      <t>(2,250)</t>
    </r>
    <r>
      <rPr>
        <sz val="10"/>
        <rFont val="Arial"/>
        <family val="2"/>
      </rPr>
      <t xml:space="preserve">
</t>
    </r>
    <r>
      <rPr>
        <b/>
        <sz val="10"/>
        <rFont val="Arial"/>
        <family val="2"/>
      </rPr>
      <t xml:space="preserve">88% </t>
    </r>
    <r>
      <rPr>
        <sz val="8"/>
        <rFont val="Arial"/>
        <family val="2"/>
      </rPr>
      <t>(1,000)</t>
    </r>
    <r>
      <rPr>
        <sz val="10"/>
        <rFont val="Arial"/>
        <family val="2"/>
      </rPr>
      <t xml:space="preserve">               </t>
    </r>
    <r>
      <rPr>
        <b/>
        <sz val="10"/>
        <rFont val="Arial"/>
        <family val="2"/>
      </rPr>
      <t>95%</t>
    </r>
    <r>
      <rPr>
        <sz val="10"/>
        <rFont val="Arial"/>
        <family val="2"/>
      </rPr>
      <t xml:space="preserve"> </t>
    </r>
    <r>
      <rPr>
        <sz val="8"/>
        <rFont val="Arial"/>
        <family val="2"/>
      </rPr>
      <t>(2,420)</t>
    </r>
    <r>
      <rPr>
        <sz val="9"/>
        <rFont val="Arial"/>
        <family val="2"/>
      </rPr>
      <t xml:space="preserve">
</t>
    </r>
    <r>
      <rPr>
        <b/>
        <sz val="11"/>
        <rFont val="Arial"/>
        <family val="2"/>
      </rPr>
      <t xml:space="preserve">Total                            Total
56% </t>
    </r>
    <r>
      <rPr>
        <sz val="8"/>
        <rFont val="Arial"/>
        <family val="2"/>
      </rPr>
      <t xml:space="preserve">(7,900)  </t>
    </r>
    <r>
      <rPr>
        <sz val="8"/>
        <color theme="1"/>
        <rFont val="Arial"/>
        <family val="2"/>
      </rPr>
      <t xml:space="preserve">             </t>
    </r>
    <r>
      <rPr>
        <b/>
        <sz val="11"/>
        <color theme="1"/>
        <rFont val="Arial"/>
        <family val="2"/>
      </rPr>
      <t>71%</t>
    </r>
    <r>
      <rPr>
        <sz val="9"/>
        <color theme="1"/>
        <rFont val="Arial"/>
        <family val="2"/>
      </rPr>
      <t xml:space="preserve"> </t>
    </r>
    <r>
      <rPr>
        <sz val="8"/>
        <color theme="1"/>
        <rFont val="Arial"/>
        <family val="2"/>
      </rPr>
      <t xml:space="preserve">(17,320) </t>
    </r>
  </si>
  <si>
    <r>
      <rPr>
        <b/>
        <sz val="10"/>
        <rFont val="Arial"/>
        <family val="2"/>
      </rPr>
      <t xml:space="preserve">65% </t>
    </r>
    <r>
      <rPr>
        <sz val="8"/>
        <rFont val="Arial"/>
        <family val="2"/>
      </rPr>
      <t xml:space="preserve">(5,013)                    </t>
    </r>
    <r>
      <rPr>
        <b/>
        <sz val="10"/>
        <rFont val="Arial"/>
        <family val="2"/>
      </rPr>
      <t>73%</t>
    </r>
    <r>
      <rPr>
        <sz val="8"/>
        <rFont val="Arial"/>
        <family val="2"/>
      </rPr>
      <t xml:space="preserve"> (3,256)</t>
    </r>
    <r>
      <rPr>
        <b/>
        <sz val="10"/>
        <rFont val="Arial"/>
        <family val="2"/>
      </rPr>
      <t xml:space="preserve">
66% </t>
    </r>
    <r>
      <rPr>
        <sz val="8"/>
        <rFont val="Arial"/>
        <family val="2"/>
      </rPr>
      <t xml:space="preserve">(1,003)                     </t>
    </r>
    <r>
      <rPr>
        <b/>
        <sz val="10"/>
        <rFont val="Arial"/>
        <family val="2"/>
      </rPr>
      <t>89%</t>
    </r>
    <r>
      <rPr>
        <sz val="8"/>
        <rFont val="Arial"/>
        <family val="2"/>
      </rPr>
      <t xml:space="preserve"> (891)</t>
    </r>
    <r>
      <rPr>
        <b/>
        <sz val="10"/>
        <rFont val="Arial"/>
        <family val="2"/>
      </rPr>
      <t xml:space="preserve">
59% </t>
    </r>
    <r>
      <rPr>
        <sz val="8"/>
        <rFont val="Arial"/>
        <family val="2"/>
      </rPr>
      <t xml:space="preserve">(962)                        </t>
    </r>
    <r>
      <rPr>
        <b/>
        <sz val="10"/>
        <rFont val="Arial"/>
        <family val="2"/>
      </rPr>
      <t>70%</t>
    </r>
    <r>
      <rPr>
        <sz val="8"/>
        <rFont val="Arial"/>
        <family val="2"/>
      </rPr>
      <t xml:space="preserve"> (928)</t>
    </r>
    <r>
      <rPr>
        <b/>
        <sz val="10"/>
        <rFont val="Arial"/>
        <family val="2"/>
      </rPr>
      <t xml:space="preserve">
13%</t>
    </r>
    <r>
      <rPr>
        <sz val="8"/>
        <rFont val="Arial"/>
        <family val="2"/>
      </rPr>
      <t xml:space="preserve"> (756)                         </t>
    </r>
    <r>
      <rPr>
        <b/>
        <sz val="10"/>
        <rFont val="Arial"/>
        <family val="2"/>
      </rPr>
      <t>15%</t>
    </r>
    <r>
      <rPr>
        <sz val="8"/>
        <rFont val="Arial"/>
        <family val="2"/>
      </rPr>
      <t xml:space="preserve"> (502)</t>
    </r>
    <r>
      <rPr>
        <b/>
        <sz val="10"/>
        <rFont val="Arial"/>
        <family val="2"/>
      </rPr>
      <t xml:space="preserve">
78% </t>
    </r>
    <r>
      <rPr>
        <sz val="8"/>
        <rFont val="Arial"/>
        <family val="2"/>
      </rPr>
      <t xml:space="preserve">(1,001)                    </t>
    </r>
    <r>
      <rPr>
        <b/>
        <sz val="10"/>
        <rFont val="Arial"/>
        <family val="2"/>
      </rPr>
      <t>83%</t>
    </r>
    <r>
      <rPr>
        <sz val="8"/>
        <rFont val="Arial"/>
        <family val="2"/>
      </rPr>
      <t xml:space="preserve"> (1,380)</t>
    </r>
    <r>
      <rPr>
        <b/>
        <sz val="10"/>
        <rFont val="Arial"/>
        <family val="2"/>
      </rPr>
      <t xml:space="preserve">
94% </t>
    </r>
    <r>
      <rPr>
        <sz val="8"/>
        <rFont val="Arial"/>
        <family val="2"/>
      </rPr>
      <t xml:space="preserve">(2,165)                    </t>
    </r>
    <r>
      <rPr>
        <b/>
        <sz val="10"/>
        <rFont val="Arial"/>
        <family val="2"/>
      </rPr>
      <t>98%</t>
    </r>
    <r>
      <rPr>
        <sz val="8"/>
        <rFont val="Arial"/>
        <family val="2"/>
      </rPr>
      <t xml:space="preserve"> (1,489)</t>
    </r>
    <r>
      <rPr>
        <b/>
        <sz val="10"/>
        <rFont val="Arial"/>
        <family val="2"/>
      </rPr>
      <t xml:space="preserve">
</t>
    </r>
    <r>
      <rPr>
        <b/>
        <sz val="11"/>
        <rFont val="Arial"/>
        <family val="2"/>
      </rPr>
      <t xml:space="preserve">Total 
63% </t>
    </r>
    <r>
      <rPr>
        <sz val="9"/>
        <rFont val="Arial"/>
        <family val="2"/>
      </rPr>
      <t xml:space="preserve">(10,900)            </t>
    </r>
    <r>
      <rPr>
        <b/>
        <sz val="11"/>
        <rFont val="Arial"/>
        <family val="2"/>
      </rPr>
      <t>71%</t>
    </r>
    <r>
      <rPr>
        <sz val="9"/>
        <rFont val="Arial"/>
        <family val="2"/>
      </rPr>
      <t xml:space="preserve"> (8,446)</t>
    </r>
    <r>
      <rPr>
        <sz val="10"/>
        <rFont val="Arial"/>
        <family val="2"/>
      </rPr>
      <t xml:space="preserve">
</t>
    </r>
  </si>
  <si>
    <r>
      <rPr>
        <b/>
        <sz val="10"/>
        <rFont val="Arial"/>
        <family val="2"/>
      </rPr>
      <t>Kenya - 24%</t>
    </r>
    <r>
      <rPr>
        <b/>
        <sz val="9"/>
        <rFont val="Arial"/>
        <family val="2"/>
      </rPr>
      <t xml:space="preserve"> </t>
    </r>
    <r>
      <rPr>
        <sz val="8"/>
        <rFont val="Arial"/>
        <family val="2"/>
      </rPr>
      <t>(9,854)</t>
    </r>
    <r>
      <rPr>
        <b/>
        <sz val="9"/>
        <rFont val="Arial"/>
        <family val="2"/>
      </rPr>
      <t xml:space="preserve">
</t>
    </r>
    <r>
      <rPr>
        <b/>
        <sz val="10"/>
        <rFont val="Arial"/>
        <family val="2"/>
      </rPr>
      <t xml:space="preserve">Malawi - 6% </t>
    </r>
    <r>
      <rPr>
        <sz val="8"/>
        <rFont val="Arial"/>
        <family val="2"/>
      </rPr>
      <t>(368)</t>
    </r>
    <r>
      <rPr>
        <b/>
        <sz val="9"/>
        <rFont val="Arial"/>
        <family val="2"/>
      </rPr>
      <t xml:space="preserve">
</t>
    </r>
    <r>
      <rPr>
        <b/>
        <sz val="10"/>
        <rFont val="Arial"/>
        <family val="2"/>
      </rPr>
      <t>Moz'que - 3%</t>
    </r>
    <r>
      <rPr>
        <b/>
        <sz val="9"/>
        <rFont val="Arial"/>
        <family val="2"/>
      </rPr>
      <t xml:space="preserve"> </t>
    </r>
    <r>
      <rPr>
        <sz val="8"/>
        <rFont val="Arial"/>
        <family val="2"/>
      </rPr>
      <t>(235)</t>
    </r>
    <r>
      <rPr>
        <b/>
        <sz val="9"/>
        <rFont val="Arial"/>
        <family val="2"/>
      </rPr>
      <t xml:space="preserve">
</t>
    </r>
    <r>
      <rPr>
        <b/>
        <sz val="10"/>
        <rFont val="Arial"/>
        <family val="2"/>
      </rPr>
      <t>Nigeria - 2%</t>
    </r>
    <r>
      <rPr>
        <b/>
        <sz val="9"/>
        <rFont val="Arial"/>
        <family val="2"/>
      </rPr>
      <t xml:space="preserve"> </t>
    </r>
    <r>
      <rPr>
        <sz val="8"/>
        <rFont val="Arial"/>
        <family val="2"/>
      </rPr>
      <t>(345)</t>
    </r>
    <r>
      <rPr>
        <b/>
        <i/>
        <sz val="8"/>
        <rFont val="Arial"/>
        <family val="2"/>
      </rPr>
      <t xml:space="preserve">
</t>
    </r>
    <r>
      <rPr>
        <b/>
        <sz val="10"/>
        <rFont val="Arial"/>
        <family val="2"/>
      </rPr>
      <t xml:space="preserve">Tanzania </t>
    </r>
    <r>
      <rPr>
        <b/>
        <sz val="9"/>
        <rFont val="Arial"/>
        <family val="2"/>
      </rPr>
      <t xml:space="preserve">- </t>
    </r>
    <r>
      <rPr>
        <sz val="8"/>
        <rFont val="Arial"/>
        <family val="2"/>
      </rPr>
      <t>N/A</t>
    </r>
    <r>
      <rPr>
        <b/>
        <sz val="9"/>
        <rFont val="Arial"/>
        <family val="2"/>
      </rPr>
      <t xml:space="preserve">
</t>
    </r>
    <r>
      <rPr>
        <b/>
        <sz val="10"/>
        <rFont val="Arial"/>
        <family val="2"/>
      </rPr>
      <t>Uganda - 35%</t>
    </r>
    <r>
      <rPr>
        <b/>
        <sz val="9"/>
        <rFont val="Arial"/>
        <family val="2"/>
      </rPr>
      <t xml:space="preserve"> </t>
    </r>
    <r>
      <rPr>
        <sz val="8"/>
        <rFont val="Arial"/>
        <family val="2"/>
      </rPr>
      <t xml:space="preserve">(13,498)
</t>
    </r>
    <r>
      <rPr>
        <b/>
        <sz val="9"/>
        <rFont val="Arial"/>
        <family val="2"/>
      </rPr>
      <t>Nigeria expansion</t>
    </r>
    <r>
      <rPr>
        <b/>
        <sz val="10"/>
        <rFont val="Arial"/>
        <family val="2"/>
      </rPr>
      <t xml:space="preserve"> </t>
    </r>
    <r>
      <rPr>
        <sz val="8"/>
        <rFont val="Arial"/>
        <family val="2"/>
      </rPr>
      <t xml:space="preserve">- N/A
</t>
    </r>
    <r>
      <rPr>
        <b/>
        <sz val="10"/>
        <rFont val="Arial"/>
        <family val="2"/>
      </rPr>
      <t>Zambia</t>
    </r>
    <r>
      <rPr>
        <sz val="8"/>
        <rFont val="Arial"/>
        <family val="2"/>
      </rPr>
      <t xml:space="preserve"> - N/A
</t>
    </r>
    <r>
      <rPr>
        <b/>
        <i/>
        <sz val="8"/>
        <rFont val="Arial"/>
        <family val="2"/>
      </rPr>
      <t xml:space="preserve">
</t>
    </r>
    <r>
      <rPr>
        <b/>
        <sz val="11"/>
        <rFont val="Arial"/>
        <family val="2"/>
      </rPr>
      <t>Total -  12%</t>
    </r>
    <r>
      <rPr>
        <sz val="9"/>
        <rFont val="Arial"/>
        <family val="2"/>
      </rPr>
      <t xml:space="preserve"> </t>
    </r>
    <r>
      <rPr>
        <sz val="8"/>
        <rFont val="Arial"/>
        <family val="2"/>
      </rPr>
      <t xml:space="preserve">(24,138) </t>
    </r>
    <r>
      <rPr>
        <sz val="9"/>
        <rFont val="Arial"/>
        <family val="2"/>
      </rPr>
      <t xml:space="preserve">
(see note 3) </t>
    </r>
  </si>
  <si>
    <r>
      <rPr>
        <b/>
        <sz val="10"/>
        <rFont val="Arial"/>
        <family val="2"/>
      </rPr>
      <t xml:space="preserve">April - Sept     
93% </t>
    </r>
    <r>
      <rPr>
        <sz val="8"/>
        <rFont val="Arial"/>
        <family val="2"/>
      </rPr>
      <t>(4,317)</t>
    </r>
    <r>
      <rPr>
        <b/>
        <sz val="10"/>
        <rFont val="Arial"/>
        <family val="2"/>
      </rPr>
      <t xml:space="preserve">
99%</t>
    </r>
    <r>
      <rPr>
        <sz val="8"/>
        <rFont val="Arial"/>
        <family val="2"/>
      </rPr>
      <t xml:space="preserve"> (84)</t>
    </r>
    <r>
      <rPr>
        <b/>
        <sz val="10"/>
        <rFont val="Arial"/>
        <family val="2"/>
      </rPr>
      <t xml:space="preserve">
99% </t>
    </r>
    <r>
      <rPr>
        <sz val="8"/>
        <rFont val="Arial"/>
        <family val="2"/>
      </rPr>
      <t>(88)</t>
    </r>
    <r>
      <rPr>
        <b/>
        <sz val="10"/>
        <rFont val="Arial"/>
        <family val="2"/>
      </rPr>
      <t xml:space="preserve">
36%</t>
    </r>
    <r>
      <rPr>
        <sz val="8"/>
        <rFont val="Arial"/>
        <family val="2"/>
      </rPr>
      <t xml:space="preserve"> (2,356)</t>
    </r>
    <r>
      <rPr>
        <b/>
        <sz val="10"/>
        <rFont val="Arial"/>
        <family val="2"/>
      </rPr>
      <t xml:space="preserve">
96% </t>
    </r>
    <r>
      <rPr>
        <sz val="8"/>
        <rFont val="Arial"/>
        <family val="2"/>
      </rPr>
      <t>(1,429)</t>
    </r>
    <r>
      <rPr>
        <b/>
        <sz val="10"/>
        <rFont val="Arial"/>
        <family val="2"/>
      </rPr>
      <t xml:space="preserve">
96% </t>
    </r>
    <r>
      <rPr>
        <sz val="8"/>
        <rFont val="Arial"/>
        <family val="2"/>
      </rPr>
      <t>(4,086)</t>
    </r>
    <r>
      <rPr>
        <b/>
        <sz val="10"/>
        <rFont val="Arial"/>
        <family val="2"/>
      </rPr>
      <t xml:space="preserve">
68% </t>
    </r>
    <r>
      <rPr>
        <sz val="8"/>
        <rFont val="Arial"/>
        <family val="2"/>
      </rPr>
      <t>(1,919)</t>
    </r>
    <r>
      <rPr>
        <b/>
        <sz val="10"/>
        <rFont val="Arial"/>
        <family val="2"/>
      </rPr>
      <t xml:space="preserve">
75% </t>
    </r>
    <r>
      <rPr>
        <sz val="8"/>
        <rFont val="Arial"/>
        <family val="2"/>
      </rPr>
      <t>(515)</t>
    </r>
    <r>
      <rPr>
        <sz val="10"/>
        <rFont val="Arial"/>
        <family val="2"/>
      </rPr>
      <t xml:space="preserve">
</t>
    </r>
    <r>
      <rPr>
        <b/>
        <sz val="11"/>
        <rFont val="Arial"/>
        <family val="2"/>
      </rPr>
      <t xml:space="preserve">Total 
83% </t>
    </r>
    <r>
      <rPr>
        <sz val="8"/>
        <rFont val="Arial"/>
        <family val="2"/>
      </rPr>
      <t>(14,835)</t>
    </r>
  </si>
  <si>
    <r>
      <rPr>
        <b/>
        <sz val="10"/>
        <rFont val="Arial"/>
        <family val="2"/>
      </rPr>
      <t>Oct-Mar
100%</t>
    </r>
    <r>
      <rPr>
        <sz val="10"/>
        <rFont val="Arial"/>
        <family val="2"/>
      </rPr>
      <t xml:space="preserve"> 
</t>
    </r>
    <r>
      <rPr>
        <b/>
        <sz val="10"/>
        <rFont val="Arial"/>
        <family val="2"/>
      </rPr>
      <t>100%</t>
    </r>
    <r>
      <rPr>
        <sz val="10"/>
        <rFont val="Arial"/>
        <family val="2"/>
      </rPr>
      <t xml:space="preserve"> 
</t>
    </r>
    <r>
      <rPr>
        <b/>
        <sz val="10"/>
        <rFont val="Arial"/>
        <family val="2"/>
      </rPr>
      <t>100%</t>
    </r>
    <r>
      <rPr>
        <sz val="10"/>
        <rFont val="Arial"/>
        <family val="2"/>
      </rPr>
      <t xml:space="preserve"> 
</t>
    </r>
    <r>
      <rPr>
        <b/>
        <sz val="10"/>
        <rFont val="Arial"/>
        <family val="2"/>
      </rPr>
      <t>40%</t>
    </r>
    <r>
      <rPr>
        <sz val="10"/>
        <rFont val="Arial"/>
        <family val="2"/>
      </rPr>
      <t xml:space="preserve">
</t>
    </r>
    <r>
      <rPr>
        <b/>
        <sz val="10"/>
        <rFont val="Arial"/>
        <family val="2"/>
      </rPr>
      <t>100%</t>
    </r>
    <r>
      <rPr>
        <sz val="10"/>
        <rFont val="Arial"/>
        <family val="2"/>
      </rPr>
      <t xml:space="preserve"> 
</t>
    </r>
    <r>
      <rPr>
        <b/>
        <sz val="10"/>
        <rFont val="Arial"/>
        <family val="2"/>
      </rPr>
      <t>100%</t>
    </r>
    <r>
      <rPr>
        <sz val="10"/>
        <rFont val="Arial"/>
        <family val="2"/>
      </rPr>
      <t xml:space="preserve"> 
</t>
    </r>
    <r>
      <rPr>
        <b/>
        <sz val="10"/>
        <rFont val="Arial"/>
        <family val="2"/>
      </rPr>
      <t>100%</t>
    </r>
    <r>
      <rPr>
        <b/>
        <sz val="9"/>
        <rFont val="Arial"/>
        <family val="2"/>
      </rPr>
      <t xml:space="preserve">
100%</t>
    </r>
    <r>
      <rPr>
        <sz val="9"/>
        <color rgb="FFFF0000"/>
        <rFont val="Arial"/>
        <family val="2"/>
      </rPr>
      <t xml:space="preserve">
</t>
    </r>
    <r>
      <rPr>
        <sz val="9"/>
        <color theme="1"/>
        <rFont val="Arial"/>
        <family val="2"/>
      </rPr>
      <t xml:space="preserve">
</t>
    </r>
    <r>
      <rPr>
        <b/>
        <sz val="11"/>
        <color theme="1"/>
        <rFont val="Arial"/>
        <family val="2"/>
      </rPr>
      <t>Total
93%</t>
    </r>
    <r>
      <rPr>
        <sz val="9"/>
        <color theme="1"/>
        <rFont val="Arial"/>
        <family val="2"/>
      </rPr>
      <t xml:space="preserve"> </t>
    </r>
    <r>
      <rPr>
        <sz val="8"/>
        <color theme="1"/>
        <rFont val="Arial"/>
        <family val="2"/>
      </rPr>
      <t>(9,890)</t>
    </r>
  </si>
  <si>
    <r>
      <rPr>
        <b/>
        <sz val="10"/>
        <rFont val="Arial"/>
        <family val="2"/>
      </rPr>
      <t>75%</t>
    </r>
    <r>
      <rPr>
        <sz val="8"/>
        <rFont val="Arial"/>
        <family val="2"/>
      </rPr>
      <t xml:space="preserve"> (1,563)                    </t>
    </r>
    <r>
      <rPr>
        <b/>
        <sz val="10"/>
        <rFont val="Arial"/>
        <family val="2"/>
      </rPr>
      <t>83%</t>
    </r>
    <r>
      <rPr>
        <sz val="8"/>
        <rFont val="Arial"/>
        <family val="2"/>
      </rPr>
      <t xml:space="preserve"> (1,878)</t>
    </r>
    <r>
      <rPr>
        <b/>
        <sz val="10"/>
        <rFont val="Arial"/>
        <family val="2"/>
      </rPr>
      <t xml:space="preserve">
100%</t>
    </r>
    <r>
      <rPr>
        <sz val="8"/>
        <rFont val="Arial"/>
        <family val="2"/>
      </rPr>
      <t xml:space="preserve"> (652)                        </t>
    </r>
    <r>
      <rPr>
        <b/>
        <sz val="10"/>
        <rFont val="Arial"/>
        <family val="2"/>
      </rPr>
      <t>98%</t>
    </r>
    <r>
      <rPr>
        <sz val="8"/>
        <rFont val="Arial"/>
        <family val="2"/>
      </rPr>
      <t xml:space="preserve"> (738)</t>
    </r>
    <r>
      <rPr>
        <b/>
        <sz val="10"/>
        <rFont val="Arial"/>
        <family val="2"/>
      </rPr>
      <t xml:space="preserve">
86%</t>
    </r>
    <r>
      <rPr>
        <sz val="8"/>
        <rFont val="Arial"/>
        <family val="2"/>
      </rPr>
      <t xml:space="preserve"> (1,151)                    </t>
    </r>
    <r>
      <rPr>
        <b/>
        <sz val="10"/>
        <rFont val="Arial"/>
        <family val="2"/>
      </rPr>
      <t>98%</t>
    </r>
    <r>
      <rPr>
        <sz val="8"/>
        <rFont val="Arial"/>
        <family val="2"/>
      </rPr>
      <t xml:space="preserve"> (1,251)</t>
    </r>
    <r>
      <rPr>
        <b/>
        <sz val="10"/>
        <rFont val="Arial"/>
        <family val="2"/>
      </rPr>
      <t xml:space="preserve">
21%</t>
    </r>
    <r>
      <rPr>
        <sz val="8"/>
        <rFont val="Arial"/>
        <family val="2"/>
      </rPr>
      <t xml:space="preserve"> (713)                       </t>
    </r>
    <r>
      <rPr>
        <b/>
        <sz val="10"/>
        <rFont val="Arial"/>
        <family val="2"/>
      </rPr>
      <t>29%</t>
    </r>
    <r>
      <rPr>
        <sz val="8"/>
        <rFont val="Arial"/>
        <family val="2"/>
      </rPr>
      <t xml:space="preserve"> (1,319)</t>
    </r>
    <r>
      <rPr>
        <b/>
        <sz val="10"/>
        <rFont val="Arial"/>
        <family val="2"/>
      </rPr>
      <t xml:space="preserve">
87%</t>
    </r>
    <r>
      <rPr>
        <sz val="8"/>
        <rFont val="Arial"/>
        <family val="2"/>
      </rPr>
      <t xml:space="preserve"> (1,003)                    </t>
    </r>
    <r>
      <rPr>
        <b/>
        <sz val="10"/>
        <rFont val="Arial"/>
        <family val="2"/>
      </rPr>
      <t>91%</t>
    </r>
    <r>
      <rPr>
        <sz val="8"/>
        <rFont val="Arial"/>
        <family val="2"/>
      </rPr>
      <t xml:space="preserve"> (1,224)</t>
    </r>
    <r>
      <rPr>
        <b/>
        <sz val="10"/>
        <rFont val="Arial"/>
        <family val="2"/>
      </rPr>
      <t xml:space="preserve">
90% </t>
    </r>
    <r>
      <rPr>
        <sz val="8"/>
        <rFont val="Arial"/>
        <family val="2"/>
      </rPr>
      <t xml:space="preserve">(1,243)              </t>
    </r>
    <r>
      <rPr>
        <b/>
        <sz val="10"/>
        <rFont val="Arial"/>
        <family val="2"/>
      </rPr>
      <t xml:space="preserve">       83%</t>
    </r>
    <r>
      <rPr>
        <sz val="8"/>
        <rFont val="Arial"/>
        <family val="2"/>
      </rPr>
      <t xml:space="preserve"> (948)</t>
    </r>
    <r>
      <rPr>
        <sz val="10"/>
        <rFont val="Arial"/>
        <family val="2"/>
      </rPr>
      <t xml:space="preserve">
                                </t>
    </r>
    <r>
      <rPr>
        <b/>
        <sz val="10"/>
        <rFont val="Arial"/>
        <family val="2"/>
      </rPr>
      <t xml:space="preserve"> 20% </t>
    </r>
    <r>
      <rPr>
        <sz val="8"/>
        <rFont val="Arial"/>
        <family val="2"/>
      </rPr>
      <t>(802)</t>
    </r>
    <r>
      <rPr>
        <b/>
        <sz val="10"/>
        <rFont val="Arial"/>
        <family val="2"/>
      </rPr>
      <t xml:space="preserve">
                                37% </t>
    </r>
    <r>
      <rPr>
        <sz val="8"/>
        <rFont val="Arial"/>
        <family val="2"/>
      </rPr>
      <t>(587)</t>
    </r>
    <r>
      <rPr>
        <b/>
        <sz val="10"/>
        <rFont val="Arial"/>
        <family val="2"/>
      </rPr>
      <t xml:space="preserve">
</t>
    </r>
    <r>
      <rPr>
        <sz val="10"/>
        <rFont val="Arial"/>
        <family val="2"/>
      </rPr>
      <t xml:space="preserve">
</t>
    </r>
    <r>
      <rPr>
        <b/>
        <sz val="11"/>
        <rFont val="Arial"/>
        <family val="2"/>
      </rPr>
      <t>Total                            Total</t>
    </r>
    <r>
      <rPr>
        <sz val="10"/>
        <rFont val="Arial"/>
        <family val="2"/>
      </rPr>
      <t xml:space="preserve">
</t>
    </r>
    <r>
      <rPr>
        <b/>
        <sz val="11"/>
        <rFont val="Arial"/>
        <family val="2"/>
      </rPr>
      <t>78%</t>
    </r>
    <r>
      <rPr>
        <sz val="10"/>
        <rFont val="Arial"/>
        <family val="2"/>
      </rPr>
      <t xml:space="preserve"> </t>
    </r>
    <r>
      <rPr>
        <sz val="8"/>
        <rFont val="Arial"/>
        <family val="2"/>
      </rPr>
      <t xml:space="preserve">(6,408)                </t>
    </r>
    <r>
      <rPr>
        <b/>
        <sz val="11"/>
        <rFont val="Arial"/>
        <family val="2"/>
      </rPr>
      <t xml:space="preserve">67% </t>
    </r>
    <r>
      <rPr>
        <sz val="8"/>
        <rFont val="Arial"/>
        <family val="2"/>
      </rPr>
      <t xml:space="preserve">(8,664)
                                     </t>
    </r>
    <r>
      <rPr>
        <sz val="10"/>
        <rFont val="Arial"/>
        <family val="2"/>
      </rPr>
      <t>(See note 8)</t>
    </r>
  </si>
  <si>
    <t>As of 2018 the Trachoma Initiative expanded programme activities in Nigeria, Uganda and started activities in Zambia. The percentage targets have been adjusted as the denominator (number of people to be treated) have increased. This has resulted in some percentage targets being reduced accordingly. The overall number of people to be treated by the Trachoma Initiative over 5 years has remained the same.
 Targets are updated every 6 months in response to new data to ensure that the programme is effectively utilising resources to locate people in need to treatment.</t>
  </si>
  <si>
    <t>tbc
100%
tbc</t>
  </si>
  <si>
    <t xml:space="preserve">100%
N/A
100%
</t>
  </si>
  <si>
    <r>
      <rPr>
        <b/>
        <sz val="10"/>
        <rFont val="Arial"/>
        <family val="2"/>
      </rPr>
      <t xml:space="preserve">April - Sept           Oct- March
80% </t>
    </r>
    <r>
      <rPr>
        <sz val="8"/>
        <rFont val="Arial"/>
        <family val="2"/>
      </rPr>
      <t xml:space="preserve">(3,000)                   </t>
    </r>
    <r>
      <rPr>
        <b/>
        <sz val="10"/>
        <rFont val="Arial"/>
        <family val="2"/>
      </rPr>
      <t>88%</t>
    </r>
    <r>
      <rPr>
        <sz val="8"/>
        <rFont val="Arial"/>
        <family val="2"/>
      </rPr>
      <t xml:space="preserve"> (3,000)</t>
    </r>
    <r>
      <rPr>
        <sz val="10"/>
        <rFont val="Arial"/>
        <family val="2"/>
      </rPr>
      <t xml:space="preserve">
</t>
    </r>
    <r>
      <rPr>
        <b/>
        <sz val="10"/>
        <rFont val="Arial"/>
        <family val="2"/>
      </rPr>
      <t xml:space="preserve">100% </t>
    </r>
    <r>
      <rPr>
        <sz val="8"/>
        <rFont val="Arial"/>
        <family val="2"/>
      </rPr>
      <t xml:space="preserve">(674)                        </t>
    </r>
    <r>
      <rPr>
        <b/>
        <sz val="10"/>
        <rFont val="Arial"/>
        <family val="2"/>
      </rPr>
      <t>100%</t>
    </r>
    <r>
      <rPr>
        <sz val="8"/>
        <rFont val="Arial"/>
        <family val="2"/>
      </rPr>
      <t xml:space="preserve"> (0)</t>
    </r>
    <r>
      <rPr>
        <sz val="10"/>
        <color rgb="FFFF0000"/>
        <rFont val="Arial"/>
        <family val="2"/>
      </rPr>
      <t xml:space="preserve">
</t>
    </r>
    <r>
      <rPr>
        <b/>
        <sz val="10"/>
        <rFont val="Arial"/>
        <family val="2"/>
      </rPr>
      <t xml:space="preserve">80% </t>
    </r>
    <r>
      <rPr>
        <sz val="8"/>
        <rFont val="Arial"/>
        <family val="2"/>
      </rPr>
      <t xml:space="preserve">(700)                         </t>
    </r>
    <r>
      <rPr>
        <b/>
        <sz val="10"/>
        <rFont val="Arial"/>
        <family val="2"/>
      </rPr>
      <t xml:space="preserve">88% </t>
    </r>
    <r>
      <rPr>
        <sz val="8"/>
        <rFont val="Arial"/>
        <family val="2"/>
      </rPr>
      <t>(600)</t>
    </r>
    <r>
      <rPr>
        <sz val="10"/>
        <rFont val="Arial"/>
        <family val="2"/>
      </rPr>
      <t xml:space="preserve">
</t>
    </r>
    <r>
      <rPr>
        <b/>
        <sz val="10"/>
        <rFont val="Arial"/>
        <family val="2"/>
      </rPr>
      <t>34%</t>
    </r>
    <r>
      <rPr>
        <sz val="10"/>
        <rFont val="Arial"/>
        <family val="2"/>
      </rPr>
      <t xml:space="preserve"> </t>
    </r>
    <r>
      <rPr>
        <sz val="8"/>
        <rFont val="Arial"/>
        <family val="2"/>
      </rPr>
      <t>(3,000)</t>
    </r>
    <r>
      <rPr>
        <b/>
        <sz val="10"/>
        <color theme="4"/>
        <rFont val="Arial"/>
        <family val="2"/>
      </rPr>
      <t xml:space="preserve">              </t>
    </r>
    <r>
      <rPr>
        <b/>
        <sz val="10"/>
        <rFont val="Arial"/>
        <family val="2"/>
      </rPr>
      <t>57%</t>
    </r>
    <r>
      <rPr>
        <b/>
        <sz val="10"/>
        <color theme="4"/>
        <rFont val="Arial"/>
        <family val="2"/>
      </rPr>
      <t xml:space="preserve"> </t>
    </r>
    <r>
      <rPr>
        <sz val="8"/>
        <rFont val="Arial"/>
        <family val="2"/>
      </rPr>
      <t xml:space="preserve">(3,815) </t>
    </r>
    <r>
      <rPr>
        <sz val="10"/>
        <rFont val="Arial"/>
        <family val="2"/>
      </rPr>
      <t xml:space="preserve">
</t>
    </r>
    <r>
      <rPr>
        <b/>
        <sz val="10"/>
        <rFont val="Arial"/>
        <family val="2"/>
      </rPr>
      <t xml:space="preserve">92% </t>
    </r>
    <r>
      <rPr>
        <sz val="8"/>
        <rFont val="Arial"/>
        <family val="2"/>
      </rPr>
      <t xml:space="preserve">(1,000)                 </t>
    </r>
    <r>
      <rPr>
        <b/>
        <sz val="10"/>
        <rFont val="Arial"/>
        <family val="2"/>
      </rPr>
      <t>100%</t>
    </r>
    <r>
      <rPr>
        <sz val="8"/>
        <rFont val="Arial"/>
        <family val="2"/>
      </rPr>
      <t xml:space="preserve"> (1,250)</t>
    </r>
    <r>
      <rPr>
        <sz val="10"/>
        <color rgb="FFFF0000"/>
        <rFont val="Arial"/>
        <family val="2"/>
      </rPr>
      <t xml:space="preserve">
</t>
    </r>
    <r>
      <rPr>
        <b/>
        <sz val="10"/>
        <rFont val="Arial"/>
        <family val="2"/>
      </rPr>
      <t>90%</t>
    </r>
    <r>
      <rPr>
        <sz val="10"/>
        <color rgb="FFFF0000"/>
        <rFont val="Arial"/>
        <family val="2"/>
      </rPr>
      <t xml:space="preserve"> </t>
    </r>
    <r>
      <rPr>
        <sz val="8"/>
        <rFont val="Arial"/>
        <family val="2"/>
      </rPr>
      <t>(1,281)</t>
    </r>
    <r>
      <rPr>
        <sz val="10"/>
        <rFont val="Arial"/>
        <family val="2"/>
      </rPr>
      <t xml:space="preserve">                 </t>
    </r>
    <r>
      <rPr>
        <b/>
        <sz val="10"/>
        <rFont val="Arial"/>
        <family val="2"/>
      </rPr>
      <t>93%</t>
    </r>
    <r>
      <rPr>
        <sz val="10"/>
        <rFont val="Arial"/>
        <family val="2"/>
      </rPr>
      <t xml:space="preserve"> </t>
    </r>
    <r>
      <rPr>
        <sz val="8"/>
        <rFont val="Arial"/>
        <family val="2"/>
      </rPr>
      <t>(751)</t>
    </r>
    <r>
      <rPr>
        <sz val="9"/>
        <rFont val="Arial"/>
        <family val="2"/>
      </rPr>
      <t xml:space="preserve">
                                         </t>
    </r>
    <r>
      <rPr>
        <b/>
        <sz val="10"/>
        <rFont val="Arial"/>
        <family val="2"/>
      </rPr>
      <t xml:space="preserve">33% </t>
    </r>
    <r>
      <rPr>
        <sz val="8"/>
        <rFont val="Arial"/>
        <family val="2"/>
      </rPr>
      <t>(1,320)</t>
    </r>
    <r>
      <rPr>
        <b/>
        <sz val="10"/>
        <rFont val="Arial"/>
        <family val="2"/>
      </rPr>
      <t xml:space="preserve">
                                 37% </t>
    </r>
    <r>
      <rPr>
        <sz val="8"/>
        <rFont val="Arial"/>
        <family val="2"/>
      </rPr>
      <t>(498)</t>
    </r>
    <r>
      <rPr>
        <sz val="9"/>
        <rFont val="Arial"/>
        <family val="2"/>
      </rPr>
      <t xml:space="preserve">
</t>
    </r>
    <r>
      <rPr>
        <sz val="9"/>
        <color rgb="FFFF0000"/>
        <rFont val="Arial"/>
        <family val="2"/>
      </rPr>
      <t xml:space="preserve">
</t>
    </r>
    <r>
      <rPr>
        <b/>
        <sz val="11"/>
        <color theme="1"/>
        <rFont val="Arial"/>
        <family val="2"/>
      </rPr>
      <t xml:space="preserve">Total                           Total
80% </t>
    </r>
    <r>
      <rPr>
        <sz val="9"/>
        <color theme="1"/>
        <rFont val="Arial"/>
        <family val="2"/>
      </rPr>
      <t xml:space="preserve"> </t>
    </r>
    <r>
      <rPr>
        <sz val="8"/>
        <color theme="1"/>
        <rFont val="Arial"/>
        <family val="2"/>
      </rPr>
      <t xml:space="preserve">(9,655)              </t>
    </r>
    <r>
      <rPr>
        <b/>
        <sz val="11"/>
        <color theme="1"/>
        <rFont val="Arial"/>
        <family val="2"/>
      </rPr>
      <t>71%</t>
    </r>
    <r>
      <rPr>
        <sz val="8"/>
        <color theme="1"/>
        <rFont val="Arial"/>
        <family val="2"/>
      </rPr>
      <t xml:space="preserve"> (11,234)</t>
    </r>
  </si>
  <si>
    <r>
      <rPr>
        <b/>
        <sz val="9"/>
        <rFont val="Arial"/>
        <family val="2"/>
      </rPr>
      <t>92,968</t>
    </r>
    <r>
      <rPr>
        <sz val="9"/>
        <rFont val="Arial"/>
        <family val="2"/>
      </rPr>
      <t xml:space="preserve">
Trachoma - 83,635
DR - 9,113
ROP - 220</t>
    </r>
  </si>
  <si>
    <t>122
13
109
0</t>
  </si>
  <si>
    <r>
      <rPr>
        <b/>
        <sz val="9"/>
        <color theme="1"/>
        <rFont val="Arial"/>
        <family val="2"/>
      </rPr>
      <t>505</t>
    </r>
    <r>
      <rPr>
        <sz val="9"/>
        <color rgb="FFFF0000"/>
        <rFont val="Arial"/>
        <family val="2"/>
      </rPr>
      <t xml:space="preserve">
</t>
    </r>
    <r>
      <rPr>
        <sz val="9"/>
        <rFont val="Arial"/>
        <family val="2"/>
      </rPr>
      <t>Trachoma</t>
    </r>
    <r>
      <rPr>
        <sz val="9"/>
        <color theme="1"/>
        <rFont val="Arial"/>
        <family val="2"/>
      </rPr>
      <t xml:space="preserve"> - 268
DR - 55
ROP - 60
CEHC - 122</t>
    </r>
  </si>
  <si>
    <t xml:space="preserve">Community trial for Peek screening completed in Kenya
</t>
  </si>
  <si>
    <t>9 countries agreed national DR framework.
5 countries with DR framework in place.</t>
  </si>
  <si>
    <t xml:space="preserve">23 programes, not funded by the Trust, for screening and treating ROP established in neonatal care units. (15 in Maharashtra, 4 in Telangana, 4 in Madhya Pradesh). 
</t>
  </si>
  <si>
    <r>
      <t xml:space="preserve">PHFI - </t>
    </r>
    <r>
      <rPr>
        <sz val="9"/>
        <rFont val="Arial"/>
        <family val="2"/>
      </rPr>
      <t>Health ministries in 10 program states have signed MoUs supporting the program</t>
    </r>
    <r>
      <rPr>
        <b/>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</si>
</sst>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b/>
      <sz val="9"/>
      <name val="Arial"/>
      <family val="2"/>
    </font>
    <font>
      <sz val="9"/>
      <name val="Arial"/>
      <family val="2"/>
    </font>
    <font>
      <b/>
      <sz val="10"/>
      <name val="Calibri"/>
      <family val="2"/>
    </font>
    <font>
      <sz val="9"/>
      <color indexed="10"/>
      <name val="Arial"/>
      <family val="2"/>
    </font>
    <font>
      <sz val="9"/>
      <color rgb="FFFF0000"/>
      <name val="Arial"/>
      <family val="2"/>
    </font>
    <font>
      <sz val="10"/>
      <name val="Arial"/>
      <family val="2"/>
    </font>
    <font>
      <b/>
      <sz val="10"/>
      <name val="Arial"/>
      <family val="2"/>
    </font>
    <font>
      <sz val="9"/>
      <color theme="1"/>
      <name val="Arial"/>
      <family val="2"/>
    </font>
    <font>
      <b/>
      <sz val="9"/>
      <color indexed="8"/>
      <name val="Arial"/>
      <family val="2"/>
    </font>
    <font>
      <b/>
      <sz val="8"/>
      <color indexed="8"/>
      <name val="Arial"/>
      <family val="2"/>
    </font>
    <font>
      <sz val="11"/>
      <name val="Arial"/>
      <family val="2"/>
    </font>
    <font>
      <b/>
      <sz val="12"/>
      <name val="Arial"/>
      <family val="2"/>
    </font>
    <font>
      <sz val="10"/>
      <color rgb="FFFF0000"/>
      <name val="Arial"/>
      <family val="2"/>
    </font>
    <font>
      <i/>
      <sz val="9"/>
      <name val="Arial"/>
      <family val="2"/>
    </font>
    <font>
      <b/>
      <sz val="9"/>
      <color theme="1"/>
      <name val="Arial"/>
      <family val="2"/>
    </font>
    <font>
      <sz val="10"/>
      <color theme="1"/>
      <name val="Arial"/>
      <family val="2"/>
    </font>
    <font>
      <b/>
      <sz val="9"/>
      <color theme="4"/>
      <name val="Arial"/>
      <family val="2"/>
    </font>
    <font>
      <i/>
      <sz val="10"/>
      <color theme="1"/>
      <name val="Arial"/>
      <family val="2"/>
    </font>
    <font>
      <sz val="11"/>
      <color rgb="FFFF0000"/>
      <name val="Arial"/>
      <family val="2"/>
    </font>
    <font>
      <i/>
      <sz val="10"/>
      <name val="Arial"/>
      <family val="2"/>
    </font>
    <font>
      <b/>
      <sz val="12"/>
      <color theme="1"/>
      <name val="Arial"/>
      <family val="2"/>
    </font>
    <font>
      <sz val="8"/>
      <name val="Arial"/>
      <family val="2"/>
    </font>
    <font>
      <b/>
      <sz val="9"/>
      <color rgb="FFFF0000"/>
      <name val="Arial"/>
      <family val="2"/>
    </font>
    <font>
      <b/>
      <i/>
      <sz val="8"/>
      <name val="Arial"/>
      <family val="2"/>
    </font>
    <font>
      <sz val="9"/>
      <color theme="4"/>
      <name val="Arial"/>
      <family val="2"/>
    </font>
    <font>
      <b/>
      <sz val="10"/>
      <color rgb="FFFF0000"/>
      <name val="Arial"/>
      <family val="2"/>
    </font>
    <font>
      <b/>
      <i/>
      <sz val="10"/>
      <name val="Arial"/>
      <family val="2"/>
    </font>
    <font>
      <b/>
      <sz val="10"/>
      <color theme="4"/>
      <name val="Arial"/>
      <family val="2"/>
    </font>
    <font>
      <sz val="8"/>
      <color theme="1"/>
      <name val="Arial"/>
      <family val="2"/>
    </font>
    <font>
      <b/>
      <sz val="11"/>
      <color theme="1"/>
      <name val="Arial"/>
      <family val="2"/>
    </font>
    <font>
      <b/>
      <sz val="11"/>
      <name val="Arial"/>
      <family val="2"/>
    </font>
    <font>
      <u/>
      <sz val="10"/>
      <name val="Arial"/>
      <family val="2"/>
    </font>
    <font>
      <b/>
      <sz val="8"/>
      <color theme="1"/>
      <name val="Arial"/>
      <family val="2"/>
    </font>
    <font>
      <b/>
      <sz val="10"/>
      <color indexed="8"/>
      <name val="Arial"/>
      <family val="2"/>
    </font>
    <font>
      <b/>
      <sz val="8"/>
      <name val="Arial"/>
      <family val="2"/>
    </font>
    <font>
      <sz val="8"/>
      <color indexed="81"/>
      <name val="Tahoma"/>
      <family val="2"/>
    </font>
    <font>
      <b/>
      <sz val="8"/>
      <color indexed="81"/>
      <name val="Tahoma"/>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rgb="FF80808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6" fillId="0" borderId="0"/>
  </cellStyleXfs>
  <cellXfs count="297">
    <xf numFmtId="0" fontId="0" fillId="0" borderId="0" xfId="0"/>
    <xf numFmtId="0" fontId="1" fillId="2" borderId="1"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1" fillId="0" borderId="1" xfId="0" applyFont="1" applyBorder="1" applyAlignment="1">
      <alignment horizontal="center" vertical="top" wrapText="1"/>
    </xf>
    <xf numFmtId="0" fontId="2" fillId="0" borderId="1" xfId="0" applyFont="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1" fillId="2" borderId="8" xfId="0" applyFont="1" applyFill="1" applyBorder="1" applyAlignment="1">
      <alignment vertical="top" wrapText="1"/>
    </xf>
    <xf numFmtId="0" fontId="1" fillId="4" borderId="8" xfId="0" applyFont="1" applyFill="1" applyBorder="1" applyAlignment="1">
      <alignment vertical="top" wrapText="1"/>
    </xf>
    <xf numFmtId="0" fontId="1" fillId="7" borderId="8" xfId="0" applyFont="1" applyFill="1" applyBorder="1" applyAlignment="1">
      <alignment vertical="top" wrapText="1"/>
    </xf>
    <xf numFmtId="0" fontId="1" fillId="6" borderId="3"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9" xfId="0" applyFont="1" applyBorder="1" applyAlignment="1">
      <alignment vertical="top" wrapText="1"/>
    </xf>
    <xf numFmtId="0" fontId="1" fillId="0" borderId="9" xfId="0" applyFont="1" applyFill="1" applyBorder="1" applyAlignment="1">
      <alignment vertical="top" wrapText="1"/>
    </xf>
    <xf numFmtId="0" fontId="1" fillId="7" borderId="3" xfId="0" applyFont="1" applyFill="1" applyBorder="1" applyAlignment="1">
      <alignment vertical="top" wrapText="1"/>
    </xf>
    <xf numFmtId="0" fontId="1" fillId="0" borderId="5" xfId="0" applyFont="1" applyBorder="1" applyAlignment="1">
      <alignment horizontal="center" vertical="top" wrapText="1"/>
    </xf>
    <xf numFmtId="0" fontId="2" fillId="0" borderId="11" xfId="0" applyFont="1" applyBorder="1" applyAlignment="1">
      <alignment vertical="top" wrapText="1"/>
    </xf>
    <xf numFmtId="0" fontId="2" fillId="0" borderId="1" xfId="0" applyFont="1" applyFill="1" applyBorder="1" applyAlignment="1">
      <alignment vertical="top" wrapText="1"/>
    </xf>
    <xf numFmtId="3" fontId="1" fillId="0" borderId="3" xfId="0" applyNumberFormat="1" applyFont="1" applyBorder="1" applyAlignment="1">
      <alignment vertical="top" wrapText="1"/>
    </xf>
    <xf numFmtId="0" fontId="3" fillId="0" borderId="0" xfId="0" applyFont="1"/>
    <xf numFmtId="0" fontId="2" fillId="0" borderId="3" xfId="0" applyFont="1" applyBorder="1" applyAlignment="1">
      <alignment vertical="top" wrapText="1"/>
    </xf>
    <xf numFmtId="0" fontId="1" fillId="0" borderId="12" xfId="0" applyFont="1" applyBorder="1" applyAlignment="1">
      <alignment horizontal="center" vertical="top" wrapText="1"/>
    </xf>
    <xf numFmtId="0" fontId="0" fillId="0" borderId="1" xfId="0" applyBorder="1"/>
    <xf numFmtId="0" fontId="1" fillId="6" borderId="4" xfId="0" applyFont="1" applyFill="1" applyBorder="1" applyAlignment="1">
      <alignment vertical="top" wrapText="1"/>
    </xf>
    <xf numFmtId="0" fontId="1" fillId="0" borderId="1" xfId="0" applyFont="1" applyBorder="1" applyAlignment="1">
      <alignment vertical="top" wrapText="1"/>
    </xf>
    <xf numFmtId="0" fontId="7" fillId="0" borderId="0" xfId="0" applyFont="1"/>
    <xf numFmtId="0" fontId="1" fillId="0" borderId="0" xfId="0" applyFont="1" applyBorder="1" applyAlignment="1">
      <alignment vertical="top" wrapText="1"/>
    </xf>
    <xf numFmtId="0" fontId="1" fillId="6" borderId="9" xfId="0" applyFont="1" applyFill="1" applyBorder="1" applyAlignment="1">
      <alignment vertical="top" wrapText="1"/>
    </xf>
    <xf numFmtId="3" fontId="1" fillId="0" borderId="9" xfId="0" applyNumberFormat="1" applyFont="1" applyBorder="1" applyAlignment="1">
      <alignment vertical="top" wrapText="1"/>
    </xf>
    <xf numFmtId="0" fontId="5" fillId="0" borderId="3" xfId="0" applyFont="1" applyBorder="1" applyAlignment="1">
      <alignment vertical="top" wrapText="1"/>
    </xf>
    <xf numFmtId="0" fontId="8" fillId="0" borderId="3" xfId="0" applyFont="1" applyBorder="1" applyAlignment="1">
      <alignment vertical="top" wrapText="1"/>
    </xf>
    <xf numFmtId="0" fontId="3" fillId="0" borderId="1" xfId="0" applyFont="1" applyBorder="1"/>
    <xf numFmtId="0" fontId="9" fillId="0" borderId="1" xfId="0" applyFont="1" applyBorder="1"/>
    <xf numFmtId="0" fontId="10" fillId="0" borderId="0" xfId="0" applyFont="1"/>
    <xf numFmtId="0" fontId="7" fillId="0" borderId="3" xfId="0" applyFont="1" applyBorder="1" applyAlignment="1">
      <alignment vertical="top" wrapText="1"/>
    </xf>
    <xf numFmtId="0" fontId="7" fillId="0" borderId="0" xfId="0" applyFont="1" applyBorder="1" applyAlignment="1">
      <alignment vertical="top" wrapText="1"/>
    </xf>
    <xf numFmtId="0" fontId="7" fillId="0" borderId="1" xfId="0" applyFont="1" applyBorder="1"/>
    <xf numFmtId="0" fontId="1" fillId="9" borderId="9" xfId="0" applyFont="1" applyFill="1" applyBorder="1" applyAlignment="1">
      <alignment vertical="top" wrapText="1"/>
    </xf>
    <xf numFmtId="0" fontId="5" fillId="0" borderId="1" xfId="0" applyFont="1" applyBorder="1" applyAlignment="1">
      <alignmen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1" fillId="10" borderId="8" xfId="0" applyFont="1" applyFill="1" applyBorder="1" applyAlignment="1">
      <alignment vertical="top" wrapText="1"/>
    </xf>
    <xf numFmtId="0" fontId="1" fillId="4" borderId="1" xfId="0" applyFont="1" applyFill="1" applyBorder="1" applyAlignment="1">
      <alignment vertical="top" wrapText="1"/>
    </xf>
    <xf numFmtId="0" fontId="5" fillId="0" borderId="0" xfId="0" applyFont="1" applyAlignment="1">
      <alignment horizontal="left" vertical="top" wrapText="1"/>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1" fillId="0" borderId="6" xfId="0" applyFont="1" applyBorder="1" applyAlignment="1">
      <alignment horizontal="center" vertical="top" wrapText="1"/>
    </xf>
    <xf numFmtId="0" fontId="2" fillId="0" borderId="1" xfId="0" applyFont="1" applyBorder="1" applyAlignment="1">
      <alignment horizontal="left" vertical="top" wrapText="1"/>
    </xf>
    <xf numFmtId="0" fontId="11" fillId="5" borderId="4" xfId="0" applyFont="1" applyFill="1" applyBorder="1" applyAlignment="1">
      <alignment vertical="top" wrapText="1"/>
    </xf>
    <xf numFmtId="0" fontId="11" fillId="5" borderId="5"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Border="1" applyAlignment="1">
      <alignment horizontal="center" vertical="top" wrapText="1"/>
    </xf>
    <xf numFmtId="0" fontId="2" fillId="0" borderId="0" xfId="0" applyFont="1" applyAlignment="1">
      <alignment vertical="top" wrapText="1"/>
    </xf>
    <xf numFmtId="0" fontId="0" fillId="0" borderId="0" xfId="0" applyAlignment="1">
      <alignment wrapText="1"/>
    </xf>
    <xf numFmtId="0" fontId="2" fillId="9" borderId="1" xfId="0" applyFont="1" applyFill="1" applyBorder="1" applyAlignment="1">
      <alignment vertical="top" wrapText="1"/>
    </xf>
    <xf numFmtId="0" fontId="2" fillId="9" borderId="3" xfId="0" applyFont="1" applyFill="1" applyBorder="1" applyAlignment="1">
      <alignment vertical="top" wrapText="1"/>
    </xf>
    <xf numFmtId="0" fontId="2" fillId="11" borderId="3" xfId="0" applyFont="1" applyFill="1" applyBorder="1" applyAlignment="1">
      <alignment vertical="top" wrapText="1"/>
    </xf>
    <xf numFmtId="0" fontId="2" fillId="11" borderId="1" xfId="0" applyFont="1" applyFill="1" applyBorder="1" applyAlignment="1">
      <alignment vertical="top" wrapText="1"/>
    </xf>
    <xf numFmtId="0" fontId="2" fillId="12" borderId="1" xfId="0" applyFont="1" applyFill="1" applyBorder="1" applyAlignment="1">
      <alignment vertical="top" wrapText="1"/>
    </xf>
    <xf numFmtId="0" fontId="2" fillId="12" borderId="9" xfId="0" applyFont="1" applyFill="1" applyBorder="1" applyAlignment="1">
      <alignment vertical="top" wrapText="1"/>
    </xf>
    <xf numFmtId="0" fontId="2" fillId="12" borderId="12" xfId="0" applyFont="1" applyFill="1" applyBorder="1" applyAlignment="1">
      <alignment horizontal="center" vertical="top" wrapText="1"/>
    </xf>
    <xf numFmtId="0" fontId="1" fillId="13" borderId="1" xfId="0" applyFont="1" applyFill="1" applyBorder="1" applyAlignment="1">
      <alignment vertical="top" wrapText="1"/>
    </xf>
    <xf numFmtId="0" fontId="7" fillId="13" borderId="0" xfId="0" applyFont="1" applyFill="1"/>
    <xf numFmtId="0" fontId="7" fillId="13" borderId="1" xfId="0" applyFont="1" applyFill="1" applyBorder="1"/>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3" borderId="2" xfId="0" applyFont="1" applyFill="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1" fillId="6" borderId="8" xfId="0" applyFont="1" applyFill="1" applyBorder="1" applyAlignment="1">
      <alignment vertical="top" wrapText="1"/>
    </xf>
    <xf numFmtId="0" fontId="1" fillId="0" borderId="8" xfId="0" applyFont="1" applyBorder="1" applyAlignment="1">
      <alignment vertical="top" wrapText="1"/>
    </xf>
    <xf numFmtId="9" fontId="1" fillId="0" borderId="8" xfId="0" applyNumberFormat="1" applyFont="1" applyBorder="1" applyAlignment="1">
      <alignment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11" xfId="0" applyFont="1" applyFill="1" applyBorder="1" applyAlignment="1">
      <alignment vertical="top" wrapText="1"/>
    </xf>
    <xf numFmtId="0" fontId="1" fillId="8" borderId="7" xfId="0" applyFont="1" applyFill="1" applyBorder="1" applyAlignment="1">
      <alignment vertical="top" wrapText="1"/>
    </xf>
    <xf numFmtId="0" fontId="1" fillId="8" borderId="9" xfId="0" applyFont="1" applyFill="1" applyBorder="1" applyAlignment="1">
      <alignment vertical="top" wrapText="1"/>
    </xf>
    <xf numFmtId="0" fontId="1" fillId="8" borderId="3" xfId="0" applyFont="1" applyFill="1" applyBorder="1" applyAlignment="1">
      <alignment vertical="top" wrapText="1"/>
    </xf>
    <xf numFmtId="0" fontId="1" fillId="0" borderId="4" xfId="0" applyFont="1" applyBorder="1" applyAlignment="1">
      <alignment horizontal="center" vertical="top" wrapText="1"/>
    </xf>
    <xf numFmtId="0" fontId="2" fillId="14" borderId="1" xfId="0" applyFont="1" applyFill="1" applyBorder="1" applyAlignment="1">
      <alignment vertical="top" wrapText="1"/>
    </xf>
    <xf numFmtId="0" fontId="2" fillId="14" borderId="3" xfId="0" applyFont="1" applyFill="1" applyBorder="1" applyAlignment="1">
      <alignment vertical="top" wrapText="1"/>
    </xf>
    <xf numFmtId="0" fontId="6" fillId="0" borderId="0" xfId="0" applyFont="1" applyAlignment="1">
      <alignment wrapText="1"/>
    </xf>
    <xf numFmtId="0" fontId="16" fillId="0" borderId="0" xfId="0" applyFont="1" applyAlignment="1">
      <alignment horizontal="justify" vertical="center" wrapText="1"/>
    </xf>
    <xf numFmtId="0" fontId="12" fillId="0" borderId="0" xfId="0" applyFont="1" applyAlignment="1">
      <alignment wrapText="1"/>
    </xf>
    <xf numFmtId="0" fontId="21" fillId="0" borderId="0" xfId="0" applyFont="1" applyAlignment="1">
      <alignment horizontal="justify" vertical="center" wrapText="1"/>
    </xf>
    <xf numFmtId="0" fontId="8" fillId="0" borderId="2" xfId="0" applyFont="1" applyBorder="1" applyAlignment="1">
      <alignment vertical="top" wrapText="1"/>
    </xf>
    <xf numFmtId="0" fontId="2" fillId="9" borderId="1" xfId="1" applyFont="1" applyFill="1" applyBorder="1" applyAlignment="1">
      <alignment vertical="top" wrapText="1"/>
    </xf>
    <xf numFmtId="0" fontId="12" fillId="0" borderId="0" xfId="0" applyFont="1"/>
    <xf numFmtId="0" fontId="6" fillId="0" borderId="0" xfId="0" applyFont="1" applyAlignment="1">
      <alignment horizontal="left" wrapText="1"/>
    </xf>
    <xf numFmtId="0" fontId="11" fillId="0" borderId="1" xfId="0" applyFont="1" applyBorder="1" applyAlignment="1">
      <alignment horizontal="left" vertical="top" wrapText="1"/>
    </xf>
    <xf numFmtId="0" fontId="7" fillId="0" borderId="0" xfId="0" applyFont="1" applyAlignment="1">
      <alignment horizontal="center" vertical="center"/>
    </xf>
    <xf numFmtId="0" fontId="2" fillId="0" borderId="1" xfId="0" applyFont="1" applyBorder="1" applyAlignment="1">
      <alignment vertical="top"/>
    </xf>
    <xf numFmtId="0" fontId="1" fillId="0" borderId="1" xfId="0" applyFont="1" applyFill="1" applyBorder="1" applyAlignment="1">
      <alignment vertical="top" wrapText="1"/>
    </xf>
    <xf numFmtId="0" fontId="2" fillId="0" borderId="9" xfId="0" applyFont="1" applyBorder="1" applyAlignment="1">
      <alignment vertical="top" wrapText="1"/>
    </xf>
    <xf numFmtId="0" fontId="2" fillId="0" borderId="12" xfId="0" applyFont="1" applyBorder="1" applyAlignment="1">
      <alignment vertical="top" wrapText="1"/>
    </xf>
    <xf numFmtId="0" fontId="1" fillId="4" borderId="9" xfId="0" applyFont="1" applyFill="1" applyBorder="1" applyAlignment="1">
      <alignment vertical="top" wrapText="1"/>
    </xf>
    <xf numFmtId="3" fontId="6"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6" fillId="0" borderId="0" xfId="0" applyFont="1"/>
    <xf numFmtId="0" fontId="2" fillId="0" borderId="1" xfId="0" applyFont="1" applyFill="1" applyBorder="1" applyAlignment="1">
      <alignment horizontal="center" vertical="top" wrapText="1"/>
    </xf>
    <xf numFmtId="0" fontId="1" fillId="0" borderId="4" xfId="0" applyFont="1" applyBorder="1" applyAlignment="1">
      <alignment vertical="top" wrapText="1"/>
    </xf>
    <xf numFmtId="0" fontId="16" fillId="5" borderId="4" xfId="0" applyFont="1" applyFill="1" applyBorder="1" applyAlignment="1">
      <alignment vertical="top" wrapText="1"/>
    </xf>
    <xf numFmtId="0" fontId="16" fillId="5" borderId="5" xfId="0" applyFont="1" applyFill="1" applyBorder="1" applyAlignment="1">
      <alignment vertical="top" wrapText="1"/>
    </xf>
    <xf numFmtId="0" fontId="16" fillId="5" borderId="2" xfId="0" applyFont="1" applyFill="1" applyBorder="1" applyAlignment="1">
      <alignment vertical="top" wrapText="1"/>
    </xf>
    <xf numFmtId="0" fontId="11" fillId="5" borderId="2" xfId="0" applyFont="1" applyFill="1" applyBorder="1" applyAlignment="1">
      <alignment vertical="top" wrapText="1"/>
    </xf>
    <xf numFmtId="0" fontId="29" fillId="0" borderId="3" xfId="0" applyFont="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34" fillId="0" borderId="0" xfId="0" applyFont="1"/>
    <xf numFmtId="0" fontId="22" fillId="0" borderId="2" xfId="0" applyFont="1" applyBorder="1" applyAlignment="1">
      <alignment vertical="top" wrapText="1"/>
    </xf>
    <xf numFmtId="0" fontId="5" fillId="0" borderId="12" xfId="0" applyFont="1" applyBorder="1" applyAlignment="1">
      <alignment vertical="top" wrapText="1"/>
    </xf>
    <xf numFmtId="0" fontId="2" fillId="12" borderId="12" xfId="0" applyFont="1" applyFill="1" applyBorder="1" applyAlignment="1">
      <alignment vertical="top" wrapText="1"/>
    </xf>
    <xf numFmtId="0" fontId="1" fillId="4" borderId="11" xfId="0" applyFont="1" applyFill="1" applyBorder="1" applyAlignment="1">
      <alignment vertical="top" wrapText="1"/>
    </xf>
    <xf numFmtId="0" fontId="5" fillId="0" borderId="7" xfId="0" applyFont="1" applyBorder="1" applyAlignment="1">
      <alignment vertical="top" wrapText="1"/>
    </xf>
    <xf numFmtId="0" fontId="8"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0" fontId="8" fillId="0" borderId="1" xfId="0" applyFont="1" applyBorder="1" applyAlignment="1">
      <alignment vertical="top" wrapText="1"/>
    </xf>
    <xf numFmtId="0" fontId="8" fillId="0" borderId="12" xfId="0" applyFont="1" applyBorder="1" applyAlignment="1">
      <alignment horizontal="center" vertical="top" wrapText="1"/>
    </xf>
    <xf numFmtId="0" fontId="2" fillId="0" borderId="12" xfId="0" applyFont="1" applyFill="1" applyBorder="1" applyAlignment="1">
      <alignment horizontal="center" vertical="top" wrapText="1"/>
    </xf>
    <xf numFmtId="0" fontId="2" fillId="0" borderId="8" xfId="0" applyFont="1" applyBorder="1" applyAlignment="1">
      <alignment horizontal="center" vertical="top" wrapText="1"/>
    </xf>
    <xf numFmtId="0" fontId="1" fillId="4" borderId="9" xfId="0" applyFont="1" applyFill="1" applyBorder="1" applyAlignment="1">
      <alignment horizontal="center" vertical="top" wrapText="1"/>
    </xf>
    <xf numFmtId="0" fontId="1" fillId="8" borderId="15" xfId="0" applyFont="1" applyFill="1" applyBorder="1" applyAlignment="1">
      <alignment vertical="top" wrapText="1"/>
    </xf>
    <xf numFmtId="0" fontId="1" fillId="8" borderId="9" xfId="0" applyFont="1" applyFill="1" applyBorder="1" applyAlignment="1">
      <alignment vertical="top" wrapText="1"/>
    </xf>
    <xf numFmtId="0" fontId="0" fillId="0" borderId="9" xfId="0" applyBorder="1" applyAlignment="1">
      <alignment horizontal="center" vertical="top"/>
    </xf>
    <xf numFmtId="0" fontId="2" fillId="0" borderId="0" xfId="0" applyFont="1" applyBorder="1" applyAlignment="1">
      <alignment horizontal="center" vertical="top" wrapText="1"/>
    </xf>
    <xf numFmtId="0" fontId="1" fillId="4" borderId="8" xfId="0" applyFont="1" applyFill="1" applyBorder="1" applyAlignment="1">
      <alignment horizontal="center" vertical="top" wrapText="1"/>
    </xf>
    <xf numFmtId="0" fontId="1" fillId="4" borderId="11" xfId="0" applyFont="1" applyFill="1" applyBorder="1" applyAlignment="1">
      <alignment horizontal="center" vertical="top" wrapText="1"/>
    </xf>
    <xf numFmtId="17" fontId="1" fillId="13" borderId="1" xfId="0" applyNumberFormat="1" applyFont="1" applyFill="1" applyBorder="1" applyAlignment="1">
      <alignment vertical="top" wrapText="1"/>
    </xf>
    <xf numFmtId="0" fontId="6" fillId="0" borderId="0" xfId="0" applyFont="1" applyAlignment="1">
      <alignment horizontal="left" vertical="top" wrapText="1"/>
    </xf>
    <xf numFmtId="3" fontId="2" fillId="0" borderId="1" xfId="0" applyNumberFormat="1" applyFont="1" applyBorder="1" applyAlignment="1">
      <alignment vertical="top" wrapText="1"/>
    </xf>
    <xf numFmtId="0" fontId="1" fillId="4" borderId="4" xfId="0" applyFont="1" applyFill="1" applyBorder="1" applyAlignment="1">
      <alignment vertical="top" wrapText="1"/>
    </xf>
    <xf numFmtId="0" fontId="1" fillId="4" borderId="3" xfId="0" applyFont="1" applyFill="1" applyBorder="1" applyAlignment="1">
      <alignment horizontal="center" vertical="top" wrapText="1"/>
    </xf>
    <xf numFmtId="3"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2" fillId="0" borderId="2"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9" xfId="0" applyNumberFormat="1" applyFont="1" applyBorder="1" applyAlignment="1">
      <alignment vertical="top" wrapText="1"/>
    </xf>
    <xf numFmtId="3" fontId="7" fillId="0" borderId="9" xfId="0" applyNumberFormat="1" applyFont="1" applyBorder="1" applyAlignment="1">
      <alignment vertical="top" wrapText="1"/>
    </xf>
    <xf numFmtId="0" fontId="2" fillId="0" borderId="16" xfId="0" applyFont="1" applyBorder="1" applyAlignment="1">
      <alignment vertical="top" wrapText="1"/>
    </xf>
    <xf numFmtId="3" fontId="2" fillId="0" borderId="17" xfId="0" applyNumberFormat="1" applyFont="1" applyBorder="1" applyAlignment="1">
      <alignment horizontal="right" vertical="top" wrapText="1"/>
    </xf>
    <xf numFmtId="3" fontId="2" fillId="0" borderId="18" xfId="0" applyNumberFormat="1" applyFont="1" applyBorder="1" applyAlignment="1">
      <alignment horizontal="right" vertical="top" wrapText="1"/>
    </xf>
    <xf numFmtId="0" fontId="1" fillId="0" borderId="19" xfId="0" applyFont="1" applyBorder="1" applyAlignment="1">
      <alignment vertical="top" wrapText="1"/>
    </xf>
    <xf numFmtId="3" fontId="2" fillId="0" borderId="20" xfId="0" applyNumberFormat="1" applyFont="1" applyBorder="1" applyAlignment="1">
      <alignment horizontal="right" vertical="top" wrapText="1"/>
    </xf>
    <xf numFmtId="3" fontId="2" fillId="0" borderId="21" xfId="0" applyNumberFormat="1" applyFont="1" applyBorder="1" applyAlignment="1">
      <alignment horizontal="right" vertical="top" wrapText="1"/>
    </xf>
    <xf numFmtId="3" fontId="2" fillId="0" borderId="23" xfId="0" applyNumberFormat="1" applyFont="1" applyBorder="1" applyAlignment="1">
      <alignment horizontal="right" vertical="top" wrapText="1"/>
    </xf>
    <xf numFmtId="3" fontId="2" fillId="0" borderId="16" xfId="0" applyNumberFormat="1" applyFont="1" applyBorder="1" applyAlignment="1">
      <alignment vertical="top" wrapText="1"/>
    </xf>
    <xf numFmtId="3" fontId="2" fillId="0" borderId="19" xfId="0" applyNumberFormat="1" applyFont="1" applyBorder="1" applyAlignment="1">
      <alignment vertical="top" wrapText="1"/>
    </xf>
    <xf numFmtId="0" fontId="5" fillId="0" borderId="16" xfId="0" applyFont="1" applyBorder="1" applyAlignment="1">
      <alignment horizontal="left" vertical="top" wrapText="1"/>
    </xf>
    <xf numFmtId="0" fontId="2" fillId="0" borderId="19" xfId="0" applyFont="1" applyBorder="1" applyAlignment="1">
      <alignment horizontal="left" vertical="top" wrapText="1"/>
    </xf>
    <xf numFmtId="3" fontId="6" fillId="0" borderId="1" xfId="0" applyNumberFormat="1" applyFont="1" applyBorder="1" applyAlignment="1">
      <alignment vertical="top" wrapText="1"/>
    </xf>
    <xf numFmtId="3" fontId="7" fillId="0" borderId="2" xfId="0" applyNumberFormat="1" applyFont="1" applyBorder="1" applyAlignment="1">
      <alignment vertical="top" wrapText="1"/>
    </xf>
    <xf numFmtId="0" fontId="2" fillId="0" borderId="16" xfId="0" applyFont="1" applyBorder="1" applyAlignment="1">
      <alignment horizontal="left" vertical="top" wrapText="1"/>
    </xf>
    <xf numFmtId="0" fontId="1" fillId="0" borderId="19" xfId="0" applyFont="1" applyBorder="1" applyAlignment="1">
      <alignment horizontal="left" vertical="top" wrapText="1"/>
    </xf>
    <xf numFmtId="3" fontId="1" fillId="0" borderId="0" xfId="0" applyNumberFormat="1" applyFont="1" applyFill="1" applyBorder="1" applyAlignment="1">
      <alignment vertical="top" wrapText="1"/>
    </xf>
    <xf numFmtId="3" fontId="2" fillId="0" borderId="25" xfId="0" applyNumberFormat="1" applyFont="1" applyBorder="1" applyAlignment="1">
      <alignment vertical="top" wrapText="1"/>
    </xf>
    <xf numFmtId="3" fontId="2" fillId="0" borderId="26" xfId="0" applyNumberFormat="1" applyFont="1" applyBorder="1" applyAlignment="1">
      <alignment horizontal="right" vertical="top" wrapText="1"/>
    </xf>
    <xf numFmtId="3" fontId="2" fillId="0" borderId="27" xfId="0" applyNumberFormat="1" applyFont="1" applyBorder="1" applyAlignment="1">
      <alignment horizontal="right" vertical="top" wrapText="1"/>
    </xf>
    <xf numFmtId="0" fontId="2" fillId="0" borderId="25" xfId="0" applyFont="1" applyBorder="1" applyAlignment="1">
      <alignment horizontal="left" vertical="top" wrapText="1"/>
    </xf>
    <xf numFmtId="3" fontId="7" fillId="0" borderId="1" xfId="0" applyNumberFormat="1" applyFont="1" applyBorder="1" applyAlignment="1">
      <alignment vertical="top" wrapText="1"/>
    </xf>
    <xf numFmtId="3" fontId="2" fillId="0" borderId="31" xfId="0" applyNumberFormat="1" applyFont="1" applyBorder="1" applyAlignment="1">
      <alignment horizontal="right" vertical="top" wrapText="1"/>
    </xf>
    <xf numFmtId="3" fontId="1" fillId="0" borderId="19" xfId="0" applyNumberFormat="1" applyFont="1" applyBorder="1" applyAlignment="1">
      <alignment vertical="top" wrapText="1"/>
    </xf>
    <xf numFmtId="3" fontId="1" fillId="0" borderId="22" xfId="0" applyNumberFormat="1" applyFont="1" applyBorder="1" applyAlignment="1">
      <alignment vertical="top" wrapText="1"/>
    </xf>
    <xf numFmtId="3" fontId="1" fillId="0" borderId="25" xfId="0" applyNumberFormat="1" applyFont="1" applyBorder="1" applyAlignment="1">
      <alignment vertical="top" wrapText="1"/>
    </xf>
    <xf numFmtId="3" fontId="1" fillId="0" borderId="32" xfId="0" applyNumberFormat="1" applyFont="1" applyBorder="1" applyAlignment="1">
      <alignment vertical="top" wrapText="1"/>
    </xf>
    <xf numFmtId="3" fontId="2" fillId="0" borderId="33" xfId="0" applyNumberFormat="1" applyFont="1" applyBorder="1" applyAlignment="1">
      <alignment horizontal="right" vertical="top" wrapText="1"/>
    </xf>
    <xf numFmtId="3" fontId="1" fillId="0" borderId="34" xfId="0" applyNumberFormat="1" applyFont="1" applyBorder="1" applyAlignment="1">
      <alignment vertical="top" wrapText="1"/>
    </xf>
    <xf numFmtId="3" fontId="2" fillId="0" borderId="20" xfId="0" applyNumberFormat="1" applyFont="1" applyFill="1" applyBorder="1" applyAlignment="1">
      <alignment horizontal="right" vertical="top" wrapText="1"/>
    </xf>
    <xf numFmtId="3" fontId="2" fillId="0" borderId="21"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3" fontId="7" fillId="0" borderId="9" xfId="0" applyNumberFormat="1" applyFont="1" applyFill="1" applyBorder="1" applyAlignment="1">
      <alignment vertical="top" wrapText="1"/>
    </xf>
    <xf numFmtId="3" fontId="2" fillId="0" borderId="26" xfId="0" applyNumberFormat="1" applyFont="1" applyFill="1" applyBorder="1" applyAlignment="1">
      <alignment horizontal="right" vertical="top" wrapText="1"/>
    </xf>
    <xf numFmtId="3" fontId="2" fillId="0" borderId="27" xfId="0" applyNumberFormat="1" applyFont="1" applyFill="1" applyBorder="1" applyAlignment="1">
      <alignment horizontal="right" vertical="top" wrapText="1"/>
    </xf>
    <xf numFmtId="3" fontId="2" fillId="0" borderId="24" xfId="0" applyNumberFormat="1" applyFont="1" applyFill="1" applyBorder="1" applyAlignment="1">
      <alignment horizontal="right" vertical="top" wrapText="1"/>
    </xf>
    <xf numFmtId="0" fontId="0" fillId="0" borderId="0" xfId="0" applyAlignment="1">
      <alignment vertical="top" wrapText="1"/>
    </xf>
    <xf numFmtId="9" fontId="2" fillId="0" borderId="1" xfId="0" applyNumberFormat="1" applyFont="1" applyFill="1" applyBorder="1" applyAlignment="1">
      <alignment vertical="top" wrapText="1"/>
    </xf>
    <xf numFmtId="9" fontId="6" fillId="0" borderId="0" xfId="0" applyNumberFormat="1" applyFont="1" applyAlignment="1">
      <alignment horizontal="left" vertical="top" wrapText="1"/>
    </xf>
    <xf numFmtId="3" fontId="6" fillId="0" borderId="1"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25" fillId="0" borderId="1" xfId="0" applyFont="1" applyBorder="1" applyAlignment="1">
      <alignment vertical="top" wrapText="1"/>
    </xf>
    <xf numFmtId="0" fontId="2" fillId="0" borderId="2" xfId="0" applyFont="1" applyBorder="1" applyAlignment="1">
      <alignment vertical="top" wrapText="1"/>
    </xf>
    <xf numFmtId="0" fontId="6" fillId="0" borderId="1" xfId="0" applyFont="1" applyBorder="1" applyAlignment="1">
      <alignment horizontal="left" vertical="top" wrapText="1"/>
    </xf>
    <xf numFmtId="0" fontId="2" fillId="0" borderId="8" xfId="0" applyFont="1" applyBorder="1" applyAlignment="1">
      <alignment horizontal="center"/>
    </xf>
    <xf numFmtId="9" fontId="6" fillId="0" borderId="1" xfId="0" applyNumberFormat="1" applyFont="1" applyBorder="1" applyAlignment="1">
      <alignment horizontal="lef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5" xfId="0" applyFont="1" applyFill="1" applyBorder="1" applyAlignment="1">
      <alignment horizontal="left"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6" fillId="5" borderId="4"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2" xfId="0" applyFont="1" applyFill="1" applyBorder="1" applyAlignment="1">
      <alignment horizontal="left"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8" borderId="14" xfId="0" applyFont="1" applyFill="1" applyBorder="1" applyAlignment="1">
      <alignment horizontal="center" vertical="top" wrapText="1"/>
    </xf>
    <xf numFmtId="0" fontId="1" fillId="8" borderId="15" xfId="0" applyFont="1" applyFill="1" applyBorder="1" applyAlignment="1">
      <alignment horizontal="center" vertical="top" wrapText="1"/>
    </xf>
    <xf numFmtId="0" fontId="1" fillId="8" borderId="11" xfId="0" applyFont="1" applyFill="1" applyBorder="1" applyAlignment="1">
      <alignment horizontal="center" vertical="top" wrapText="1"/>
    </xf>
    <xf numFmtId="0" fontId="1" fillId="8" borderId="7" xfId="0" applyFont="1" applyFill="1" applyBorder="1" applyAlignment="1">
      <alignment horizontal="center" vertical="top" wrapText="1"/>
    </xf>
    <xf numFmtId="0" fontId="1" fillId="8" borderId="9" xfId="0" applyFont="1" applyFill="1" applyBorder="1" applyAlignment="1">
      <alignment horizontal="center" vertical="top" wrapText="1"/>
    </xf>
    <xf numFmtId="0" fontId="1" fillId="8" borderId="3"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5" borderId="4" xfId="0" applyFont="1" applyFill="1" applyBorder="1" applyAlignment="1">
      <alignment horizontal="center" vertical="center" wrapText="1"/>
    </xf>
    <xf numFmtId="0" fontId="6" fillId="9" borderId="4" xfId="0" applyFont="1" applyFill="1" applyBorder="1" applyAlignment="1">
      <alignment horizontal="left" vertical="top" wrapText="1"/>
    </xf>
    <xf numFmtId="0" fontId="6" fillId="9" borderId="5" xfId="0" applyFont="1" applyFill="1" applyBorder="1" applyAlignment="1">
      <alignment horizontal="left" vertical="top" wrapText="1"/>
    </xf>
    <xf numFmtId="0" fontId="2" fillId="0" borderId="8" xfId="0" applyFont="1" applyBorder="1" applyAlignment="1">
      <alignment horizontal="center" vertical="top" wrapText="1"/>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6" fillId="0" borderId="4" xfId="0" applyFont="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11" fillId="5" borderId="2"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top" wrapText="1"/>
    </xf>
    <xf numFmtId="0" fontId="2" fillId="0" borderId="2" xfId="0" applyFont="1" applyBorder="1" applyAlignment="1">
      <alignment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4" borderId="14" xfId="0" applyFont="1" applyFill="1" applyBorder="1" applyAlignment="1">
      <alignment horizontal="center" vertical="top" wrapText="1"/>
    </xf>
    <xf numFmtId="0" fontId="1" fillId="4" borderId="15" xfId="0" applyFont="1" applyFill="1" applyBorder="1" applyAlignment="1">
      <alignment horizontal="center" vertical="top" wrapText="1"/>
    </xf>
    <xf numFmtId="0" fontId="2" fillId="0" borderId="11" xfId="0" applyFont="1" applyBorder="1" applyAlignment="1">
      <alignment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1" fillId="4" borderId="9" xfId="0" applyFont="1" applyFill="1" applyBorder="1" applyAlignment="1">
      <alignment horizontal="center"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11" xfId="0" applyFont="1" applyFill="1" applyBorder="1" applyAlignment="1">
      <alignment vertical="top" wrapText="1"/>
    </xf>
    <xf numFmtId="0" fontId="1" fillId="8" borderId="7" xfId="0" applyFont="1" applyFill="1" applyBorder="1" applyAlignment="1">
      <alignment vertical="top" wrapText="1"/>
    </xf>
    <xf numFmtId="0" fontId="1" fillId="8" borderId="9" xfId="0" applyFont="1" applyFill="1" applyBorder="1" applyAlignment="1">
      <alignment vertical="top" wrapText="1"/>
    </xf>
    <xf numFmtId="0" fontId="1" fillId="8" borderId="3" xfId="0" applyFont="1" applyFill="1" applyBorder="1" applyAlignment="1">
      <alignmen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12" xfId="0" applyFont="1" applyBorder="1" applyAlignment="1">
      <alignment horizontal="center" wrapText="1"/>
    </xf>
    <xf numFmtId="0" fontId="2" fillId="0" borderId="13" xfId="0" applyFont="1" applyBorder="1" applyAlignment="1">
      <alignment horizontal="center"/>
    </xf>
    <xf numFmtId="0" fontId="16" fillId="5" borderId="4" xfId="0" applyFont="1" applyFill="1" applyBorder="1" applyAlignment="1">
      <alignment horizontal="left" vertical="top" wrapText="1"/>
    </xf>
    <xf numFmtId="0" fontId="16" fillId="5" borderId="5" xfId="0" applyFont="1" applyFill="1" applyBorder="1" applyAlignment="1">
      <alignment horizontal="left" vertical="top" wrapText="1"/>
    </xf>
    <xf numFmtId="0" fontId="16" fillId="5" borderId="2" xfId="0" applyFont="1" applyFill="1" applyBorder="1" applyAlignment="1">
      <alignment horizontal="lef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8" xfId="0" applyFont="1" applyBorder="1" applyAlignment="1">
      <alignment vertical="top" wrapText="1"/>
    </xf>
    <xf numFmtId="0" fontId="6" fillId="5" borderId="11"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left"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0" fillId="0" borderId="13" xfId="0" applyBorder="1" applyAlignment="1">
      <alignment horizontal="center" vertical="top"/>
    </xf>
    <xf numFmtId="0" fontId="1" fillId="0" borderId="5" xfId="0" applyFont="1" applyBorder="1" applyAlignment="1">
      <alignment horizontal="center" vertical="top" wrapText="1"/>
    </xf>
    <xf numFmtId="0" fontId="2" fillId="12" borderId="4" xfId="0"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1" borderId="15"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4" xfId="0" applyFont="1" applyFill="1" applyBorder="1" applyAlignment="1">
      <alignment horizontal="left" vertical="top" wrapText="1"/>
    </xf>
    <xf numFmtId="0" fontId="2" fillId="11" borderId="5" xfId="0" applyFont="1" applyFill="1" applyBorder="1" applyAlignment="1">
      <alignment horizontal="left" vertical="top" wrapText="1"/>
    </xf>
    <xf numFmtId="0" fontId="2" fillId="11" borderId="2" xfId="0" applyFont="1" applyFill="1" applyBorder="1" applyAlignment="1">
      <alignment horizontal="left" vertical="top" wrapText="1"/>
    </xf>
    <xf numFmtId="3" fontId="2" fillId="0" borderId="25" xfId="0" applyNumberFormat="1" applyFont="1" applyBorder="1" applyAlignment="1">
      <alignment horizontal="left" vertical="center" wrapText="1"/>
    </xf>
    <xf numFmtId="3" fontId="2" fillId="0" borderId="28" xfId="0" applyNumberFormat="1" applyFont="1" applyBorder="1" applyAlignment="1">
      <alignment horizontal="left" vertical="center" wrapText="1"/>
    </xf>
    <xf numFmtId="3" fontId="2" fillId="0" borderId="29" xfId="0" applyNumberFormat="1" applyFont="1" applyBorder="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3" fontId="2" fillId="0" borderId="30" xfId="0" applyNumberFormat="1" applyFont="1" applyBorder="1" applyAlignment="1">
      <alignment horizontal="left" vertical="center" wrapText="1"/>
    </xf>
    <xf numFmtId="0" fontId="1" fillId="0" borderId="14" xfId="0" applyFont="1" applyBorder="1" applyAlignment="1">
      <alignment horizontal="center" vertical="top" wrapText="1"/>
    </xf>
    <xf numFmtId="0" fontId="1" fillId="0" borderId="6" xfId="0" applyFont="1" applyBorder="1" applyAlignment="1">
      <alignment horizontal="center" vertical="top" wrapText="1"/>
    </xf>
    <xf numFmtId="0" fontId="2" fillId="12" borderId="15" xfId="0" applyFont="1" applyFill="1" applyBorder="1" applyAlignment="1">
      <alignment horizontal="left" vertical="top" wrapText="1"/>
    </xf>
    <xf numFmtId="0" fontId="2" fillId="12" borderId="0"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4F81BD"/>
      <color rgb="FF8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39"/>
  <sheetViews>
    <sheetView tabSelected="1" topLeftCell="B1" zoomScaleNormal="100" zoomScaleSheetLayoutView="80" workbookViewId="0">
      <selection activeCell="D3" sqref="D3"/>
    </sheetView>
  </sheetViews>
  <sheetFormatPr defaultRowHeight="12.75" x14ac:dyDescent="0.2"/>
  <cols>
    <col min="1" max="1" width="27.140625" customWidth="1"/>
    <col min="2" max="2" width="29.5703125" customWidth="1"/>
    <col min="3" max="3" width="9.140625" customWidth="1"/>
    <col min="4" max="5" width="20.7109375" customWidth="1"/>
    <col min="6" max="6" width="22" customWidth="1"/>
    <col min="7" max="10" width="27.42578125" customWidth="1"/>
    <col min="11" max="11" width="28.28515625" customWidth="1"/>
  </cols>
  <sheetData>
    <row r="1" spans="1:11" ht="16.5" thickBot="1" x14ac:dyDescent="0.25">
      <c r="A1" s="1" t="s">
        <v>0</v>
      </c>
      <c r="B1" s="266" t="s">
        <v>28</v>
      </c>
      <c r="C1" s="267"/>
      <c r="D1" s="267"/>
      <c r="E1" s="267"/>
      <c r="F1" s="267"/>
      <c r="G1" s="267"/>
      <c r="H1" s="267"/>
      <c r="I1" s="267"/>
      <c r="J1" s="267"/>
      <c r="K1" s="268"/>
    </row>
    <row r="2" spans="1:11" s="55" customFormat="1" ht="16.5" customHeight="1" thickBot="1" x14ac:dyDescent="0.25">
      <c r="A2" s="68" t="s">
        <v>1</v>
      </c>
      <c r="B2" s="2" t="s">
        <v>27</v>
      </c>
      <c r="C2" s="2"/>
      <c r="D2" s="3" t="s">
        <v>2</v>
      </c>
      <c r="E2" s="9" t="s">
        <v>75</v>
      </c>
      <c r="F2" s="9" t="s">
        <v>76</v>
      </c>
      <c r="G2" s="9" t="s">
        <v>77</v>
      </c>
      <c r="H2" s="9" t="s">
        <v>78</v>
      </c>
      <c r="I2" s="9" t="s">
        <v>79</v>
      </c>
      <c r="J2" s="9" t="s">
        <v>225</v>
      </c>
      <c r="K2" s="10" t="s">
        <v>7</v>
      </c>
    </row>
    <row r="3" spans="1:11" ht="87" customHeight="1" thickBot="1" x14ac:dyDescent="0.25">
      <c r="A3" s="202" t="s">
        <v>83</v>
      </c>
      <c r="B3" s="269" t="s">
        <v>144</v>
      </c>
      <c r="C3" s="4" t="s">
        <v>3</v>
      </c>
      <c r="D3" s="22" t="s">
        <v>71</v>
      </c>
      <c r="E3" s="57" t="s">
        <v>97</v>
      </c>
      <c r="F3" s="49" t="s">
        <v>59</v>
      </c>
      <c r="G3" s="54" t="s">
        <v>166</v>
      </c>
      <c r="H3" s="5" t="s">
        <v>296</v>
      </c>
      <c r="I3" s="5" t="s">
        <v>297</v>
      </c>
      <c r="J3" s="49" t="s">
        <v>313</v>
      </c>
      <c r="K3" s="272" t="s">
        <v>167</v>
      </c>
    </row>
    <row r="4" spans="1:11" ht="55.5" customHeight="1" thickBot="1" x14ac:dyDescent="0.25">
      <c r="A4" s="203"/>
      <c r="B4" s="270"/>
      <c r="C4" s="67" t="s">
        <v>4</v>
      </c>
      <c r="D4" s="60"/>
      <c r="E4" s="56" t="s">
        <v>98</v>
      </c>
      <c r="F4" s="19" t="s">
        <v>157</v>
      </c>
      <c r="G4" s="181" t="s">
        <v>285</v>
      </c>
      <c r="H4" s="19" t="s">
        <v>324</v>
      </c>
      <c r="I4" s="19"/>
      <c r="J4" s="19"/>
      <c r="K4" s="273"/>
    </row>
    <row r="5" spans="1:11" ht="13.5" customHeight="1" thickBot="1" x14ac:dyDescent="0.25">
      <c r="A5" s="203"/>
      <c r="B5" s="270"/>
      <c r="C5" s="249"/>
      <c r="D5" s="209" t="s">
        <v>5</v>
      </c>
      <c r="E5" s="210"/>
      <c r="F5" s="210"/>
      <c r="G5" s="210"/>
      <c r="H5" s="210"/>
      <c r="I5" s="210"/>
      <c r="J5" s="132"/>
      <c r="K5" s="273"/>
    </row>
    <row r="6" spans="1:11" ht="27" customHeight="1" thickBot="1" x14ac:dyDescent="0.25">
      <c r="A6" s="233"/>
      <c r="B6" s="271"/>
      <c r="C6" s="250"/>
      <c r="D6" s="275" t="s">
        <v>60</v>
      </c>
      <c r="E6" s="276"/>
      <c r="F6" s="277"/>
      <c r="G6" s="277"/>
      <c r="H6" s="277"/>
      <c r="I6" s="277"/>
      <c r="J6" s="130"/>
      <c r="K6" s="274"/>
    </row>
    <row r="7" spans="1:11" x14ac:dyDescent="0.2">
      <c r="A7" s="6"/>
      <c r="B7" s="6"/>
      <c r="C7" s="53"/>
      <c r="D7" s="6"/>
      <c r="E7" s="6"/>
      <c r="F7" s="6"/>
      <c r="G7" s="6"/>
      <c r="H7" s="6"/>
      <c r="I7" s="6"/>
      <c r="J7" s="6"/>
      <c r="K7" s="6"/>
    </row>
    <row r="8" spans="1:11" ht="13.5" thickBot="1" x14ac:dyDescent="0.25">
      <c r="A8" s="6"/>
      <c r="B8" s="6"/>
      <c r="C8" s="6"/>
      <c r="D8" s="6"/>
      <c r="E8" s="6"/>
      <c r="F8" s="6"/>
      <c r="G8" s="6"/>
      <c r="H8" s="6"/>
      <c r="I8" s="6"/>
      <c r="J8" s="6"/>
      <c r="K8" s="6"/>
    </row>
    <row r="9" spans="1:11" ht="16.5" customHeight="1" thickBot="1" x14ac:dyDescent="0.25">
      <c r="A9" s="7" t="s">
        <v>6</v>
      </c>
      <c r="B9" s="8" t="s">
        <v>25</v>
      </c>
      <c r="C9" s="8"/>
      <c r="D9" s="9" t="s">
        <v>2</v>
      </c>
      <c r="E9" s="118" t="s">
        <v>75</v>
      </c>
      <c r="F9" s="118" t="s">
        <v>76</v>
      </c>
      <c r="G9" s="118" t="s">
        <v>77</v>
      </c>
      <c r="H9" s="118" t="s">
        <v>78</v>
      </c>
      <c r="I9" s="118" t="s">
        <v>79</v>
      </c>
      <c r="J9" s="118" t="s">
        <v>225</v>
      </c>
      <c r="K9" s="10" t="s">
        <v>7</v>
      </c>
    </row>
    <row r="10" spans="1:11" ht="63" customHeight="1" thickBot="1" x14ac:dyDescent="0.25">
      <c r="A10" s="202" t="s">
        <v>63</v>
      </c>
      <c r="B10" s="107" t="s">
        <v>211</v>
      </c>
      <c r="C10" s="26" t="s">
        <v>3</v>
      </c>
      <c r="D10" s="116" t="s">
        <v>110</v>
      </c>
      <c r="E10" s="123" t="s">
        <v>202</v>
      </c>
      <c r="F10" s="120" t="s">
        <v>205</v>
      </c>
      <c r="G10" s="124" t="s">
        <v>266</v>
      </c>
      <c r="H10" s="120" t="s">
        <v>298</v>
      </c>
      <c r="I10" s="120" t="s">
        <v>299</v>
      </c>
      <c r="J10" s="120" t="s">
        <v>300</v>
      </c>
      <c r="K10" s="248" t="s">
        <v>168</v>
      </c>
    </row>
    <row r="11" spans="1:11" ht="65.25" customHeight="1" thickBot="1" x14ac:dyDescent="0.25">
      <c r="A11" s="203"/>
      <c r="B11" s="108"/>
      <c r="C11" s="67" t="s">
        <v>4</v>
      </c>
      <c r="D11" s="117"/>
      <c r="E11" s="19" t="s">
        <v>203</v>
      </c>
      <c r="F11" s="47" t="s">
        <v>204</v>
      </c>
      <c r="G11" s="125" t="s">
        <v>293</v>
      </c>
      <c r="H11" s="125" t="s">
        <v>330</v>
      </c>
      <c r="I11" s="105" t="s">
        <v>354</v>
      </c>
      <c r="J11" s="105"/>
      <c r="K11" s="242"/>
    </row>
    <row r="12" spans="1:11" ht="15.75" customHeight="1" thickBot="1" x14ac:dyDescent="0.25">
      <c r="A12" s="203"/>
      <c r="B12" s="108"/>
      <c r="C12" s="249"/>
      <c r="D12" s="209" t="s">
        <v>5</v>
      </c>
      <c r="E12" s="251"/>
      <c r="F12" s="251"/>
      <c r="G12" s="251"/>
      <c r="H12" s="251"/>
      <c r="I12" s="251"/>
      <c r="J12" s="138"/>
      <c r="K12" s="241"/>
    </row>
    <row r="13" spans="1:11" ht="13.5" customHeight="1" thickBot="1" x14ac:dyDescent="0.25">
      <c r="A13" s="51"/>
      <c r="B13" s="109"/>
      <c r="C13" s="250"/>
      <c r="D13" s="211" t="s">
        <v>61</v>
      </c>
      <c r="E13" s="212"/>
      <c r="F13" s="212"/>
      <c r="G13" s="212"/>
      <c r="H13" s="212"/>
      <c r="I13" s="212"/>
      <c r="J13" s="131"/>
      <c r="K13" s="241"/>
    </row>
    <row r="14" spans="1:11" ht="15" customHeight="1" thickBot="1" x14ac:dyDescent="0.25">
      <c r="A14" s="51"/>
      <c r="B14" s="1" t="s">
        <v>26</v>
      </c>
      <c r="C14" s="2"/>
      <c r="D14" s="44" t="s">
        <v>2</v>
      </c>
      <c r="E14" s="118" t="s">
        <v>75</v>
      </c>
      <c r="F14" s="118" t="s">
        <v>76</v>
      </c>
      <c r="G14" s="118" t="s">
        <v>77</v>
      </c>
      <c r="H14" s="118" t="s">
        <v>78</v>
      </c>
      <c r="I14" s="118" t="s">
        <v>79</v>
      </c>
      <c r="J14" s="118" t="s">
        <v>225</v>
      </c>
      <c r="K14" s="241"/>
    </row>
    <row r="15" spans="1:11" ht="75" customHeight="1" thickBot="1" x14ac:dyDescent="0.25">
      <c r="A15" s="51"/>
      <c r="B15" s="199" t="s">
        <v>212</v>
      </c>
      <c r="C15" s="26" t="s">
        <v>3</v>
      </c>
      <c r="D15" s="119" t="s">
        <v>110</v>
      </c>
      <c r="E15" s="5" t="s">
        <v>198</v>
      </c>
      <c r="F15" s="47" t="s">
        <v>199</v>
      </c>
      <c r="G15" s="47" t="s">
        <v>213</v>
      </c>
      <c r="H15" s="120" t="s">
        <v>214</v>
      </c>
      <c r="I15" s="120" t="s">
        <v>291</v>
      </c>
      <c r="J15" s="120" t="s">
        <v>292</v>
      </c>
      <c r="K15" s="242"/>
    </row>
    <row r="16" spans="1:11" ht="72.75" thickBot="1" x14ac:dyDescent="0.25">
      <c r="A16" s="51"/>
      <c r="B16" s="200"/>
      <c r="C16" s="67" t="s">
        <v>4</v>
      </c>
      <c r="D16" s="117"/>
      <c r="E16" s="19" t="s">
        <v>200</v>
      </c>
      <c r="F16" s="47" t="s">
        <v>201</v>
      </c>
      <c r="G16" s="121" t="s">
        <v>287</v>
      </c>
      <c r="H16" s="121" t="s">
        <v>326</v>
      </c>
      <c r="I16" s="121" t="s">
        <v>356</v>
      </c>
      <c r="J16" s="122"/>
      <c r="K16" s="242"/>
    </row>
    <row r="17" spans="1:11" ht="13.5" customHeight="1" thickBot="1" x14ac:dyDescent="0.25">
      <c r="A17" s="51"/>
      <c r="B17" s="200"/>
      <c r="C17" s="249"/>
      <c r="D17" s="209" t="s">
        <v>5</v>
      </c>
      <c r="E17" s="251"/>
      <c r="F17" s="251"/>
      <c r="G17" s="251"/>
      <c r="H17" s="251"/>
      <c r="I17" s="251"/>
      <c r="J17" s="133"/>
      <c r="K17" s="241"/>
    </row>
    <row r="18" spans="1:11" ht="13.5" customHeight="1" thickBot="1" x14ac:dyDescent="0.25">
      <c r="A18" s="110"/>
      <c r="B18" s="201"/>
      <c r="C18" s="250"/>
      <c r="D18" s="211" t="s">
        <v>82</v>
      </c>
      <c r="E18" s="212"/>
      <c r="F18" s="212"/>
      <c r="G18" s="212"/>
      <c r="H18" s="212"/>
      <c r="I18" s="212"/>
      <c r="J18" s="126"/>
      <c r="K18" s="243"/>
    </row>
    <row r="19" spans="1:11" ht="13.5" thickBot="1" x14ac:dyDescent="0.25">
      <c r="A19" s="204" t="s">
        <v>8</v>
      </c>
      <c r="B19" s="11" t="s">
        <v>9</v>
      </c>
      <c r="C19" s="11"/>
      <c r="D19" s="11" t="s">
        <v>10</v>
      </c>
      <c r="E19" s="11"/>
      <c r="F19" s="11" t="s">
        <v>11</v>
      </c>
      <c r="G19" s="11"/>
      <c r="H19" s="11" t="s">
        <v>12</v>
      </c>
      <c r="I19" s="29"/>
      <c r="J19" s="29"/>
      <c r="K19" s="71"/>
    </row>
    <row r="20" spans="1:11" ht="13.5" thickBot="1" x14ac:dyDescent="0.25">
      <c r="A20" s="205"/>
      <c r="B20" s="20" t="s">
        <v>43</v>
      </c>
      <c r="C20" s="12"/>
      <c r="D20" s="12"/>
      <c r="E20" s="12"/>
      <c r="F20" s="20" t="s">
        <v>43</v>
      </c>
      <c r="G20" s="20"/>
      <c r="H20" s="20" t="s">
        <v>44</v>
      </c>
      <c r="I20" s="30"/>
      <c r="J20" s="30"/>
      <c r="K20" s="72"/>
    </row>
    <row r="21" spans="1:11" ht="13.5" thickBot="1" x14ac:dyDescent="0.25">
      <c r="A21" s="204" t="s">
        <v>29</v>
      </c>
      <c r="B21" s="71" t="s">
        <v>14</v>
      </c>
      <c r="C21" s="13"/>
      <c r="D21" s="252"/>
      <c r="E21" s="253"/>
      <c r="F21" s="253"/>
      <c r="G21" s="253"/>
      <c r="H21" s="253"/>
      <c r="I21" s="253"/>
      <c r="J21" s="253"/>
      <c r="K21" s="254"/>
    </row>
    <row r="22" spans="1:11" ht="13.5" thickBot="1" x14ac:dyDescent="0.25">
      <c r="A22" s="205"/>
      <c r="B22" s="12" t="s">
        <v>32</v>
      </c>
      <c r="C22" s="14"/>
      <c r="D22" s="255"/>
      <c r="E22" s="256"/>
      <c r="F22" s="256"/>
      <c r="G22" s="256"/>
      <c r="H22" s="256"/>
      <c r="I22" s="256"/>
      <c r="J22" s="256"/>
      <c r="K22" s="257"/>
    </row>
    <row r="23" spans="1:11" x14ac:dyDescent="0.2">
      <c r="B23" s="6"/>
      <c r="C23" s="6"/>
      <c r="D23" s="6"/>
      <c r="E23" s="6"/>
      <c r="F23" s="6"/>
      <c r="G23" s="6"/>
      <c r="H23" s="6"/>
      <c r="I23" s="6"/>
      <c r="J23" s="6"/>
      <c r="K23" s="6"/>
    </row>
    <row r="24" spans="1:11" ht="13.5" thickBot="1" x14ac:dyDescent="0.25">
      <c r="A24" s="15"/>
      <c r="B24" s="15"/>
      <c r="C24" s="15"/>
      <c r="D24" s="15"/>
      <c r="E24" s="15"/>
      <c r="F24" s="15"/>
      <c r="G24" s="15"/>
      <c r="H24" s="15"/>
      <c r="I24" s="15"/>
      <c r="J24" s="15"/>
      <c r="K24" s="15"/>
    </row>
    <row r="25" spans="1:11" ht="13.5" thickBot="1" x14ac:dyDescent="0.25">
      <c r="A25" s="7" t="s">
        <v>15</v>
      </c>
      <c r="B25" s="43" t="s">
        <v>19</v>
      </c>
      <c r="C25" s="43"/>
      <c r="D25" s="9" t="s">
        <v>2</v>
      </c>
      <c r="E25" s="9" t="s">
        <v>75</v>
      </c>
      <c r="F25" s="9" t="s">
        <v>76</v>
      </c>
      <c r="G25" s="9" t="s">
        <v>77</v>
      </c>
      <c r="H25" s="9" t="s">
        <v>78</v>
      </c>
      <c r="I25" s="9" t="s">
        <v>79</v>
      </c>
      <c r="J25" s="9" t="s">
        <v>225</v>
      </c>
      <c r="K25" s="10" t="s">
        <v>16</v>
      </c>
    </row>
    <row r="26" spans="1:11" ht="13.5" customHeight="1" thickBot="1" x14ac:dyDescent="0.25">
      <c r="A26" s="258" t="s">
        <v>52</v>
      </c>
      <c r="B26" s="263" t="s">
        <v>210</v>
      </c>
      <c r="C26" s="244" t="s">
        <v>3</v>
      </c>
      <c r="D26" s="64" t="s">
        <v>102</v>
      </c>
      <c r="E26" s="63" t="s">
        <v>101</v>
      </c>
      <c r="F26" s="63" t="s">
        <v>103</v>
      </c>
      <c r="G26" s="63" t="s">
        <v>104</v>
      </c>
      <c r="H26" s="63" t="s">
        <v>105</v>
      </c>
      <c r="I26" s="63" t="s">
        <v>106</v>
      </c>
      <c r="J26" s="134" t="s">
        <v>226</v>
      </c>
      <c r="K26" s="238" t="s">
        <v>314</v>
      </c>
    </row>
    <row r="27" spans="1:11" ht="174.75" customHeight="1" thickBot="1" x14ac:dyDescent="0.25">
      <c r="A27" s="259"/>
      <c r="B27" s="264"/>
      <c r="C27" s="245"/>
      <c r="D27" s="69" t="s">
        <v>141</v>
      </c>
      <c r="E27" s="22" t="s">
        <v>341</v>
      </c>
      <c r="F27" s="12" t="s">
        <v>342</v>
      </c>
      <c r="G27" s="22" t="s">
        <v>344</v>
      </c>
      <c r="H27" s="31" t="s">
        <v>353</v>
      </c>
      <c r="I27" s="135" t="s">
        <v>347</v>
      </c>
      <c r="J27" s="136" t="s">
        <v>348</v>
      </c>
      <c r="K27" s="222"/>
    </row>
    <row r="28" spans="1:11" ht="159" customHeight="1" thickBot="1" x14ac:dyDescent="0.25">
      <c r="A28" s="259"/>
      <c r="B28" s="264"/>
      <c r="C28" s="67" t="s">
        <v>4</v>
      </c>
      <c r="D28" s="60"/>
      <c r="E28" s="94" t="s">
        <v>346</v>
      </c>
      <c r="F28" s="94" t="s">
        <v>343</v>
      </c>
      <c r="G28" s="182" t="s">
        <v>345</v>
      </c>
      <c r="H28" s="196" t="s">
        <v>349</v>
      </c>
      <c r="I28" s="24"/>
      <c r="J28" s="24"/>
      <c r="K28" s="222"/>
    </row>
    <row r="29" spans="1:11" ht="13.5" customHeight="1" thickBot="1" x14ac:dyDescent="0.25">
      <c r="A29" s="259"/>
      <c r="B29" s="264"/>
      <c r="C29" s="209" t="s">
        <v>5</v>
      </c>
      <c r="D29" s="210"/>
      <c r="E29" s="210"/>
      <c r="F29" s="210"/>
      <c r="G29" s="210"/>
      <c r="H29" s="210"/>
      <c r="I29" s="210"/>
      <c r="J29" s="132"/>
      <c r="K29" s="222"/>
    </row>
    <row r="30" spans="1:11" ht="13.5" customHeight="1" thickBot="1" x14ac:dyDescent="0.25">
      <c r="A30" s="259"/>
      <c r="B30" s="265"/>
      <c r="C30" s="211" t="s">
        <v>192</v>
      </c>
      <c r="D30" s="212"/>
      <c r="E30" s="212"/>
      <c r="F30" s="212"/>
      <c r="G30" s="212"/>
      <c r="H30" s="212"/>
      <c r="I30" s="212"/>
      <c r="J30" s="131"/>
      <c r="K30" s="222"/>
    </row>
    <row r="31" spans="1:11" ht="13.5" customHeight="1" thickBot="1" x14ac:dyDescent="0.25">
      <c r="A31" s="259"/>
      <c r="B31" s="2" t="s">
        <v>20</v>
      </c>
      <c r="C31" s="2"/>
      <c r="D31" s="3" t="s">
        <v>2</v>
      </c>
      <c r="E31" s="9" t="s">
        <v>75</v>
      </c>
      <c r="F31" s="9" t="s">
        <v>76</v>
      </c>
      <c r="G31" s="9" t="s">
        <v>77</v>
      </c>
      <c r="H31" s="9" t="s">
        <v>78</v>
      </c>
      <c r="I31" s="9" t="s">
        <v>79</v>
      </c>
      <c r="J31" s="9" t="s">
        <v>225</v>
      </c>
      <c r="K31" s="222"/>
    </row>
    <row r="32" spans="1:11" ht="13.5" customHeight="1" thickBot="1" x14ac:dyDescent="0.25">
      <c r="A32" s="259"/>
      <c r="B32" s="206" t="s">
        <v>215</v>
      </c>
      <c r="C32" s="244" t="s">
        <v>3</v>
      </c>
      <c r="D32" s="65" t="s">
        <v>102</v>
      </c>
      <c r="E32" s="63" t="s">
        <v>101</v>
      </c>
      <c r="F32" s="63" t="s">
        <v>103</v>
      </c>
      <c r="G32" s="63" t="s">
        <v>104</v>
      </c>
      <c r="H32" s="63" t="s">
        <v>105</v>
      </c>
      <c r="I32" s="63" t="s">
        <v>106</v>
      </c>
      <c r="J32" s="134" t="s">
        <v>226</v>
      </c>
      <c r="K32" s="222"/>
    </row>
    <row r="33" spans="1:11" ht="84" customHeight="1" thickBot="1" x14ac:dyDescent="0.25">
      <c r="A33" s="259"/>
      <c r="B33" s="207"/>
      <c r="C33" s="245"/>
      <c r="D33" s="22" t="s">
        <v>307</v>
      </c>
      <c r="E33" s="22" t="s">
        <v>146</v>
      </c>
      <c r="F33" s="22" t="s">
        <v>221</v>
      </c>
      <c r="G33" s="32" t="s">
        <v>112</v>
      </c>
      <c r="H33" s="32" t="s">
        <v>148</v>
      </c>
      <c r="I33" s="32" t="s">
        <v>148</v>
      </c>
      <c r="J33" s="32" t="s">
        <v>352</v>
      </c>
      <c r="K33" s="222"/>
    </row>
    <row r="34" spans="1:11" ht="36.75" customHeight="1" thickBot="1" x14ac:dyDescent="0.25">
      <c r="A34" s="259"/>
      <c r="B34" s="207"/>
      <c r="C34" s="4" t="s">
        <v>4</v>
      </c>
      <c r="D34" s="60"/>
      <c r="E34" s="19" t="s">
        <v>147</v>
      </c>
      <c r="F34" s="54" t="s">
        <v>222</v>
      </c>
      <c r="G34" s="19" t="s">
        <v>284</v>
      </c>
      <c r="H34" s="19" t="s">
        <v>315</v>
      </c>
      <c r="I34" s="19" t="s">
        <v>351</v>
      </c>
      <c r="J34" s="19"/>
      <c r="K34" s="222"/>
    </row>
    <row r="35" spans="1:11" ht="13.5" customHeight="1" thickBot="1" x14ac:dyDescent="0.25">
      <c r="A35" s="259"/>
      <c r="B35" s="207"/>
      <c r="C35" s="246" t="s">
        <v>5</v>
      </c>
      <c r="D35" s="247"/>
      <c r="E35" s="247"/>
      <c r="F35" s="247"/>
      <c r="G35" s="247"/>
      <c r="H35" s="247"/>
      <c r="I35" s="247"/>
      <c r="J35" s="132"/>
      <c r="K35" s="222"/>
    </row>
    <row r="36" spans="1:11" ht="13.5" customHeight="1" thickBot="1" x14ac:dyDescent="0.25">
      <c r="A36" s="260"/>
      <c r="B36" s="208"/>
      <c r="C36" s="211" t="s">
        <v>193</v>
      </c>
      <c r="D36" s="212"/>
      <c r="E36" s="212"/>
      <c r="F36" s="212"/>
      <c r="G36" s="212"/>
      <c r="H36" s="212"/>
      <c r="I36" s="212"/>
      <c r="J36" s="131"/>
      <c r="K36" s="222"/>
    </row>
    <row r="37" spans="1:11" ht="13.5" thickBot="1" x14ac:dyDescent="0.25">
      <c r="A37" s="68" t="s">
        <v>17</v>
      </c>
      <c r="B37" s="2" t="s">
        <v>21</v>
      </c>
      <c r="C37" s="2"/>
      <c r="D37" s="3" t="s">
        <v>2</v>
      </c>
      <c r="E37" s="9" t="s">
        <v>75</v>
      </c>
      <c r="F37" s="9" t="s">
        <v>76</v>
      </c>
      <c r="G37" s="9" t="s">
        <v>77</v>
      </c>
      <c r="H37" s="9" t="s">
        <v>78</v>
      </c>
      <c r="I37" s="9" t="s">
        <v>79</v>
      </c>
      <c r="J37" s="9" t="s">
        <v>225</v>
      </c>
      <c r="K37" s="222"/>
    </row>
    <row r="38" spans="1:11" ht="13.5" customHeight="1" thickBot="1" x14ac:dyDescent="0.25">
      <c r="A38" s="224" t="s">
        <v>321</v>
      </c>
      <c r="B38" s="206" t="s">
        <v>320</v>
      </c>
      <c r="C38" s="244" t="s">
        <v>3</v>
      </c>
      <c r="D38" s="65" t="s">
        <v>102</v>
      </c>
      <c r="E38" s="63" t="s">
        <v>101</v>
      </c>
      <c r="F38" s="63" t="s">
        <v>103</v>
      </c>
      <c r="G38" s="63" t="s">
        <v>104</v>
      </c>
      <c r="H38" s="63" t="s">
        <v>105</v>
      </c>
      <c r="I38" s="63" t="s">
        <v>106</v>
      </c>
      <c r="J38" s="134" t="s">
        <v>226</v>
      </c>
      <c r="K38" s="222"/>
    </row>
    <row r="39" spans="1:11" ht="75" customHeight="1" thickBot="1" x14ac:dyDescent="0.25">
      <c r="A39" s="213"/>
      <c r="B39" s="207"/>
      <c r="C39" s="245"/>
      <c r="D39" s="22" t="s">
        <v>72</v>
      </c>
      <c r="E39" s="22" t="s">
        <v>301</v>
      </c>
      <c r="F39" s="102" t="s">
        <v>302</v>
      </c>
      <c r="G39" s="102" t="s">
        <v>302</v>
      </c>
      <c r="H39" s="102" t="s">
        <v>302</v>
      </c>
      <c r="I39" s="102" t="s">
        <v>306</v>
      </c>
      <c r="J39" s="102" t="s">
        <v>306</v>
      </c>
      <c r="K39" s="222"/>
    </row>
    <row r="40" spans="1:11" ht="76.5" customHeight="1" thickBot="1" x14ac:dyDescent="0.25">
      <c r="A40" s="213"/>
      <c r="B40" s="207"/>
      <c r="C40" s="4" t="s">
        <v>4</v>
      </c>
      <c r="D40" s="60"/>
      <c r="E40" s="19" t="s">
        <v>303</v>
      </c>
      <c r="F40" s="103" t="s">
        <v>304</v>
      </c>
      <c r="G40" s="105" t="s">
        <v>305</v>
      </c>
      <c r="H40" s="105" t="s">
        <v>329</v>
      </c>
      <c r="I40" s="105" t="s">
        <v>329</v>
      </c>
      <c r="J40" s="19"/>
      <c r="K40" s="222"/>
    </row>
    <row r="41" spans="1:11" ht="13.5" thickBot="1" x14ac:dyDescent="0.25">
      <c r="A41" s="213"/>
      <c r="B41" s="207"/>
      <c r="C41" s="246" t="s">
        <v>5</v>
      </c>
      <c r="D41" s="247"/>
      <c r="E41" s="247"/>
      <c r="F41" s="247"/>
      <c r="G41" s="247"/>
      <c r="H41" s="247"/>
      <c r="I41" s="247"/>
      <c r="J41" s="132"/>
      <c r="K41" s="222"/>
    </row>
    <row r="42" spans="1:11" ht="25.5" customHeight="1" thickBot="1" x14ac:dyDescent="0.25">
      <c r="A42" s="213"/>
      <c r="B42" s="208"/>
      <c r="C42" s="261" t="s">
        <v>91</v>
      </c>
      <c r="D42" s="262"/>
      <c r="E42" s="262"/>
      <c r="F42" s="262"/>
      <c r="G42" s="262"/>
      <c r="H42" s="262"/>
      <c r="I42" s="262"/>
      <c r="J42" s="195"/>
      <c r="K42" s="222"/>
    </row>
    <row r="43" spans="1:11" ht="13.5" thickBot="1" x14ac:dyDescent="0.25">
      <c r="A43" s="204" t="s">
        <v>8</v>
      </c>
      <c r="B43" s="11" t="s">
        <v>9</v>
      </c>
      <c r="C43" s="11"/>
      <c r="D43" s="11" t="s">
        <v>10</v>
      </c>
      <c r="E43" s="11"/>
      <c r="F43" s="11" t="s">
        <v>11</v>
      </c>
      <c r="G43" s="11"/>
      <c r="H43" s="11" t="s">
        <v>12</v>
      </c>
      <c r="I43" s="29"/>
      <c r="J43" s="29"/>
      <c r="K43" s="71"/>
    </row>
    <row r="44" spans="1:11" ht="13.5" thickBot="1" x14ac:dyDescent="0.25">
      <c r="A44" s="205"/>
      <c r="B44" s="34" t="s">
        <v>171</v>
      </c>
      <c r="C44" s="26"/>
      <c r="D44" s="12"/>
      <c r="E44" s="12"/>
      <c r="F44" s="12" t="s">
        <v>175</v>
      </c>
      <c r="G44" s="12"/>
      <c r="H44" s="12" t="s">
        <v>174</v>
      </c>
      <c r="I44" s="14"/>
      <c r="J44" s="14"/>
      <c r="K44" s="72"/>
    </row>
    <row r="45" spans="1:11" ht="13.5" thickBot="1" x14ac:dyDescent="0.25">
      <c r="A45" s="204" t="s">
        <v>13</v>
      </c>
      <c r="B45" s="11" t="s">
        <v>14</v>
      </c>
      <c r="C45" s="13"/>
      <c r="D45" s="252"/>
      <c r="E45" s="253"/>
      <c r="F45" s="253"/>
      <c r="G45" s="253"/>
      <c r="H45" s="253"/>
      <c r="I45" s="253"/>
      <c r="J45" s="253"/>
      <c r="K45" s="254"/>
    </row>
    <row r="46" spans="1:11" ht="13.5" thickBot="1" x14ac:dyDescent="0.25">
      <c r="A46" s="205"/>
      <c r="B46" s="12"/>
      <c r="C46" s="14"/>
      <c r="D46" s="255"/>
      <c r="E46" s="256"/>
      <c r="F46" s="256"/>
      <c r="G46" s="256"/>
      <c r="H46" s="256"/>
      <c r="I46" s="256"/>
      <c r="J46" s="256"/>
      <c r="K46" s="257"/>
    </row>
    <row r="47" spans="1:11" x14ac:dyDescent="0.2">
      <c r="A47" s="6"/>
      <c r="B47" s="6"/>
      <c r="C47" s="6"/>
      <c r="D47" s="6"/>
      <c r="E47" s="6"/>
      <c r="F47" s="6"/>
      <c r="G47" s="160"/>
      <c r="H47" s="6"/>
      <c r="I47" s="6"/>
      <c r="J47" s="6"/>
      <c r="K47" s="6"/>
    </row>
    <row r="48" spans="1:11" ht="13.5" thickBot="1" x14ac:dyDescent="0.25">
      <c r="A48" s="6"/>
      <c r="B48" s="6"/>
      <c r="C48" s="6"/>
      <c r="D48" s="6"/>
      <c r="E48" s="6"/>
      <c r="F48" s="6"/>
      <c r="G48" s="6"/>
      <c r="H48" s="6"/>
      <c r="I48" s="6"/>
      <c r="J48" s="6"/>
      <c r="K48" s="6"/>
    </row>
    <row r="49" spans="1:11" ht="14.25" customHeight="1" thickBot="1" x14ac:dyDescent="0.25">
      <c r="A49" s="7" t="s">
        <v>53</v>
      </c>
      <c r="B49" s="8" t="s">
        <v>22</v>
      </c>
      <c r="C49" s="8"/>
      <c r="D49" s="9" t="s">
        <v>2</v>
      </c>
      <c r="E49" s="9" t="s">
        <v>75</v>
      </c>
      <c r="F49" s="9" t="s">
        <v>87</v>
      </c>
      <c r="G49" s="118" t="s">
        <v>77</v>
      </c>
      <c r="H49" s="118" t="s">
        <v>78</v>
      </c>
      <c r="I49" s="118" t="s">
        <v>79</v>
      </c>
      <c r="J49" s="118" t="s">
        <v>225</v>
      </c>
      <c r="K49" s="10" t="s">
        <v>7</v>
      </c>
    </row>
    <row r="50" spans="1:11" ht="40.5" customHeight="1" thickBot="1" x14ac:dyDescent="0.25">
      <c r="A50" s="202" t="s">
        <v>68</v>
      </c>
      <c r="B50" s="206" t="s">
        <v>216</v>
      </c>
      <c r="C50" s="4" t="s">
        <v>3</v>
      </c>
      <c r="D50" s="22" t="s">
        <v>278</v>
      </c>
      <c r="E50" s="58" t="s">
        <v>90</v>
      </c>
      <c r="F50" s="185" t="s">
        <v>241</v>
      </c>
      <c r="G50" s="186">
        <f>SUM('Diabetic Retinopathy'!G3:G15)</f>
        <v>17900</v>
      </c>
      <c r="H50" s="186">
        <f>SUM('Diabetic Retinopathy'!H3:H15)</f>
        <v>46900</v>
      </c>
      <c r="I50" s="186">
        <f>SUM('Diabetic Retinopathy'!I3:I15)</f>
        <v>83300</v>
      </c>
      <c r="J50" s="186">
        <f>SUM('Diabetic Retinopathy'!I4:I15)+'Diabetic Retinopathy'!J3</f>
        <v>96300</v>
      </c>
      <c r="K50" s="221" t="s">
        <v>294</v>
      </c>
    </row>
    <row r="51" spans="1:11" ht="51.75" customHeight="1" thickBot="1" x14ac:dyDescent="0.25">
      <c r="A51" s="203"/>
      <c r="B51" s="207"/>
      <c r="C51" s="17" t="s">
        <v>4</v>
      </c>
      <c r="D51" s="60"/>
      <c r="E51" s="59" t="s">
        <v>99</v>
      </c>
      <c r="F51" s="186">
        <v>5388</v>
      </c>
      <c r="G51" s="187">
        <f>SUM('Diabetic Retinopathy'!G16:G28)</f>
        <v>26725</v>
      </c>
      <c r="H51" s="187">
        <f>SUM('Diabetic Retinopathy'!H16:H28)</f>
        <v>76951</v>
      </c>
      <c r="I51" s="187">
        <f>SUM('Diabetic Retinopathy'!I16:I28)</f>
        <v>91725</v>
      </c>
      <c r="J51" s="187"/>
      <c r="K51" s="222"/>
    </row>
    <row r="52" spans="1:11" ht="13.5" customHeight="1" thickBot="1" x14ac:dyDescent="0.25">
      <c r="A52" s="51"/>
      <c r="B52" s="207"/>
      <c r="C52" s="209" t="s">
        <v>5</v>
      </c>
      <c r="D52" s="210"/>
      <c r="E52" s="210"/>
      <c r="F52" s="210"/>
      <c r="G52" s="210"/>
      <c r="H52" s="210"/>
      <c r="I52" s="210"/>
      <c r="J52" s="132"/>
      <c r="K52" s="222"/>
    </row>
    <row r="53" spans="1:11" ht="25.5" customHeight="1" thickBot="1" x14ac:dyDescent="0.25">
      <c r="A53" s="51"/>
      <c r="B53" s="208"/>
      <c r="C53" s="211" t="s">
        <v>190</v>
      </c>
      <c r="D53" s="212"/>
      <c r="E53" s="212"/>
      <c r="F53" s="212"/>
      <c r="G53" s="212"/>
      <c r="H53" s="212"/>
      <c r="I53" s="212"/>
      <c r="J53" s="131"/>
      <c r="K53" s="222"/>
    </row>
    <row r="54" spans="1:11" ht="15" customHeight="1" thickBot="1" x14ac:dyDescent="0.25">
      <c r="A54" s="51"/>
      <c r="B54" s="8" t="s">
        <v>23</v>
      </c>
      <c r="C54" s="8"/>
      <c r="D54" s="9" t="s">
        <v>2</v>
      </c>
      <c r="E54" s="9" t="s">
        <v>75</v>
      </c>
      <c r="F54" s="9" t="s">
        <v>87</v>
      </c>
      <c r="G54" s="118" t="s">
        <v>77</v>
      </c>
      <c r="H54" s="118" t="s">
        <v>78</v>
      </c>
      <c r="I54" s="118" t="s">
        <v>79</v>
      </c>
      <c r="J54" s="118" t="s">
        <v>225</v>
      </c>
      <c r="K54" s="222"/>
    </row>
    <row r="55" spans="1:11" ht="39" customHeight="1" thickBot="1" x14ac:dyDescent="0.25">
      <c r="A55" s="51"/>
      <c r="B55" s="206" t="s">
        <v>217</v>
      </c>
      <c r="C55" s="4" t="s">
        <v>3</v>
      </c>
      <c r="D55" s="95" t="s">
        <v>278</v>
      </c>
      <c r="E55" s="59" t="s">
        <v>90</v>
      </c>
      <c r="F55" s="188" t="s">
        <v>242</v>
      </c>
      <c r="G55" s="186">
        <f>SUM('Diabetic Retinopathy'!G32:G44)</f>
        <v>2990</v>
      </c>
      <c r="H55" s="186">
        <f>SUM('Diabetic Retinopathy'!H32:H44)</f>
        <v>6170</v>
      </c>
      <c r="I55" s="186">
        <f>SUM('Diabetic Retinopathy'!I32:I44)</f>
        <v>10290</v>
      </c>
      <c r="J55" s="186">
        <f>SUM('Diabetic Retinopathy'!I33:I44)+'Diabetic Retinopathy'!J32</f>
        <v>11590</v>
      </c>
      <c r="K55" s="223"/>
    </row>
    <row r="56" spans="1:11" ht="51.75" customHeight="1" thickBot="1" x14ac:dyDescent="0.25">
      <c r="A56" s="51"/>
      <c r="B56" s="207"/>
      <c r="C56" s="48" t="s">
        <v>4</v>
      </c>
      <c r="D56" s="62"/>
      <c r="E56" s="59" t="s">
        <v>99</v>
      </c>
      <c r="F56" s="185">
        <v>1503</v>
      </c>
      <c r="G56" s="187">
        <f>SUM('Diabetic Retinopathy'!G45:G57)</f>
        <v>4221</v>
      </c>
      <c r="H56" s="185">
        <f>SUM('Diabetic Retinopathy'!H45:H57)</f>
        <v>7622</v>
      </c>
      <c r="I56" s="186">
        <f>SUM('Diabetic Retinopathy'!I45:I57)</f>
        <v>9113</v>
      </c>
      <c r="J56" s="189"/>
      <c r="K56" s="222"/>
    </row>
    <row r="57" spans="1:11" ht="13.5" customHeight="1" thickBot="1" x14ac:dyDescent="0.25">
      <c r="A57" s="51"/>
      <c r="B57" s="207"/>
      <c r="C57" s="209" t="s">
        <v>5</v>
      </c>
      <c r="D57" s="210"/>
      <c r="E57" s="210"/>
      <c r="F57" s="210"/>
      <c r="G57" s="210"/>
      <c r="H57" s="210"/>
      <c r="I57" s="210"/>
      <c r="J57" s="132"/>
      <c r="K57" s="222"/>
    </row>
    <row r="58" spans="1:11" ht="27.75" customHeight="1" thickBot="1" x14ac:dyDescent="0.25">
      <c r="A58" s="51"/>
      <c r="B58" s="208"/>
      <c r="C58" s="211" t="s">
        <v>191</v>
      </c>
      <c r="D58" s="212"/>
      <c r="E58" s="212"/>
      <c r="F58" s="212"/>
      <c r="G58" s="212"/>
      <c r="H58" s="212"/>
      <c r="I58" s="212"/>
      <c r="J58" s="131"/>
      <c r="K58" s="222"/>
    </row>
    <row r="59" spans="1:11" ht="13.5" customHeight="1" thickBot="1" x14ac:dyDescent="0.25">
      <c r="A59" s="68" t="s">
        <v>17</v>
      </c>
      <c r="B59" s="2" t="s">
        <v>24</v>
      </c>
      <c r="C59" s="2"/>
      <c r="D59" s="3" t="s">
        <v>2</v>
      </c>
      <c r="E59" s="9" t="s">
        <v>75</v>
      </c>
      <c r="F59" s="9" t="s">
        <v>87</v>
      </c>
      <c r="G59" s="9" t="s">
        <v>77</v>
      </c>
      <c r="H59" s="9" t="s">
        <v>78</v>
      </c>
      <c r="I59" s="9" t="s">
        <v>79</v>
      </c>
      <c r="J59" s="118" t="s">
        <v>225</v>
      </c>
      <c r="K59" s="222"/>
    </row>
    <row r="60" spans="1:11" ht="174.75" customHeight="1" thickBot="1" x14ac:dyDescent="0.25">
      <c r="A60" s="224">
        <v>15</v>
      </c>
      <c r="B60" s="225" t="s">
        <v>113</v>
      </c>
      <c r="C60" s="23" t="s">
        <v>3</v>
      </c>
      <c r="D60" s="40"/>
      <c r="E60" s="58" t="s">
        <v>90</v>
      </c>
      <c r="F60" s="93" t="s">
        <v>86</v>
      </c>
      <c r="G60" s="40" t="s">
        <v>154</v>
      </c>
      <c r="H60" s="192" t="s">
        <v>319</v>
      </c>
      <c r="I60" s="5" t="s">
        <v>318</v>
      </c>
      <c r="J60" s="5" t="s">
        <v>311</v>
      </c>
      <c r="K60" s="222"/>
    </row>
    <row r="61" spans="1:11" ht="143.25" customHeight="1" thickBot="1" x14ac:dyDescent="0.25">
      <c r="A61" s="213"/>
      <c r="B61" s="226"/>
      <c r="C61" s="4" t="s">
        <v>4</v>
      </c>
      <c r="D61" s="61"/>
      <c r="E61" s="59" t="s">
        <v>99</v>
      </c>
      <c r="F61" s="70" t="s">
        <v>86</v>
      </c>
      <c r="G61" s="115" t="s">
        <v>186</v>
      </c>
      <c r="H61" s="70" t="s">
        <v>327</v>
      </c>
      <c r="I61" s="198" t="s">
        <v>360</v>
      </c>
      <c r="J61" s="5"/>
      <c r="K61" s="222"/>
    </row>
    <row r="62" spans="1:11" ht="13.5" customHeight="1" thickBot="1" x14ac:dyDescent="0.25">
      <c r="A62" s="213"/>
      <c r="B62" s="226"/>
      <c r="C62" s="209" t="s">
        <v>5</v>
      </c>
      <c r="D62" s="210"/>
      <c r="E62" s="210"/>
      <c r="F62" s="210"/>
      <c r="G62" s="210"/>
      <c r="H62" s="210"/>
      <c r="I62" s="210"/>
      <c r="J62" s="127"/>
      <c r="K62" s="16" t="s">
        <v>18</v>
      </c>
    </row>
    <row r="63" spans="1:11" ht="39" customHeight="1" thickBot="1" x14ac:dyDescent="0.25">
      <c r="A63" s="214"/>
      <c r="B63" s="226"/>
      <c r="C63" s="211" t="s">
        <v>189</v>
      </c>
      <c r="D63" s="212"/>
      <c r="E63" s="212"/>
      <c r="F63" s="212"/>
      <c r="G63" s="212"/>
      <c r="H63" s="212"/>
      <c r="I63" s="227"/>
      <c r="J63" s="102"/>
      <c r="K63" s="22" t="s">
        <v>41</v>
      </c>
    </row>
    <row r="64" spans="1:11" ht="13.5" thickBot="1" x14ac:dyDescent="0.25">
      <c r="A64" s="204" t="s">
        <v>8</v>
      </c>
      <c r="B64" s="13" t="s">
        <v>9</v>
      </c>
      <c r="C64" s="11"/>
      <c r="D64" s="11" t="s">
        <v>10</v>
      </c>
      <c r="E64" s="11"/>
      <c r="F64" s="11" t="s">
        <v>11</v>
      </c>
      <c r="G64" s="11"/>
      <c r="H64" s="11" t="s">
        <v>12</v>
      </c>
      <c r="I64" s="29"/>
      <c r="J64" s="29"/>
      <c r="K64" s="71"/>
    </row>
    <row r="65" spans="1:11" ht="13.5" thickBot="1" x14ac:dyDescent="0.25">
      <c r="A65" s="205"/>
      <c r="B65" s="35" t="s">
        <v>42</v>
      </c>
      <c r="C65" s="12"/>
      <c r="D65" s="12"/>
      <c r="E65" s="12"/>
      <c r="F65" s="12" t="s">
        <v>177</v>
      </c>
      <c r="G65" s="28"/>
      <c r="H65" s="21" t="s">
        <v>176</v>
      </c>
      <c r="I65" s="21"/>
      <c r="J65" s="21"/>
      <c r="K65" s="73"/>
    </row>
    <row r="66" spans="1:11" ht="13.5" thickBot="1" x14ac:dyDescent="0.25">
      <c r="A66" s="228" t="s">
        <v>13</v>
      </c>
      <c r="B66" s="13" t="s">
        <v>14</v>
      </c>
      <c r="C66" s="25"/>
      <c r="D66" s="215"/>
      <c r="E66" s="216"/>
      <c r="F66" s="216"/>
      <c r="G66" s="216"/>
      <c r="H66" s="216"/>
      <c r="I66" s="216"/>
      <c r="J66" s="216"/>
      <c r="K66" s="217"/>
    </row>
    <row r="67" spans="1:11" ht="13.5" thickBot="1" x14ac:dyDescent="0.25">
      <c r="A67" s="229"/>
      <c r="B67" s="13"/>
      <c r="C67" s="13"/>
      <c r="D67" s="218"/>
      <c r="E67" s="219"/>
      <c r="F67" s="219"/>
      <c r="G67" s="219"/>
      <c r="H67" s="219"/>
      <c r="I67" s="219"/>
      <c r="J67" s="219"/>
      <c r="K67" s="220"/>
    </row>
    <row r="68" spans="1:11" x14ac:dyDescent="0.2">
      <c r="A68" s="41"/>
      <c r="B68" s="6"/>
      <c r="C68" s="6"/>
      <c r="D68" s="42"/>
      <c r="E68" s="42"/>
      <c r="F68" s="42"/>
      <c r="G68" s="42"/>
      <c r="H68" s="42"/>
      <c r="I68" s="42"/>
      <c r="J68" s="42"/>
      <c r="K68" s="42"/>
    </row>
    <row r="69" spans="1:11" ht="13.5" thickBot="1" x14ac:dyDescent="0.25">
      <c r="B69" s="6"/>
      <c r="C69" s="6"/>
      <c r="D69" s="6"/>
      <c r="E69" s="6"/>
      <c r="F69" s="6"/>
      <c r="G69" s="6"/>
      <c r="H69" s="6"/>
      <c r="I69" s="6"/>
      <c r="J69" s="6"/>
      <c r="K69" s="6"/>
    </row>
    <row r="70" spans="1:11" ht="26.25" customHeight="1" thickBot="1" x14ac:dyDescent="0.25">
      <c r="A70" s="7" t="s">
        <v>54</v>
      </c>
      <c r="B70" s="8" t="s">
        <v>36</v>
      </c>
      <c r="C70" s="8"/>
      <c r="D70" s="9" t="s">
        <v>2</v>
      </c>
      <c r="E70" s="9" t="s">
        <v>75</v>
      </c>
      <c r="F70" s="9" t="s">
        <v>87</v>
      </c>
      <c r="G70" s="9" t="s">
        <v>77</v>
      </c>
      <c r="H70" s="118" t="s">
        <v>78</v>
      </c>
      <c r="I70" s="118" t="s">
        <v>79</v>
      </c>
      <c r="J70" s="118" t="s">
        <v>225</v>
      </c>
      <c r="K70" s="10" t="s">
        <v>7</v>
      </c>
    </row>
    <row r="71" spans="1:11" ht="73.5" customHeight="1" thickBot="1" x14ac:dyDescent="0.25">
      <c r="A71" s="50" t="s">
        <v>150</v>
      </c>
      <c r="B71" s="206" t="s">
        <v>218</v>
      </c>
      <c r="C71" s="4" t="s">
        <v>3</v>
      </c>
      <c r="D71" s="52">
        <v>0</v>
      </c>
      <c r="E71" s="58" t="s">
        <v>90</v>
      </c>
      <c r="F71" s="98">
        <v>150</v>
      </c>
      <c r="G71" s="139">
        <v>1960</v>
      </c>
      <c r="H71" s="142">
        <v>6360</v>
      </c>
      <c r="I71" s="142">
        <v>10000</v>
      </c>
      <c r="J71" s="142">
        <v>12420</v>
      </c>
      <c r="K71" s="221" t="s">
        <v>340</v>
      </c>
    </row>
    <row r="72" spans="1:11" ht="50.25" customHeight="1" thickBot="1" x14ac:dyDescent="0.25">
      <c r="A72" s="51"/>
      <c r="B72" s="207"/>
      <c r="C72" s="17" t="s">
        <v>4</v>
      </c>
      <c r="D72" s="60"/>
      <c r="E72" s="59" t="s">
        <v>100</v>
      </c>
      <c r="F72" s="99" t="s">
        <v>111</v>
      </c>
      <c r="G72" s="183">
        <v>2146</v>
      </c>
      <c r="H72" s="184">
        <v>5777</v>
      </c>
      <c r="I72" s="184">
        <v>7715</v>
      </c>
      <c r="J72" s="184"/>
      <c r="K72" s="222"/>
    </row>
    <row r="73" spans="1:11" ht="13.5" customHeight="1" thickBot="1" x14ac:dyDescent="0.25">
      <c r="A73" s="51"/>
      <c r="B73" s="207"/>
      <c r="C73" s="209" t="s">
        <v>5</v>
      </c>
      <c r="D73" s="210"/>
      <c r="E73" s="210"/>
      <c r="F73" s="210"/>
      <c r="G73" s="210"/>
      <c r="H73" s="210"/>
      <c r="I73" s="210"/>
      <c r="J73" s="132"/>
      <c r="K73" s="222"/>
    </row>
    <row r="74" spans="1:11" ht="25.5" customHeight="1" thickBot="1" x14ac:dyDescent="0.25">
      <c r="A74" s="51"/>
      <c r="B74" s="208"/>
      <c r="C74" s="211" t="s">
        <v>92</v>
      </c>
      <c r="D74" s="212"/>
      <c r="E74" s="212"/>
      <c r="F74" s="212"/>
      <c r="G74" s="212"/>
      <c r="H74" s="212"/>
      <c r="I74" s="212"/>
      <c r="J74" s="131"/>
      <c r="K74" s="222"/>
    </row>
    <row r="75" spans="1:11" ht="13.5" customHeight="1" thickBot="1" x14ac:dyDescent="0.25">
      <c r="A75" s="51"/>
      <c r="B75" s="8" t="s">
        <v>37</v>
      </c>
      <c r="C75" s="8"/>
      <c r="D75" s="9" t="s">
        <v>2</v>
      </c>
      <c r="E75" s="9" t="s">
        <v>75</v>
      </c>
      <c r="F75" s="9" t="s">
        <v>87</v>
      </c>
      <c r="G75" s="9" t="s">
        <v>77</v>
      </c>
      <c r="H75" s="118" t="s">
        <v>78</v>
      </c>
      <c r="I75" s="118" t="s">
        <v>79</v>
      </c>
      <c r="J75" s="118" t="s">
        <v>225</v>
      </c>
      <c r="K75" s="222"/>
    </row>
    <row r="76" spans="1:11" ht="60.75" customHeight="1" thickBot="1" x14ac:dyDescent="0.25">
      <c r="A76" s="51"/>
      <c r="B76" s="206" t="s">
        <v>219</v>
      </c>
      <c r="C76" s="4" t="s">
        <v>3</v>
      </c>
      <c r="D76" s="52">
        <v>0</v>
      </c>
      <c r="E76" s="58" t="s">
        <v>90</v>
      </c>
      <c r="F76" s="100" t="s">
        <v>165</v>
      </c>
      <c r="G76" s="140">
        <v>82</v>
      </c>
      <c r="H76" s="99">
        <v>260</v>
      </c>
      <c r="I76" s="99">
        <v>200</v>
      </c>
      <c r="J76" s="99">
        <v>250</v>
      </c>
      <c r="K76" s="223"/>
    </row>
    <row r="77" spans="1:11" ht="49.5" customHeight="1" thickBot="1" x14ac:dyDescent="0.25">
      <c r="A77" s="51"/>
      <c r="B77" s="207"/>
      <c r="C77" s="17" t="s">
        <v>4</v>
      </c>
      <c r="D77" s="60"/>
      <c r="E77" s="59" t="s">
        <v>100</v>
      </c>
      <c r="F77" s="101" t="s">
        <v>114</v>
      </c>
      <c r="G77" s="190">
        <v>52</v>
      </c>
      <c r="H77" s="191">
        <v>166</v>
      </c>
      <c r="I77" s="141">
        <v>220</v>
      </c>
      <c r="J77" s="141"/>
      <c r="K77" s="222"/>
    </row>
    <row r="78" spans="1:11" ht="13.5" customHeight="1" thickBot="1" x14ac:dyDescent="0.25">
      <c r="A78" s="51"/>
      <c r="B78" s="207"/>
      <c r="C78" s="209" t="s">
        <v>5</v>
      </c>
      <c r="D78" s="210"/>
      <c r="E78" s="210"/>
      <c r="F78" s="210"/>
      <c r="G78" s="210"/>
      <c r="H78" s="210"/>
      <c r="I78" s="210"/>
      <c r="J78" s="132"/>
      <c r="K78" s="222"/>
    </row>
    <row r="79" spans="1:11" ht="27" customHeight="1" thickBot="1" x14ac:dyDescent="0.25">
      <c r="A79" s="51"/>
      <c r="B79" s="208"/>
      <c r="C79" s="211" t="s">
        <v>92</v>
      </c>
      <c r="D79" s="212"/>
      <c r="E79" s="212"/>
      <c r="F79" s="212"/>
      <c r="G79" s="212"/>
      <c r="H79" s="212"/>
      <c r="I79" s="212"/>
      <c r="J79" s="131"/>
      <c r="K79" s="222"/>
    </row>
    <row r="80" spans="1:11" ht="13.5" customHeight="1" thickBot="1" x14ac:dyDescent="0.25">
      <c r="A80" s="68" t="s">
        <v>17</v>
      </c>
      <c r="B80" s="2" t="s">
        <v>38</v>
      </c>
      <c r="C80" s="2"/>
      <c r="D80" s="3" t="s">
        <v>2</v>
      </c>
      <c r="E80" s="9" t="s">
        <v>75</v>
      </c>
      <c r="F80" s="9" t="s">
        <v>87</v>
      </c>
      <c r="G80" s="9" t="s">
        <v>77</v>
      </c>
      <c r="H80" s="9" t="s">
        <v>78</v>
      </c>
      <c r="I80" s="9" t="s">
        <v>79</v>
      </c>
      <c r="J80" s="118" t="s">
        <v>225</v>
      </c>
      <c r="K80" s="222"/>
    </row>
    <row r="81" spans="1:11" ht="148.5" customHeight="1" thickBot="1" x14ac:dyDescent="0.25">
      <c r="A81" s="224">
        <v>5</v>
      </c>
      <c r="B81" s="230" t="s">
        <v>151</v>
      </c>
      <c r="C81" s="4" t="s">
        <v>3</v>
      </c>
      <c r="D81" s="45" t="s">
        <v>109</v>
      </c>
      <c r="E81" s="59" t="s">
        <v>90</v>
      </c>
      <c r="F81" s="49" t="s">
        <v>57</v>
      </c>
      <c r="G81" s="91" t="s">
        <v>137</v>
      </c>
      <c r="H81" s="49" t="s">
        <v>136</v>
      </c>
      <c r="I81" s="194" t="s">
        <v>337</v>
      </c>
      <c r="J81" s="49" t="s">
        <v>138</v>
      </c>
      <c r="K81" s="222"/>
    </row>
    <row r="82" spans="1:11" ht="145.5" customHeight="1" thickBot="1" x14ac:dyDescent="0.25">
      <c r="A82" s="213"/>
      <c r="B82" s="231"/>
      <c r="C82" s="4" t="s">
        <v>4</v>
      </c>
      <c r="D82" s="60"/>
      <c r="E82" s="59" t="s">
        <v>100</v>
      </c>
      <c r="F82" s="70" t="s">
        <v>85</v>
      </c>
      <c r="G82" s="70" t="s">
        <v>308</v>
      </c>
      <c r="H82" s="70" t="s">
        <v>322</v>
      </c>
      <c r="I82" s="70" t="s">
        <v>359</v>
      </c>
      <c r="J82" s="5"/>
      <c r="K82" s="222"/>
    </row>
    <row r="83" spans="1:11" ht="12.75" customHeight="1" thickBot="1" x14ac:dyDescent="0.25">
      <c r="A83" s="213"/>
      <c r="B83" s="231"/>
      <c r="C83" s="209" t="s">
        <v>5</v>
      </c>
      <c r="D83" s="210"/>
      <c r="E83" s="210"/>
      <c r="F83" s="210"/>
      <c r="G83" s="210"/>
      <c r="H83" s="210"/>
      <c r="I83" s="210"/>
      <c r="J83" s="127"/>
      <c r="K83" s="16" t="s">
        <v>18</v>
      </c>
    </row>
    <row r="84" spans="1:11" ht="27" customHeight="1" thickBot="1" x14ac:dyDescent="0.25">
      <c r="A84" s="214"/>
      <c r="B84" s="232"/>
      <c r="C84" s="211" t="s">
        <v>93</v>
      </c>
      <c r="D84" s="212"/>
      <c r="E84" s="212"/>
      <c r="F84" s="212"/>
      <c r="G84" s="212"/>
      <c r="H84" s="212"/>
      <c r="I84" s="212"/>
      <c r="J84" s="46"/>
      <c r="K84" s="22" t="s">
        <v>41</v>
      </c>
    </row>
    <row r="85" spans="1:11" ht="13.5" thickBot="1" x14ac:dyDescent="0.25">
      <c r="A85" s="204" t="s">
        <v>8</v>
      </c>
      <c r="B85" s="13" t="s">
        <v>9</v>
      </c>
      <c r="C85" s="11"/>
      <c r="D85" s="11" t="s">
        <v>10</v>
      </c>
      <c r="E85" s="11"/>
      <c r="F85" s="11" t="s">
        <v>11</v>
      </c>
      <c r="G85" s="11"/>
      <c r="H85" s="11" t="s">
        <v>12</v>
      </c>
      <c r="I85" s="29"/>
      <c r="J85" s="29"/>
      <c r="K85" s="71"/>
    </row>
    <row r="86" spans="1:11" ht="13.5" thickBot="1" x14ac:dyDescent="0.25">
      <c r="A86" s="205"/>
      <c r="B86" s="114" t="s">
        <v>172</v>
      </c>
      <c r="C86" s="36"/>
      <c r="D86" s="36"/>
      <c r="E86" s="36"/>
      <c r="F86" s="36" t="s">
        <v>178</v>
      </c>
      <c r="G86" s="37"/>
      <c r="H86" s="38" t="s">
        <v>35</v>
      </c>
      <c r="I86" s="21"/>
      <c r="J86" s="21"/>
      <c r="K86" s="73"/>
    </row>
    <row r="87" spans="1:11" ht="13.5" thickBot="1" x14ac:dyDescent="0.25">
      <c r="A87" s="228" t="s">
        <v>13</v>
      </c>
      <c r="B87" s="13" t="s">
        <v>14</v>
      </c>
      <c r="C87" s="25"/>
      <c r="D87" s="215"/>
      <c r="E87" s="216"/>
      <c r="F87" s="216"/>
      <c r="G87" s="216"/>
      <c r="H87" s="216"/>
      <c r="I87" s="216"/>
      <c r="J87" s="216"/>
      <c r="K87" s="217"/>
    </row>
    <row r="88" spans="1:11" ht="13.5" thickBot="1" x14ac:dyDescent="0.25">
      <c r="A88" s="229"/>
      <c r="B88" s="13"/>
      <c r="C88" s="13"/>
      <c r="D88" s="218"/>
      <c r="E88" s="219"/>
      <c r="F88" s="219"/>
      <c r="G88" s="219"/>
      <c r="H88" s="219"/>
      <c r="I88" s="219"/>
      <c r="J88" s="219"/>
      <c r="K88" s="220"/>
    </row>
    <row r="89" spans="1:11" x14ac:dyDescent="0.2">
      <c r="A89" s="6"/>
      <c r="B89" s="6"/>
      <c r="C89" s="6"/>
      <c r="D89" s="6"/>
      <c r="E89" s="6"/>
      <c r="F89" s="6"/>
      <c r="G89" s="6"/>
      <c r="H89" s="6"/>
      <c r="I89" s="6"/>
      <c r="J89" s="6"/>
      <c r="K89" s="6"/>
    </row>
    <row r="90" spans="1:11" ht="13.5" thickBot="1" x14ac:dyDescent="0.25">
      <c r="A90" s="6"/>
      <c r="B90" s="6"/>
      <c r="C90" s="6"/>
      <c r="D90" s="6"/>
      <c r="E90" s="6"/>
      <c r="F90" s="6"/>
      <c r="G90" s="6"/>
      <c r="H90" s="6"/>
      <c r="I90" s="6"/>
      <c r="J90" s="6"/>
      <c r="K90" s="6"/>
    </row>
    <row r="91" spans="1:11" ht="24.75" thickBot="1" x14ac:dyDescent="0.25">
      <c r="A91" s="7" t="s">
        <v>55</v>
      </c>
      <c r="B91" s="8" t="s">
        <v>45</v>
      </c>
      <c r="C91" s="8"/>
      <c r="D91" s="9" t="s">
        <v>2</v>
      </c>
      <c r="E91" s="9" t="s">
        <v>75</v>
      </c>
      <c r="F91" s="9" t="s">
        <v>76</v>
      </c>
      <c r="G91" s="9" t="s">
        <v>77</v>
      </c>
      <c r="H91" s="9" t="s">
        <v>78</v>
      </c>
      <c r="I91" s="9" t="s">
        <v>79</v>
      </c>
      <c r="J91" s="118" t="s">
        <v>225</v>
      </c>
      <c r="K91" s="10" t="s">
        <v>7</v>
      </c>
    </row>
    <row r="92" spans="1:11" ht="63" customHeight="1" thickBot="1" x14ac:dyDescent="0.25">
      <c r="A92" s="202" t="s">
        <v>64</v>
      </c>
      <c r="B92" s="199" t="s">
        <v>220</v>
      </c>
      <c r="C92" s="26" t="s">
        <v>3</v>
      </c>
      <c r="D92" s="22" t="s">
        <v>73</v>
      </c>
      <c r="E92" s="22" t="s">
        <v>159</v>
      </c>
      <c r="F92" s="102" t="s">
        <v>207</v>
      </c>
      <c r="G92" s="102" t="s">
        <v>208</v>
      </c>
      <c r="H92" s="102" t="s">
        <v>209</v>
      </c>
      <c r="I92" s="102" t="s">
        <v>289</v>
      </c>
      <c r="J92" s="47" t="s">
        <v>290</v>
      </c>
      <c r="K92" s="240" t="s">
        <v>149</v>
      </c>
    </row>
    <row r="93" spans="1:11" ht="61.5" customHeight="1" thickBot="1" x14ac:dyDescent="0.25">
      <c r="A93" s="203"/>
      <c r="B93" s="200"/>
      <c r="C93" s="17" t="s">
        <v>4</v>
      </c>
      <c r="D93" s="60"/>
      <c r="E93" s="56" t="s">
        <v>169</v>
      </c>
      <c r="F93" s="5" t="s">
        <v>206</v>
      </c>
      <c r="G93" s="103" t="s">
        <v>286</v>
      </c>
      <c r="H93" s="47" t="s">
        <v>325</v>
      </c>
      <c r="I93" s="47" t="s">
        <v>355</v>
      </c>
      <c r="J93" s="5"/>
      <c r="K93" s="241"/>
    </row>
    <row r="94" spans="1:11" ht="13.5" customHeight="1" thickBot="1" x14ac:dyDescent="0.25">
      <c r="A94" s="51"/>
      <c r="B94" s="200"/>
      <c r="C94" s="209" t="s">
        <v>5</v>
      </c>
      <c r="D94" s="210"/>
      <c r="E94" s="210"/>
      <c r="F94" s="210"/>
      <c r="G94" s="210"/>
      <c r="H94" s="210"/>
      <c r="I94" s="210"/>
      <c r="J94" s="132"/>
      <c r="K94" s="241"/>
    </row>
    <row r="95" spans="1:11" ht="26.25" customHeight="1" thickBot="1" x14ac:dyDescent="0.25">
      <c r="A95" s="51"/>
      <c r="B95" s="201"/>
      <c r="C95" s="211" t="s">
        <v>94</v>
      </c>
      <c r="D95" s="212"/>
      <c r="E95" s="212"/>
      <c r="F95" s="212"/>
      <c r="G95" s="212"/>
      <c r="H95" s="212"/>
      <c r="I95" s="212"/>
      <c r="J95" s="131"/>
      <c r="K95" s="241"/>
    </row>
    <row r="96" spans="1:11" ht="13.5" customHeight="1" thickBot="1" x14ac:dyDescent="0.25">
      <c r="A96" s="51"/>
      <c r="B96" s="2" t="s">
        <v>46</v>
      </c>
      <c r="C96" s="2"/>
      <c r="D96" s="9" t="s">
        <v>2</v>
      </c>
      <c r="E96" s="9" t="s">
        <v>75</v>
      </c>
      <c r="F96" s="9" t="s">
        <v>76</v>
      </c>
      <c r="G96" s="9" t="s">
        <v>77</v>
      </c>
      <c r="H96" s="9" t="s">
        <v>78</v>
      </c>
      <c r="I96" s="9" t="s">
        <v>79</v>
      </c>
      <c r="J96" s="44" t="s">
        <v>225</v>
      </c>
      <c r="K96" s="241"/>
    </row>
    <row r="97" spans="1:11" ht="72.75" customHeight="1" thickBot="1" x14ac:dyDescent="0.25">
      <c r="A97" s="51"/>
      <c r="B97" s="199" t="s">
        <v>152</v>
      </c>
      <c r="C97" s="106" t="s">
        <v>3</v>
      </c>
      <c r="D97" s="19" t="s">
        <v>74</v>
      </c>
      <c r="E97" s="19" t="s">
        <v>130</v>
      </c>
      <c r="F97" s="19" t="s">
        <v>131</v>
      </c>
      <c r="G97" s="88" t="s">
        <v>139</v>
      </c>
      <c r="H97" s="88" t="s">
        <v>140</v>
      </c>
      <c r="I97" s="88" t="s">
        <v>227</v>
      </c>
      <c r="J97" s="88" t="s">
        <v>132</v>
      </c>
      <c r="K97" s="242"/>
    </row>
    <row r="98" spans="1:11" ht="97.5" customHeight="1" thickBot="1" x14ac:dyDescent="0.25">
      <c r="A98" s="51"/>
      <c r="B98" s="200"/>
      <c r="C98" s="4" t="s">
        <v>4</v>
      </c>
      <c r="D98" s="61"/>
      <c r="E98" s="56" t="s">
        <v>108</v>
      </c>
      <c r="F98" s="87" t="s">
        <v>158</v>
      </c>
      <c r="G98" s="70" t="s">
        <v>170</v>
      </c>
      <c r="H98" s="193" t="s">
        <v>312</v>
      </c>
      <c r="I98" s="197" t="s">
        <v>358</v>
      </c>
      <c r="J98" s="5"/>
      <c r="K98" s="241"/>
    </row>
    <row r="99" spans="1:11" ht="13.5" customHeight="1" thickBot="1" x14ac:dyDescent="0.25">
      <c r="A99" s="51"/>
      <c r="B99" s="200"/>
      <c r="C99" s="209" t="s">
        <v>5</v>
      </c>
      <c r="D99" s="210"/>
      <c r="E99" s="210"/>
      <c r="F99" s="210"/>
      <c r="G99" s="210"/>
      <c r="H99" s="210"/>
      <c r="I99" s="210"/>
      <c r="J99" s="132"/>
      <c r="K99" s="241"/>
    </row>
    <row r="100" spans="1:11" ht="27" customHeight="1" thickBot="1" x14ac:dyDescent="0.25">
      <c r="A100" s="110"/>
      <c r="B100" s="201"/>
      <c r="C100" s="211" t="s">
        <v>95</v>
      </c>
      <c r="D100" s="212"/>
      <c r="E100" s="212"/>
      <c r="F100" s="212"/>
      <c r="G100" s="212"/>
      <c r="H100" s="212"/>
      <c r="I100" s="212"/>
      <c r="J100" s="131"/>
      <c r="K100" s="241"/>
    </row>
    <row r="101" spans="1:11" ht="13.5" thickBot="1" x14ac:dyDescent="0.25">
      <c r="A101" s="68" t="s">
        <v>17</v>
      </c>
      <c r="B101" s="1" t="s">
        <v>47</v>
      </c>
      <c r="C101" s="2"/>
      <c r="D101" s="3" t="s">
        <v>2</v>
      </c>
      <c r="E101" s="9" t="s">
        <v>75</v>
      </c>
      <c r="F101" s="9" t="s">
        <v>76</v>
      </c>
      <c r="G101" s="9" t="s">
        <v>77</v>
      </c>
      <c r="H101" s="9" t="s">
        <v>78</v>
      </c>
      <c r="I101" s="9" t="s">
        <v>79</v>
      </c>
      <c r="J101" s="44" t="s">
        <v>225</v>
      </c>
      <c r="K101" s="241"/>
    </row>
    <row r="102" spans="1:11" ht="69.75" customHeight="1" thickBot="1" x14ac:dyDescent="0.25">
      <c r="A102" s="213">
        <v>25</v>
      </c>
      <c r="B102" s="199" t="s">
        <v>107</v>
      </c>
      <c r="C102" s="106" t="s">
        <v>3</v>
      </c>
      <c r="D102" s="111" t="s">
        <v>164</v>
      </c>
      <c r="E102" s="57" t="s">
        <v>88</v>
      </c>
      <c r="F102" s="22" t="s">
        <v>40</v>
      </c>
      <c r="G102" s="22" t="s">
        <v>196</v>
      </c>
      <c r="H102" s="22" t="s">
        <v>197</v>
      </c>
      <c r="I102" s="22" t="s">
        <v>335</v>
      </c>
      <c r="J102" s="22" t="s">
        <v>331</v>
      </c>
      <c r="K102" s="243"/>
    </row>
    <row r="103" spans="1:11" ht="108.75" thickBot="1" x14ac:dyDescent="0.25">
      <c r="A103" s="213"/>
      <c r="B103" s="200"/>
      <c r="C103" s="4" t="s">
        <v>4</v>
      </c>
      <c r="D103" s="60"/>
      <c r="E103" s="56" t="s">
        <v>89</v>
      </c>
      <c r="F103" s="5" t="s">
        <v>133</v>
      </c>
      <c r="G103" s="5" t="s">
        <v>281</v>
      </c>
      <c r="H103" s="5" t="s">
        <v>328</v>
      </c>
      <c r="I103" s="5" t="s">
        <v>357</v>
      </c>
      <c r="J103" s="22"/>
      <c r="K103" s="22"/>
    </row>
    <row r="104" spans="1:11" ht="13.5" thickBot="1" x14ac:dyDescent="0.25">
      <c r="A104" s="213"/>
      <c r="B104" s="200"/>
      <c r="C104" s="209" t="s">
        <v>5</v>
      </c>
      <c r="D104" s="210"/>
      <c r="E104" s="210"/>
      <c r="F104" s="210"/>
      <c r="G104" s="210"/>
      <c r="H104" s="210"/>
      <c r="I104" s="210"/>
      <c r="J104" s="127"/>
      <c r="K104" s="16" t="s">
        <v>18</v>
      </c>
    </row>
    <row r="105" spans="1:11" ht="27" customHeight="1" thickBot="1" x14ac:dyDescent="0.25">
      <c r="A105" s="214"/>
      <c r="B105" s="201"/>
      <c r="C105" s="211" t="s">
        <v>96</v>
      </c>
      <c r="D105" s="212"/>
      <c r="E105" s="212"/>
      <c r="F105" s="212"/>
      <c r="G105" s="212"/>
      <c r="H105" s="212"/>
      <c r="I105" s="212"/>
      <c r="J105" s="46"/>
      <c r="K105" s="22" t="s">
        <v>41</v>
      </c>
    </row>
    <row r="106" spans="1:11" ht="13.5" thickBot="1" x14ac:dyDescent="0.25">
      <c r="A106" s="204" t="s">
        <v>8</v>
      </c>
      <c r="B106" s="11" t="s">
        <v>9</v>
      </c>
      <c r="C106" s="11"/>
      <c r="D106" s="11" t="s">
        <v>10</v>
      </c>
      <c r="E106" s="11"/>
      <c r="F106" s="11" t="s">
        <v>11</v>
      </c>
      <c r="G106" s="11"/>
      <c r="H106" s="11" t="s">
        <v>12</v>
      </c>
      <c r="I106" s="29"/>
      <c r="J106" s="29"/>
      <c r="K106" s="71"/>
    </row>
    <row r="107" spans="1:11" ht="13.5" thickBot="1" x14ac:dyDescent="0.25">
      <c r="A107" s="205"/>
      <c r="B107" s="114" t="s">
        <v>180</v>
      </c>
      <c r="C107" s="12"/>
      <c r="D107" s="12"/>
      <c r="E107" s="12"/>
      <c r="F107" s="12" t="s">
        <v>181</v>
      </c>
      <c r="G107" s="28"/>
      <c r="H107" s="33" t="s">
        <v>179</v>
      </c>
      <c r="I107" s="21"/>
      <c r="J107" s="21"/>
      <c r="K107" s="73"/>
    </row>
    <row r="108" spans="1:11" ht="13.5" thickBot="1" x14ac:dyDescent="0.25">
      <c r="A108" s="228" t="s">
        <v>13</v>
      </c>
      <c r="B108" s="13" t="s">
        <v>14</v>
      </c>
      <c r="C108" s="25"/>
      <c r="D108" s="215"/>
      <c r="E108" s="216"/>
      <c r="F108" s="216"/>
      <c r="G108" s="216"/>
      <c r="H108" s="216"/>
      <c r="I108" s="216"/>
      <c r="J108" s="216"/>
      <c r="K108" s="217"/>
    </row>
    <row r="109" spans="1:11" ht="13.5" thickBot="1" x14ac:dyDescent="0.25">
      <c r="A109" s="229"/>
      <c r="B109" s="13"/>
      <c r="C109" s="13"/>
      <c r="D109" s="218"/>
      <c r="E109" s="219"/>
      <c r="F109" s="219"/>
      <c r="G109" s="219"/>
      <c r="H109" s="219"/>
      <c r="I109" s="219"/>
      <c r="J109" s="219"/>
      <c r="K109" s="220"/>
    </row>
    <row r="110" spans="1:11" x14ac:dyDescent="0.2">
      <c r="A110" s="6"/>
      <c r="B110" s="6"/>
      <c r="C110" s="6"/>
      <c r="D110" s="6"/>
      <c r="E110" s="6"/>
      <c r="F110" s="6"/>
      <c r="G110" s="6"/>
      <c r="H110" s="6"/>
      <c r="I110" s="6"/>
      <c r="J110" s="6"/>
      <c r="K110" s="6"/>
    </row>
    <row r="111" spans="1:11" ht="13.5" thickBot="1" x14ac:dyDescent="0.25">
      <c r="A111" s="39"/>
      <c r="B111" s="39"/>
      <c r="C111" s="39"/>
      <c r="D111" s="39"/>
      <c r="E111" s="39"/>
      <c r="F111" s="39"/>
      <c r="G111" s="39"/>
      <c r="H111" s="39"/>
      <c r="I111" s="39"/>
      <c r="J111" s="39"/>
      <c r="K111" s="39"/>
    </row>
    <row r="112" spans="1:11" ht="13.5" thickBot="1" x14ac:dyDescent="0.25">
      <c r="A112" s="7" t="s">
        <v>62</v>
      </c>
      <c r="B112" s="8" t="s">
        <v>48</v>
      </c>
      <c r="C112" s="8"/>
      <c r="D112" s="9" t="s">
        <v>2</v>
      </c>
      <c r="E112" s="3" t="s">
        <v>75</v>
      </c>
      <c r="F112" s="9" t="s">
        <v>76</v>
      </c>
      <c r="G112" s="9" t="s">
        <v>77</v>
      </c>
      <c r="H112" s="9" t="s">
        <v>78</v>
      </c>
      <c r="I112" s="9" t="s">
        <v>79</v>
      </c>
      <c r="J112" s="137" t="s">
        <v>225</v>
      </c>
      <c r="K112" s="10" t="s">
        <v>7</v>
      </c>
    </row>
    <row r="113" spans="1:11" ht="40.5" customHeight="1" thickBot="1" x14ac:dyDescent="0.25">
      <c r="A113" s="202" t="s">
        <v>30</v>
      </c>
      <c r="B113" s="230" t="s">
        <v>155</v>
      </c>
      <c r="C113" s="4" t="s">
        <v>3</v>
      </c>
      <c r="D113" s="22" t="s">
        <v>80</v>
      </c>
      <c r="E113" s="22" t="s">
        <v>39</v>
      </c>
      <c r="F113" s="22" t="s">
        <v>39</v>
      </c>
      <c r="G113" s="22" t="s">
        <v>39</v>
      </c>
      <c r="H113" s="22" t="s">
        <v>39</v>
      </c>
      <c r="I113" s="95" t="s">
        <v>39</v>
      </c>
      <c r="J113" s="5" t="s">
        <v>39</v>
      </c>
      <c r="K113" s="238" t="s">
        <v>65</v>
      </c>
    </row>
    <row r="114" spans="1:11" ht="48" customHeight="1" thickBot="1" x14ac:dyDescent="0.25">
      <c r="A114" s="203"/>
      <c r="B114" s="234"/>
      <c r="C114" s="17" t="s">
        <v>4</v>
      </c>
      <c r="D114" s="60"/>
      <c r="E114" s="5" t="s">
        <v>67</v>
      </c>
      <c r="F114" s="5" t="s">
        <v>194</v>
      </c>
      <c r="G114" s="180" t="s">
        <v>194</v>
      </c>
      <c r="H114" s="5" t="s">
        <v>194</v>
      </c>
      <c r="I114" s="96"/>
      <c r="J114" s="5"/>
      <c r="K114" s="222"/>
    </row>
    <row r="115" spans="1:11" ht="15.75" customHeight="1" thickBot="1" x14ac:dyDescent="0.25">
      <c r="A115" s="203"/>
      <c r="B115" s="234"/>
      <c r="C115" s="209" t="s">
        <v>5</v>
      </c>
      <c r="D115" s="210"/>
      <c r="E115" s="210"/>
      <c r="F115" s="210"/>
      <c r="G115" s="210"/>
      <c r="H115" s="210"/>
      <c r="I115" s="210"/>
      <c r="J115" s="132"/>
      <c r="K115" s="222"/>
    </row>
    <row r="116" spans="1:11" ht="15.75" customHeight="1" thickBot="1" x14ac:dyDescent="0.25">
      <c r="A116" s="203"/>
      <c r="B116" s="235"/>
      <c r="C116" s="211" t="s">
        <v>33</v>
      </c>
      <c r="D116" s="212"/>
      <c r="E116" s="212"/>
      <c r="F116" s="212"/>
      <c r="G116" s="212"/>
      <c r="H116" s="212"/>
      <c r="I116" s="212"/>
      <c r="J116" s="131"/>
      <c r="K116" s="222"/>
    </row>
    <row r="117" spans="1:11" ht="13.5" thickBot="1" x14ac:dyDescent="0.25">
      <c r="A117" s="203"/>
      <c r="B117" s="8" t="s">
        <v>49</v>
      </c>
      <c r="C117" s="2"/>
      <c r="D117" s="3" t="s">
        <v>2</v>
      </c>
      <c r="E117" s="3" t="s">
        <v>75</v>
      </c>
      <c r="F117" s="3" t="s">
        <v>76</v>
      </c>
      <c r="G117" s="3" t="s">
        <v>77</v>
      </c>
      <c r="H117" s="3" t="s">
        <v>78</v>
      </c>
      <c r="I117" s="97" t="s">
        <v>79</v>
      </c>
      <c r="J117" s="137" t="s">
        <v>225</v>
      </c>
      <c r="K117" s="222"/>
    </row>
    <row r="118" spans="1:11" ht="60.75" customHeight="1" thickBot="1" x14ac:dyDescent="0.25">
      <c r="A118" s="203"/>
      <c r="B118" s="236" t="s">
        <v>51</v>
      </c>
      <c r="C118" s="4" t="s">
        <v>3</v>
      </c>
      <c r="D118" s="52" t="s">
        <v>81</v>
      </c>
      <c r="E118" s="52" t="s">
        <v>70</v>
      </c>
      <c r="F118" s="52" t="s">
        <v>70</v>
      </c>
      <c r="G118" s="52" t="s">
        <v>70</v>
      </c>
      <c r="H118" s="52" t="s">
        <v>295</v>
      </c>
      <c r="I118" s="52" t="s">
        <v>295</v>
      </c>
      <c r="J118" s="52" t="s">
        <v>295</v>
      </c>
      <c r="K118" s="222"/>
    </row>
    <row r="119" spans="1:11" ht="90.75" customHeight="1" thickBot="1" x14ac:dyDescent="0.25">
      <c r="A119" s="203"/>
      <c r="B119" s="237"/>
      <c r="C119" s="4" t="s">
        <v>4</v>
      </c>
      <c r="D119" s="61"/>
      <c r="E119" s="5" t="s">
        <v>69</v>
      </c>
      <c r="F119" s="5" t="s">
        <v>282</v>
      </c>
      <c r="G119" s="113" t="s">
        <v>188</v>
      </c>
      <c r="H119" s="5" t="s">
        <v>316</v>
      </c>
      <c r="I119" s="96"/>
      <c r="J119" s="5"/>
      <c r="K119" s="222"/>
    </row>
    <row r="120" spans="1:11" ht="15.75" customHeight="1" thickBot="1" x14ac:dyDescent="0.25">
      <c r="A120" s="203"/>
      <c r="B120" s="237"/>
      <c r="C120" s="209" t="s">
        <v>5</v>
      </c>
      <c r="D120" s="210"/>
      <c r="E120" s="210"/>
      <c r="F120" s="210"/>
      <c r="G120" s="210"/>
      <c r="H120" s="210"/>
      <c r="I120" s="210"/>
      <c r="J120" s="132"/>
      <c r="K120" s="222"/>
    </row>
    <row r="121" spans="1:11" ht="15.75" customHeight="1" thickBot="1" x14ac:dyDescent="0.25">
      <c r="A121" s="233"/>
      <c r="B121" s="237"/>
      <c r="C121" s="211" t="s">
        <v>58</v>
      </c>
      <c r="D121" s="212"/>
      <c r="E121" s="212"/>
      <c r="F121" s="212"/>
      <c r="G121" s="212"/>
      <c r="H121" s="212"/>
      <c r="I121" s="212"/>
      <c r="J121" s="131"/>
      <c r="K121" s="222"/>
    </row>
    <row r="122" spans="1:11" ht="13.5" thickBot="1" x14ac:dyDescent="0.25">
      <c r="A122" s="68" t="s">
        <v>17</v>
      </c>
      <c r="B122" s="1" t="s">
        <v>50</v>
      </c>
      <c r="C122" s="2"/>
      <c r="D122" s="3" t="s">
        <v>2</v>
      </c>
      <c r="E122" s="3" t="s">
        <v>75</v>
      </c>
      <c r="F122" s="3" t="s">
        <v>76</v>
      </c>
      <c r="G122" s="3" t="s">
        <v>77</v>
      </c>
      <c r="H122" s="3" t="s">
        <v>78</v>
      </c>
      <c r="I122" s="97" t="s">
        <v>79</v>
      </c>
      <c r="J122" s="137" t="s">
        <v>225</v>
      </c>
      <c r="K122" s="222"/>
    </row>
    <row r="123" spans="1:11" ht="53.25" customHeight="1" thickBot="1" x14ac:dyDescent="0.25">
      <c r="A123" s="224">
        <v>10</v>
      </c>
      <c r="B123" s="206" t="s">
        <v>56</v>
      </c>
      <c r="C123" s="66" t="s">
        <v>3</v>
      </c>
      <c r="D123" s="18" t="s">
        <v>80</v>
      </c>
      <c r="E123" s="22" t="s">
        <v>195</v>
      </c>
      <c r="F123" s="22"/>
      <c r="G123" s="22" t="s">
        <v>134</v>
      </c>
      <c r="H123" s="49" t="s">
        <v>115</v>
      </c>
      <c r="I123" s="95" t="s">
        <v>228</v>
      </c>
      <c r="J123" s="5" t="s">
        <v>229</v>
      </c>
      <c r="K123" s="222"/>
    </row>
    <row r="124" spans="1:11" ht="84.75" thickBot="1" x14ac:dyDescent="0.25">
      <c r="A124" s="213"/>
      <c r="B124" s="207"/>
      <c r="C124" s="4" t="s">
        <v>4</v>
      </c>
      <c r="D124" s="60"/>
      <c r="E124" s="5" t="s">
        <v>66</v>
      </c>
      <c r="F124" s="5" t="s">
        <v>84</v>
      </c>
      <c r="G124" s="112" t="s">
        <v>134</v>
      </c>
      <c r="H124" s="5" t="s">
        <v>317</v>
      </c>
      <c r="I124" s="96"/>
      <c r="J124" s="5"/>
      <c r="K124" s="222"/>
    </row>
    <row r="125" spans="1:11" ht="13.5" thickBot="1" x14ac:dyDescent="0.25">
      <c r="A125" s="213"/>
      <c r="B125" s="207"/>
      <c r="C125" s="209" t="s">
        <v>5</v>
      </c>
      <c r="D125" s="210"/>
      <c r="E125" s="210"/>
      <c r="F125" s="210"/>
      <c r="G125" s="210"/>
      <c r="H125" s="210"/>
      <c r="I125" s="210"/>
      <c r="J125" s="132"/>
      <c r="K125" s="222"/>
    </row>
    <row r="126" spans="1:11" ht="13.5" thickBot="1" x14ac:dyDescent="0.25">
      <c r="A126" s="213"/>
      <c r="B126" s="208"/>
      <c r="C126" s="211" t="s">
        <v>31</v>
      </c>
      <c r="D126" s="212"/>
      <c r="E126" s="212"/>
      <c r="F126" s="212"/>
      <c r="G126" s="212"/>
      <c r="H126" s="212"/>
      <c r="I126" s="212"/>
      <c r="J126" s="131"/>
      <c r="K126" s="222"/>
    </row>
    <row r="127" spans="1:11" ht="13.5" thickBot="1" x14ac:dyDescent="0.25">
      <c r="A127" s="213"/>
      <c r="B127" s="1" t="s">
        <v>118</v>
      </c>
      <c r="C127" s="2"/>
      <c r="D127" s="3" t="s">
        <v>2</v>
      </c>
      <c r="E127" s="3" t="s">
        <v>75</v>
      </c>
      <c r="F127" s="3" t="s">
        <v>76</v>
      </c>
      <c r="G127" s="3" t="s">
        <v>77</v>
      </c>
      <c r="H127" s="3" t="s">
        <v>78</v>
      </c>
      <c r="I127" s="97" t="s">
        <v>79</v>
      </c>
      <c r="J127" s="137" t="s">
        <v>225</v>
      </c>
      <c r="K127" s="222"/>
    </row>
    <row r="128" spans="1:11" ht="186.75" customHeight="1" thickBot="1" x14ac:dyDescent="0.25">
      <c r="A128" s="213"/>
      <c r="B128" s="206" t="s">
        <v>116</v>
      </c>
      <c r="C128" s="80" t="s">
        <v>3</v>
      </c>
      <c r="D128" s="18" t="s">
        <v>80</v>
      </c>
      <c r="E128" s="82"/>
      <c r="F128" s="22"/>
      <c r="G128" s="22" t="s">
        <v>156</v>
      </c>
      <c r="H128" s="22" t="s">
        <v>288</v>
      </c>
      <c r="I128" s="95" t="s">
        <v>332</v>
      </c>
      <c r="J128" s="40" t="s">
        <v>334</v>
      </c>
      <c r="K128" s="222"/>
    </row>
    <row r="129" spans="1:11" ht="244.5" customHeight="1" thickBot="1" x14ac:dyDescent="0.25">
      <c r="A129" s="213"/>
      <c r="B129" s="207"/>
      <c r="C129" s="4" t="s">
        <v>4</v>
      </c>
      <c r="D129" s="81"/>
      <c r="E129" s="81"/>
      <c r="F129" s="5" t="s">
        <v>135</v>
      </c>
      <c r="G129" s="113" t="s">
        <v>283</v>
      </c>
      <c r="H129" s="5" t="s">
        <v>323</v>
      </c>
      <c r="I129" s="96" t="s">
        <v>333</v>
      </c>
      <c r="J129" s="5"/>
      <c r="K129" s="239"/>
    </row>
    <row r="130" spans="1:11" ht="13.5" thickBot="1" x14ac:dyDescent="0.25">
      <c r="A130" s="213"/>
      <c r="B130" s="207"/>
      <c r="C130" s="209" t="s">
        <v>5</v>
      </c>
      <c r="D130" s="210"/>
      <c r="E130" s="210"/>
      <c r="F130" s="210"/>
      <c r="G130" s="210"/>
      <c r="H130" s="210"/>
      <c r="I130" s="210"/>
      <c r="J130" s="127"/>
      <c r="K130" s="16" t="s">
        <v>18</v>
      </c>
    </row>
    <row r="131" spans="1:11" ht="13.5" thickBot="1" x14ac:dyDescent="0.25">
      <c r="A131" s="214"/>
      <c r="B131" s="208"/>
      <c r="C131" s="211" t="s">
        <v>31</v>
      </c>
      <c r="D131" s="212"/>
      <c r="E131" s="212"/>
      <c r="F131" s="212"/>
      <c r="G131" s="212"/>
      <c r="H131" s="212"/>
      <c r="I131" s="212"/>
      <c r="J131" s="46"/>
      <c r="K131" s="22" t="s">
        <v>41</v>
      </c>
    </row>
    <row r="132" spans="1:11" ht="13.5" thickBot="1" x14ac:dyDescent="0.25">
      <c r="A132" s="204" t="s">
        <v>8</v>
      </c>
      <c r="B132" s="11" t="s">
        <v>9</v>
      </c>
      <c r="C132" s="11"/>
      <c r="D132" s="11" t="s">
        <v>10</v>
      </c>
      <c r="E132" s="11"/>
      <c r="F132" s="11" t="s">
        <v>11</v>
      </c>
      <c r="G132" s="11"/>
      <c r="H132" s="11" t="s">
        <v>12</v>
      </c>
      <c r="I132" s="29"/>
      <c r="J132" s="29"/>
      <c r="K132" s="13"/>
    </row>
    <row r="133" spans="1:11" ht="13.5" thickBot="1" x14ac:dyDescent="0.25">
      <c r="A133" s="205"/>
      <c r="B133" s="12" t="s">
        <v>173</v>
      </c>
      <c r="C133" s="12"/>
      <c r="D133" s="12"/>
      <c r="E133" s="12"/>
      <c r="F133" s="12" t="s">
        <v>185</v>
      </c>
      <c r="G133" s="12"/>
      <c r="H133" s="12" t="s">
        <v>184</v>
      </c>
      <c r="I133" s="14"/>
      <c r="J133" s="14"/>
      <c r="K133" s="24"/>
    </row>
    <row r="134" spans="1:11" ht="13.5" thickBot="1" x14ac:dyDescent="0.25">
      <c r="A134" s="204" t="s">
        <v>13</v>
      </c>
      <c r="B134" s="11" t="s">
        <v>14</v>
      </c>
      <c r="C134" s="13"/>
      <c r="D134" s="74"/>
      <c r="E134" s="75"/>
      <c r="F134" s="75"/>
      <c r="G134" s="75"/>
      <c r="H134" s="75"/>
      <c r="I134" s="75"/>
      <c r="J134" s="128"/>
      <c r="K134" s="76"/>
    </row>
    <row r="135" spans="1:11" ht="13.5" thickBot="1" x14ac:dyDescent="0.25">
      <c r="A135" s="205"/>
      <c r="B135" s="12"/>
      <c r="C135" s="14"/>
      <c r="D135" s="77"/>
      <c r="E135" s="78"/>
      <c r="F135" s="78"/>
      <c r="G135" s="78"/>
      <c r="H135" s="78"/>
      <c r="I135" s="78"/>
      <c r="J135" s="129"/>
      <c r="K135" s="79"/>
    </row>
    <row r="137" spans="1:11" x14ac:dyDescent="0.2">
      <c r="A137" s="27" t="s">
        <v>34</v>
      </c>
    </row>
    <row r="138" spans="1:11" x14ac:dyDescent="0.2">
      <c r="A138" s="104" t="s">
        <v>183</v>
      </c>
    </row>
    <row r="139" spans="1:11" x14ac:dyDescent="0.2">
      <c r="A139" s="104" t="s">
        <v>182</v>
      </c>
    </row>
  </sheetData>
  <mergeCells count="98">
    <mergeCell ref="A21:A22"/>
    <mergeCell ref="D21:K22"/>
    <mergeCell ref="B1:K1"/>
    <mergeCell ref="A3:A6"/>
    <mergeCell ref="B3:B6"/>
    <mergeCell ref="K3:K6"/>
    <mergeCell ref="C5:C6"/>
    <mergeCell ref="D5:I5"/>
    <mergeCell ref="D6:I6"/>
    <mergeCell ref="D13:I13"/>
    <mergeCell ref="C17:C18"/>
    <mergeCell ref="A10:A12"/>
    <mergeCell ref="B15:B18"/>
    <mergeCell ref="D17:I17"/>
    <mergeCell ref="D18:I18"/>
    <mergeCell ref="A19:A20"/>
    <mergeCell ref="K10:K18"/>
    <mergeCell ref="C12:C13"/>
    <mergeCell ref="D12:I12"/>
    <mergeCell ref="A45:A46"/>
    <mergeCell ref="D45:K46"/>
    <mergeCell ref="K26:K42"/>
    <mergeCell ref="C36:I36"/>
    <mergeCell ref="A38:A42"/>
    <mergeCell ref="B38:B42"/>
    <mergeCell ref="C38:C39"/>
    <mergeCell ref="C41:I41"/>
    <mergeCell ref="A26:A36"/>
    <mergeCell ref="C30:I30"/>
    <mergeCell ref="A43:A44"/>
    <mergeCell ref="C42:I42"/>
    <mergeCell ref="B26:B30"/>
    <mergeCell ref="C26:C27"/>
    <mergeCell ref="C29:I29"/>
    <mergeCell ref="B32:B36"/>
    <mergeCell ref="C32:C33"/>
    <mergeCell ref="C35:I35"/>
    <mergeCell ref="K92:K102"/>
    <mergeCell ref="C94:I94"/>
    <mergeCell ref="C95:I95"/>
    <mergeCell ref="C99:I99"/>
    <mergeCell ref="C100:I100"/>
    <mergeCell ref="C83:I83"/>
    <mergeCell ref="C84:I84"/>
    <mergeCell ref="D87:K88"/>
    <mergeCell ref="K71:K82"/>
    <mergeCell ref="C73:I73"/>
    <mergeCell ref="C74:I74"/>
    <mergeCell ref="C79:I79"/>
    <mergeCell ref="C78:I78"/>
    <mergeCell ref="A132:A133"/>
    <mergeCell ref="A134:A135"/>
    <mergeCell ref="A108:A109"/>
    <mergeCell ref="D108:K109"/>
    <mergeCell ref="A113:A121"/>
    <mergeCell ref="B113:B116"/>
    <mergeCell ref="C115:I115"/>
    <mergeCell ref="C116:I116"/>
    <mergeCell ref="B118:B121"/>
    <mergeCell ref="C120:I120"/>
    <mergeCell ref="C121:I121"/>
    <mergeCell ref="B128:B131"/>
    <mergeCell ref="C130:I130"/>
    <mergeCell ref="C131:I131"/>
    <mergeCell ref="K113:K129"/>
    <mergeCell ref="A123:A131"/>
    <mergeCell ref="A87:A88"/>
    <mergeCell ref="A66:A67"/>
    <mergeCell ref="B71:B74"/>
    <mergeCell ref="A81:A84"/>
    <mergeCell ref="B81:B84"/>
    <mergeCell ref="A85:A86"/>
    <mergeCell ref="B76:B79"/>
    <mergeCell ref="D66:K67"/>
    <mergeCell ref="K50:K61"/>
    <mergeCell ref="C52:I52"/>
    <mergeCell ref="C53:I53"/>
    <mergeCell ref="A60:A63"/>
    <mergeCell ref="B60:B63"/>
    <mergeCell ref="C62:I62"/>
    <mergeCell ref="C63:I63"/>
    <mergeCell ref="A64:A65"/>
    <mergeCell ref="B50:B53"/>
    <mergeCell ref="B55:B58"/>
    <mergeCell ref="C57:I57"/>
    <mergeCell ref="C58:I58"/>
    <mergeCell ref="A50:A51"/>
    <mergeCell ref="B123:B126"/>
    <mergeCell ref="C125:I125"/>
    <mergeCell ref="C126:I126"/>
    <mergeCell ref="A102:A105"/>
    <mergeCell ref="C104:I104"/>
    <mergeCell ref="C105:I105"/>
    <mergeCell ref="B92:B95"/>
    <mergeCell ref="A92:A93"/>
    <mergeCell ref="B97:B100"/>
    <mergeCell ref="B102:B105"/>
    <mergeCell ref="A106:A107"/>
  </mergeCells>
  <pageMargins left="0.70866141732283472" right="0.70866141732283472" top="0.74803149606299213" bottom="0.74803149606299213" header="0.31496062992125984" footer="0.31496062992125984"/>
  <pageSetup paperSize="8" scale="73"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8" workbookViewId="0">
      <selection activeCell="J46" sqref="J46"/>
    </sheetView>
  </sheetViews>
  <sheetFormatPr defaultRowHeight="12.75" x14ac:dyDescent="0.2"/>
  <cols>
    <col min="1" max="1" width="28.42578125" customWidth="1"/>
    <col min="2" max="2" width="25.7109375" customWidth="1"/>
    <col min="3" max="3" width="8.85546875" customWidth="1"/>
    <col min="4" max="4" width="23.140625" customWidth="1"/>
    <col min="5" max="5" width="19.5703125" customWidth="1"/>
    <col min="6" max="6" width="20.42578125" customWidth="1"/>
    <col min="7" max="7" width="23.7109375" customWidth="1"/>
    <col min="8" max="8" width="21.7109375" customWidth="1"/>
    <col min="9" max="9" width="23.5703125" customWidth="1"/>
    <col min="10" max="10" width="21.140625" customWidth="1"/>
  </cols>
  <sheetData>
    <row r="1" spans="1:10" ht="13.5" thickBot="1" x14ac:dyDescent="0.25"/>
    <row r="2" spans="1:10" ht="13.5" thickBot="1" x14ac:dyDescent="0.25">
      <c r="A2" s="7" t="s">
        <v>53</v>
      </c>
      <c r="B2" s="8" t="s">
        <v>22</v>
      </c>
      <c r="C2" s="8"/>
      <c r="D2" s="9" t="s">
        <v>2</v>
      </c>
      <c r="E2" s="9" t="s">
        <v>75</v>
      </c>
      <c r="F2" s="9" t="s">
        <v>87</v>
      </c>
      <c r="G2" s="118" t="s">
        <v>77</v>
      </c>
      <c r="H2" s="118" t="s">
        <v>78</v>
      </c>
      <c r="I2" s="118" t="s">
        <v>79</v>
      </c>
      <c r="J2" s="118" t="s">
        <v>225</v>
      </c>
    </row>
    <row r="3" spans="1:10" ht="25.5" customHeight="1" thickBot="1" x14ac:dyDescent="0.25">
      <c r="A3" s="202" t="s">
        <v>68</v>
      </c>
      <c r="B3" s="206" t="s">
        <v>216</v>
      </c>
      <c r="C3" s="244" t="s">
        <v>3</v>
      </c>
      <c r="D3" s="143" t="s">
        <v>276</v>
      </c>
      <c r="E3" s="283" t="s">
        <v>90</v>
      </c>
      <c r="F3" s="152" t="s">
        <v>235</v>
      </c>
      <c r="G3" s="146">
        <v>2200</v>
      </c>
      <c r="H3" s="146">
        <v>10000</v>
      </c>
      <c r="I3" s="146">
        <v>24000</v>
      </c>
      <c r="J3" s="147">
        <v>37000</v>
      </c>
    </row>
    <row r="4" spans="1:10" ht="16.5" customHeight="1" thickBot="1" x14ac:dyDescent="0.25">
      <c r="A4" s="203"/>
      <c r="B4" s="207"/>
      <c r="C4" s="278"/>
      <c r="D4" s="176" t="s">
        <v>243</v>
      </c>
      <c r="E4" s="284"/>
      <c r="F4" s="153" t="s">
        <v>231</v>
      </c>
      <c r="G4" s="179">
        <v>1000</v>
      </c>
      <c r="H4" s="173">
        <v>4600</v>
      </c>
      <c r="I4" s="173">
        <v>8000</v>
      </c>
      <c r="J4" s="174" t="s">
        <v>231</v>
      </c>
    </row>
    <row r="5" spans="1:10" ht="16.5" customHeight="1" thickBot="1" x14ac:dyDescent="0.25">
      <c r="A5" s="203"/>
      <c r="B5" s="207"/>
      <c r="C5" s="278"/>
      <c r="D5" s="176" t="s">
        <v>260</v>
      </c>
      <c r="E5" s="284"/>
      <c r="F5" s="161" t="s">
        <v>231</v>
      </c>
      <c r="G5" s="177">
        <v>0</v>
      </c>
      <c r="H5" s="177">
        <v>2000</v>
      </c>
      <c r="I5" s="177">
        <v>4600</v>
      </c>
      <c r="J5" s="178" t="s">
        <v>231</v>
      </c>
    </row>
    <row r="6" spans="1:10" ht="16.5" customHeight="1" thickBot="1" x14ac:dyDescent="0.25">
      <c r="A6" s="203"/>
      <c r="B6" s="207"/>
      <c r="C6" s="278"/>
      <c r="D6" s="144" t="s">
        <v>272</v>
      </c>
      <c r="E6" s="284"/>
      <c r="F6" s="286" t="s">
        <v>233</v>
      </c>
      <c r="G6" s="149">
        <v>2000</v>
      </c>
      <c r="H6" s="149">
        <v>4500</v>
      </c>
      <c r="I6" s="149">
        <v>7500</v>
      </c>
      <c r="J6" s="150" t="s">
        <v>231</v>
      </c>
    </row>
    <row r="7" spans="1:10" ht="16.5" customHeight="1" thickBot="1" x14ac:dyDescent="0.25">
      <c r="A7" s="203"/>
      <c r="B7" s="207"/>
      <c r="C7" s="278"/>
      <c r="D7" s="144" t="s">
        <v>250</v>
      </c>
      <c r="E7" s="284"/>
      <c r="F7" s="287"/>
      <c r="G7" s="162">
        <v>500</v>
      </c>
      <c r="H7" s="162">
        <v>1000</v>
      </c>
      <c r="I7" s="162">
        <v>1500</v>
      </c>
      <c r="J7" s="150" t="s">
        <v>231</v>
      </c>
    </row>
    <row r="8" spans="1:10" ht="16.5" customHeight="1" thickBot="1" x14ac:dyDescent="0.25">
      <c r="A8" s="203"/>
      <c r="B8" s="207"/>
      <c r="C8" s="278"/>
      <c r="D8" s="144" t="s">
        <v>251</v>
      </c>
      <c r="E8" s="284"/>
      <c r="F8" s="287"/>
      <c r="G8" s="162">
        <v>1000</v>
      </c>
      <c r="H8" s="162">
        <v>2500</v>
      </c>
      <c r="I8" s="162">
        <v>4000</v>
      </c>
      <c r="J8" s="150" t="s">
        <v>231</v>
      </c>
    </row>
    <row r="9" spans="1:10" ht="16.5" customHeight="1" thickBot="1" x14ac:dyDescent="0.25">
      <c r="A9" s="203"/>
      <c r="B9" s="207"/>
      <c r="C9" s="278"/>
      <c r="D9" s="144" t="s">
        <v>252</v>
      </c>
      <c r="E9" s="284"/>
      <c r="F9" s="288"/>
      <c r="G9" s="149">
        <v>600</v>
      </c>
      <c r="H9" s="149">
        <v>1400</v>
      </c>
      <c r="I9" s="149">
        <v>2200</v>
      </c>
      <c r="J9" s="150" t="s">
        <v>231</v>
      </c>
    </row>
    <row r="10" spans="1:10" ht="16.5" customHeight="1" thickBot="1" x14ac:dyDescent="0.25">
      <c r="A10" s="203"/>
      <c r="B10" s="207"/>
      <c r="C10" s="278"/>
      <c r="D10" s="144" t="s">
        <v>273</v>
      </c>
      <c r="E10" s="284"/>
      <c r="F10" s="287" t="s">
        <v>234</v>
      </c>
      <c r="G10" s="149">
        <v>7750</v>
      </c>
      <c r="H10" s="149">
        <v>11750</v>
      </c>
      <c r="I10" s="149">
        <v>16200</v>
      </c>
      <c r="J10" s="150" t="s">
        <v>231</v>
      </c>
    </row>
    <row r="11" spans="1:10" ht="16.5" customHeight="1" thickBot="1" x14ac:dyDescent="0.25">
      <c r="A11" s="203"/>
      <c r="B11" s="207"/>
      <c r="C11" s="278"/>
      <c r="D11" s="144" t="s">
        <v>268</v>
      </c>
      <c r="E11" s="284"/>
      <c r="F11" s="287"/>
      <c r="G11" s="149">
        <v>250</v>
      </c>
      <c r="H11" s="149">
        <v>750</v>
      </c>
      <c r="I11" s="149">
        <v>1500</v>
      </c>
      <c r="J11" s="150" t="s">
        <v>231</v>
      </c>
    </row>
    <row r="12" spans="1:10" ht="16.5" customHeight="1" thickBot="1" x14ac:dyDescent="0.25">
      <c r="A12" s="203"/>
      <c r="B12" s="207"/>
      <c r="C12" s="278"/>
      <c r="D12" s="144" t="s">
        <v>274</v>
      </c>
      <c r="E12" s="284"/>
      <c r="F12" s="287"/>
      <c r="G12" s="149">
        <v>200</v>
      </c>
      <c r="H12" s="149">
        <v>800</v>
      </c>
      <c r="I12" s="149">
        <v>1800</v>
      </c>
      <c r="J12" s="150" t="s">
        <v>231</v>
      </c>
    </row>
    <row r="13" spans="1:10" ht="16.5" customHeight="1" thickBot="1" x14ac:dyDescent="0.25">
      <c r="A13" s="203"/>
      <c r="B13" s="207"/>
      <c r="C13" s="278"/>
      <c r="D13" s="144" t="s">
        <v>269</v>
      </c>
      <c r="E13" s="284"/>
      <c r="F13" s="287"/>
      <c r="G13" s="149">
        <v>1400</v>
      </c>
      <c r="H13" s="149">
        <v>4800</v>
      </c>
      <c r="I13" s="149">
        <v>6800</v>
      </c>
      <c r="J13" s="150" t="s">
        <v>231</v>
      </c>
    </row>
    <row r="14" spans="1:10" ht="16.5" customHeight="1" thickBot="1" x14ac:dyDescent="0.25">
      <c r="A14" s="203"/>
      <c r="B14" s="207"/>
      <c r="C14" s="278"/>
      <c r="D14" s="144" t="s">
        <v>279</v>
      </c>
      <c r="E14" s="284"/>
      <c r="F14" s="287"/>
      <c r="G14" s="162">
        <v>500</v>
      </c>
      <c r="H14" s="162">
        <v>1500</v>
      </c>
      <c r="I14" s="162">
        <v>3000</v>
      </c>
      <c r="J14" s="150" t="s">
        <v>231</v>
      </c>
    </row>
    <row r="15" spans="1:10" ht="16.5" customHeight="1" thickBot="1" x14ac:dyDescent="0.25">
      <c r="A15" s="203"/>
      <c r="B15" s="207"/>
      <c r="C15" s="245"/>
      <c r="D15" s="144" t="s">
        <v>270</v>
      </c>
      <c r="E15" s="285"/>
      <c r="F15" s="292"/>
      <c r="G15" s="151">
        <v>500</v>
      </c>
      <c r="H15" s="151">
        <v>1300</v>
      </c>
      <c r="I15" s="151">
        <v>2200</v>
      </c>
      <c r="J15" s="166" t="s">
        <v>231</v>
      </c>
    </row>
    <row r="16" spans="1:10" ht="25.5" customHeight="1" x14ac:dyDescent="0.2">
      <c r="A16" s="203"/>
      <c r="B16" s="207"/>
      <c r="C16" s="244" t="s">
        <v>4</v>
      </c>
      <c r="D16" s="279"/>
      <c r="E16" s="281" t="s">
        <v>99</v>
      </c>
      <c r="F16" s="145" t="s">
        <v>253</v>
      </c>
      <c r="G16" s="146">
        <v>5742</v>
      </c>
      <c r="H16" s="146">
        <v>32200</v>
      </c>
      <c r="I16" s="146">
        <v>42350</v>
      </c>
      <c r="J16" s="147"/>
    </row>
    <row r="17" spans="1:10" ht="14.25" customHeight="1" x14ac:dyDescent="0.2">
      <c r="A17" s="203"/>
      <c r="B17" s="207"/>
      <c r="C17" s="278"/>
      <c r="D17" s="280"/>
      <c r="E17" s="282"/>
      <c r="F17" s="148" t="s">
        <v>240</v>
      </c>
      <c r="G17" s="149">
        <v>3686</v>
      </c>
      <c r="H17" s="149">
        <v>8018</v>
      </c>
      <c r="I17" s="149">
        <f>8018+1028</f>
        <v>9046</v>
      </c>
      <c r="J17" s="150"/>
    </row>
    <row r="18" spans="1:10" ht="14.25" x14ac:dyDescent="0.2">
      <c r="A18" s="51"/>
      <c r="B18" s="207"/>
      <c r="C18" s="278"/>
      <c r="D18" s="280"/>
      <c r="E18" s="282"/>
      <c r="F18" s="148" t="s">
        <v>232</v>
      </c>
      <c r="G18" s="149">
        <v>0</v>
      </c>
      <c r="H18" s="149">
        <v>8822</v>
      </c>
      <c r="I18" s="149">
        <f>8822+3596</f>
        <v>12418</v>
      </c>
      <c r="J18" s="150"/>
    </row>
    <row r="19" spans="1:10" ht="15" customHeight="1" x14ac:dyDescent="0.2">
      <c r="A19" s="51"/>
      <c r="B19" s="207"/>
      <c r="C19" s="278"/>
      <c r="D19" s="280"/>
      <c r="E19" s="282"/>
      <c r="F19" s="167" t="s">
        <v>249</v>
      </c>
      <c r="G19" s="149">
        <v>2584</v>
      </c>
      <c r="H19" s="149">
        <v>2584</v>
      </c>
      <c r="I19" s="149">
        <v>2584</v>
      </c>
      <c r="J19" s="150"/>
    </row>
    <row r="20" spans="1:10" ht="14.25" x14ac:dyDescent="0.2">
      <c r="A20" s="51"/>
      <c r="B20" s="207"/>
      <c r="C20" s="278"/>
      <c r="D20" s="280"/>
      <c r="E20" s="282"/>
      <c r="F20" s="167" t="s">
        <v>250</v>
      </c>
      <c r="G20" s="149">
        <v>929</v>
      </c>
      <c r="H20" s="149">
        <v>929</v>
      </c>
      <c r="I20" s="149">
        <v>929</v>
      </c>
      <c r="J20" s="150"/>
    </row>
    <row r="21" spans="1:10" ht="14.25" x14ac:dyDescent="0.2">
      <c r="A21" s="51"/>
      <c r="B21" s="207"/>
      <c r="C21" s="278"/>
      <c r="D21" s="280"/>
      <c r="E21" s="282"/>
      <c r="F21" s="167" t="s">
        <v>251</v>
      </c>
      <c r="G21" s="149">
        <v>1779</v>
      </c>
      <c r="H21" s="149">
        <v>1779</v>
      </c>
      <c r="I21" s="149">
        <v>1779</v>
      </c>
      <c r="J21" s="150"/>
    </row>
    <row r="22" spans="1:10" ht="14.25" x14ac:dyDescent="0.2">
      <c r="A22" s="51"/>
      <c r="B22" s="207"/>
      <c r="C22" s="278"/>
      <c r="D22" s="280"/>
      <c r="E22" s="282"/>
      <c r="F22" s="167" t="s">
        <v>252</v>
      </c>
      <c r="G22" s="149">
        <v>211</v>
      </c>
      <c r="H22" s="149">
        <v>211</v>
      </c>
      <c r="I22" s="149">
        <v>211</v>
      </c>
      <c r="J22" s="150"/>
    </row>
    <row r="23" spans="1:10" ht="14.25" x14ac:dyDescent="0.2">
      <c r="A23" s="51"/>
      <c r="B23" s="207"/>
      <c r="C23" s="278"/>
      <c r="D23" s="280"/>
      <c r="E23" s="282"/>
      <c r="F23" s="167" t="s">
        <v>254</v>
      </c>
      <c r="G23" s="149">
        <v>8117</v>
      </c>
      <c r="H23" s="149">
        <v>12460</v>
      </c>
      <c r="I23" s="149">
        <v>12460</v>
      </c>
      <c r="J23" s="150"/>
    </row>
    <row r="24" spans="1:10" ht="14.25" x14ac:dyDescent="0.2">
      <c r="A24" s="51"/>
      <c r="B24" s="207"/>
      <c r="C24" s="278"/>
      <c r="D24" s="280"/>
      <c r="E24" s="282"/>
      <c r="F24" s="167" t="s">
        <v>255</v>
      </c>
      <c r="G24" s="162">
        <v>250</v>
      </c>
      <c r="H24" s="162">
        <v>1293</v>
      </c>
      <c r="I24" s="162">
        <v>1293</v>
      </c>
      <c r="J24" s="163"/>
    </row>
    <row r="25" spans="1:10" ht="14.25" x14ac:dyDescent="0.2">
      <c r="A25" s="51"/>
      <c r="B25" s="207"/>
      <c r="C25" s="278"/>
      <c r="D25" s="280"/>
      <c r="E25" s="282"/>
      <c r="F25" s="167" t="s">
        <v>258</v>
      </c>
      <c r="G25" s="162">
        <v>495</v>
      </c>
      <c r="H25" s="162">
        <v>2676</v>
      </c>
      <c r="I25" s="162">
        <v>2676</v>
      </c>
      <c r="J25" s="163"/>
    </row>
    <row r="26" spans="1:10" ht="14.25" x14ac:dyDescent="0.2">
      <c r="A26" s="51"/>
      <c r="B26" s="207"/>
      <c r="C26" s="278"/>
      <c r="D26" s="280"/>
      <c r="E26" s="282"/>
      <c r="F26" s="167" t="s">
        <v>256</v>
      </c>
      <c r="G26" s="162">
        <v>2457</v>
      </c>
      <c r="H26" s="162">
        <v>4488</v>
      </c>
      <c r="I26" s="162">
        <v>4488</v>
      </c>
      <c r="J26" s="163"/>
    </row>
    <row r="27" spans="1:10" ht="14.25" x14ac:dyDescent="0.2">
      <c r="A27" s="51"/>
      <c r="B27" s="207"/>
      <c r="C27" s="278"/>
      <c r="D27" s="280"/>
      <c r="E27" s="282"/>
      <c r="F27" s="169" t="s">
        <v>259</v>
      </c>
      <c r="G27" s="162">
        <v>0</v>
      </c>
      <c r="H27" s="162">
        <v>653</v>
      </c>
      <c r="I27" s="162">
        <v>653</v>
      </c>
      <c r="J27" s="163"/>
    </row>
    <row r="28" spans="1:10" ht="15" thickBot="1" x14ac:dyDescent="0.25">
      <c r="A28" s="51"/>
      <c r="B28" s="207"/>
      <c r="C28" s="278"/>
      <c r="D28" s="280"/>
      <c r="E28" s="282"/>
      <c r="F28" s="168" t="s">
        <v>257</v>
      </c>
      <c r="G28" s="162">
        <v>475</v>
      </c>
      <c r="H28" s="162">
        <v>838</v>
      </c>
      <c r="I28" s="162">
        <v>838</v>
      </c>
      <c r="J28" s="163"/>
    </row>
    <row r="29" spans="1:10" ht="15" thickBot="1" x14ac:dyDescent="0.25">
      <c r="A29" s="51"/>
      <c r="B29" s="207"/>
      <c r="C29" s="209" t="s">
        <v>5</v>
      </c>
      <c r="D29" s="210"/>
      <c r="E29" s="210"/>
      <c r="F29" s="210"/>
      <c r="G29" s="210"/>
      <c r="H29" s="210"/>
      <c r="I29" s="210"/>
      <c r="J29" s="132"/>
    </row>
    <row r="30" spans="1:10" ht="15" customHeight="1" thickBot="1" x14ac:dyDescent="0.25">
      <c r="A30" s="51"/>
      <c r="B30" s="208"/>
      <c r="C30" s="211" t="s">
        <v>190</v>
      </c>
      <c r="D30" s="212"/>
      <c r="E30" s="212"/>
      <c r="F30" s="212"/>
      <c r="G30" s="212"/>
      <c r="H30" s="212"/>
      <c r="I30" s="212"/>
      <c r="J30" s="227"/>
    </row>
    <row r="31" spans="1:10" ht="15" thickBot="1" x14ac:dyDescent="0.25">
      <c r="A31" s="51"/>
      <c r="B31" s="8" t="s">
        <v>23</v>
      </c>
      <c r="C31" s="8"/>
      <c r="D31" s="9" t="s">
        <v>2</v>
      </c>
      <c r="E31" s="9" t="s">
        <v>75</v>
      </c>
      <c r="F31" s="9" t="s">
        <v>87</v>
      </c>
      <c r="G31" s="118" t="s">
        <v>77</v>
      </c>
      <c r="H31" s="118" t="s">
        <v>78</v>
      </c>
      <c r="I31" s="118" t="s">
        <v>79</v>
      </c>
      <c r="J31" s="118" t="s">
        <v>225</v>
      </c>
    </row>
    <row r="32" spans="1:10" ht="16.5" customHeight="1" thickBot="1" x14ac:dyDescent="0.25">
      <c r="A32" s="51"/>
      <c r="B32" s="206" t="s">
        <v>217</v>
      </c>
      <c r="C32" s="293" t="s">
        <v>3</v>
      </c>
      <c r="D32" s="156" t="s">
        <v>277</v>
      </c>
      <c r="E32" s="283" t="s">
        <v>90</v>
      </c>
      <c r="F32" s="154" t="s">
        <v>237</v>
      </c>
      <c r="G32" s="146">
        <v>220</v>
      </c>
      <c r="H32" s="146">
        <v>1000</v>
      </c>
      <c r="I32" s="146">
        <v>2400</v>
      </c>
      <c r="J32" s="147">
        <v>3700</v>
      </c>
    </row>
    <row r="33" spans="1:10" ht="16.5" customHeight="1" thickBot="1" x14ac:dyDescent="0.25">
      <c r="A33" s="51"/>
      <c r="B33" s="207"/>
      <c r="C33" s="294"/>
      <c r="D33" s="175" t="s">
        <v>244</v>
      </c>
      <c r="E33" s="284"/>
      <c r="F33" s="155" t="s">
        <v>231</v>
      </c>
      <c r="G33" s="173">
        <v>500</v>
      </c>
      <c r="H33" s="173">
        <v>1000</v>
      </c>
      <c r="I33" s="173">
        <v>1620</v>
      </c>
      <c r="J33" s="174" t="s">
        <v>231</v>
      </c>
    </row>
    <row r="34" spans="1:10" ht="16.5" customHeight="1" thickBot="1" x14ac:dyDescent="0.25">
      <c r="A34" s="51"/>
      <c r="B34" s="207"/>
      <c r="C34" s="294"/>
      <c r="D34" s="175" t="s">
        <v>245</v>
      </c>
      <c r="E34" s="284"/>
      <c r="F34" s="155" t="s">
        <v>231</v>
      </c>
      <c r="G34" s="173">
        <v>0</v>
      </c>
      <c r="H34" s="173">
        <v>420</v>
      </c>
      <c r="I34" s="173">
        <v>800</v>
      </c>
      <c r="J34" s="174" t="s">
        <v>231</v>
      </c>
    </row>
    <row r="35" spans="1:10" ht="16.5" customHeight="1" thickBot="1" x14ac:dyDescent="0.25">
      <c r="A35" s="51"/>
      <c r="B35" s="207"/>
      <c r="C35" s="294"/>
      <c r="D35" s="165" t="s">
        <v>271</v>
      </c>
      <c r="E35" s="284"/>
      <c r="F35" s="289" t="s">
        <v>236</v>
      </c>
      <c r="G35" s="149">
        <v>120</v>
      </c>
      <c r="H35" s="149">
        <v>240</v>
      </c>
      <c r="I35" s="149">
        <v>360</v>
      </c>
      <c r="J35" s="150" t="s">
        <v>231</v>
      </c>
    </row>
    <row r="36" spans="1:10" ht="16.5" customHeight="1" thickBot="1" x14ac:dyDescent="0.25">
      <c r="A36" s="51"/>
      <c r="B36" s="207"/>
      <c r="C36" s="294"/>
      <c r="D36" s="165" t="s">
        <v>246</v>
      </c>
      <c r="E36" s="284"/>
      <c r="F36" s="290"/>
      <c r="G36" s="162">
        <v>50</v>
      </c>
      <c r="H36" s="162">
        <v>100</v>
      </c>
      <c r="I36" s="162">
        <v>150</v>
      </c>
      <c r="J36" s="150" t="s">
        <v>231</v>
      </c>
    </row>
    <row r="37" spans="1:10" ht="16.5" customHeight="1" thickBot="1" x14ac:dyDescent="0.25">
      <c r="A37" s="51"/>
      <c r="B37" s="207"/>
      <c r="C37" s="294"/>
      <c r="D37" s="157" t="s">
        <v>247</v>
      </c>
      <c r="E37" s="284"/>
      <c r="F37" s="290"/>
      <c r="G37" s="162">
        <v>80</v>
      </c>
      <c r="H37" s="162">
        <v>170</v>
      </c>
      <c r="I37" s="162">
        <v>300</v>
      </c>
      <c r="J37" s="150" t="s">
        <v>231</v>
      </c>
    </row>
    <row r="38" spans="1:10" ht="16.5" customHeight="1" thickBot="1" x14ac:dyDescent="0.25">
      <c r="A38" s="51"/>
      <c r="B38" s="207"/>
      <c r="C38" s="294"/>
      <c r="D38" s="157" t="s">
        <v>248</v>
      </c>
      <c r="E38" s="284"/>
      <c r="F38" s="291"/>
      <c r="G38" s="162">
        <v>20</v>
      </c>
      <c r="H38" s="162">
        <v>40</v>
      </c>
      <c r="I38" s="162">
        <v>60</v>
      </c>
      <c r="J38" s="150" t="s">
        <v>231</v>
      </c>
    </row>
    <row r="39" spans="1:10" ht="16.5" customHeight="1" thickBot="1" x14ac:dyDescent="0.25">
      <c r="A39" s="51"/>
      <c r="B39" s="207"/>
      <c r="C39" s="294"/>
      <c r="D39" s="165" t="s">
        <v>267</v>
      </c>
      <c r="E39" s="284"/>
      <c r="F39" s="289" t="s">
        <v>234</v>
      </c>
      <c r="G39" s="162">
        <v>1800</v>
      </c>
      <c r="H39" s="162">
        <v>2700</v>
      </c>
      <c r="I39" s="162">
        <v>3800</v>
      </c>
      <c r="J39" s="150" t="s">
        <v>231</v>
      </c>
    </row>
    <row r="40" spans="1:10" ht="16.5" customHeight="1" thickBot="1" x14ac:dyDescent="0.25">
      <c r="A40" s="51"/>
      <c r="B40" s="207"/>
      <c r="C40" s="294"/>
      <c r="D40" s="157" t="s">
        <v>268</v>
      </c>
      <c r="E40" s="284"/>
      <c r="F40" s="290"/>
      <c r="G40" s="162">
        <v>50</v>
      </c>
      <c r="H40" s="162">
        <v>100</v>
      </c>
      <c r="I40" s="162">
        <v>150</v>
      </c>
      <c r="J40" s="150" t="s">
        <v>231</v>
      </c>
    </row>
    <row r="41" spans="1:10" ht="16.5" customHeight="1" thickBot="1" x14ac:dyDescent="0.25">
      <c r="A41" s="51"/>
      <c r="B41" s="207"/>
      <c r="C41" s="294"/>
      <c r="D41" s="157" t="s">
        <v>275</v>
      </c>
      <c r="E41" s="284"/>
      <c r="F41" s="290"/>
      <c r="G41" s="162">
        <v>0</v>
      </c>
      <c r="H41" s="162">
        <v>50</v>
      </c>
      <c r="I41" s="162">
        <v>100</v>
      </c>
      <c r="J41" s="150" t="s">
        <v>231</v>
      </c>
    </row>
    <row r="42" spans="1:10" ht="16.5" customHeight="1" thickBot="1" x14ac:dyDescent="0.25">
      <c r="A42" s="51"/>
      <c r="B42" s="207"/>
      <c r="C42" s="294"/>
      <c r="D42" s="157" t="s">
        <v>269</v>
      </c>
      <c r="E42" s="284"/>
      <c r="F42" s="290"/>
      <c r="G42" s="162">
        <v>100</v>
      </c>
      <c r="H42" s="162">
        <v>200</v>
      </c>
      <c r="I42" s="162">
        <v>300</v>
      </c>
      <c r="J42" s="150" t="s">
        <v>231</v>
      </c>
    </row>
    <row r="43" spans="1:10" ht="16.5" customHeight="1" thickBot="1" x14ac:dyDescent="0.25">
      <c r="A43" s="51"/>
      <c r="B43" s="207"/>
      <c r="C43" s="294"/>
      <c r="D43" s="157" t="s">
        <v>280</v>
      </c>
      <c r="E43" s="284"/>
      <c r="F43" s="290"/>
      <c r="G43" s="162">
        <v>0</v>
      </c>
      <c r="H43" s="162">
        <v>50</v>
      </c>
      <c r="I43" s="162">
        <v>100</v>
      </c>
      <c r="J43" s="150" t="s">
        <v>231</v>
      </c>
    </row>
    <row r="44" spans="1:10" ht="16.5" customHeight="1" thickBot="1" x14ac:dyDescent="0.25">
      <c r="A44" s="51"/>
      <c r="B44" s="207"/>
      <c r="C44" s="294"/>
      <c r="D44" s="157" t="s">
        <v>270</v>
      </c>
      <c r="E44" s="284"/>
      <c r="F44" s="291"/>
      <c r="G44" s="162">
        <v>50</v>
      </c>
      <c r="H44" s="162">
        <v>100</v>
      </c>
      <c r="I44" s="162">
        <v>150</v>
      </c>
      <c r="J44" s="150" t="s">
        <v>231</v>
      </c>
    </row>
    <row r="45" spans="1:10" ht="26.25" customHeight="1" x14ac:dyDescent="0.2">
      <c r="A45" s="51"/>
      <c r="B45" s="207"/>
      <c r="C45" s="244" t="s">
        <v>4</v>
      </c>
      <c r="D45" s="295"/>
      <c r="E45" s="283" t="s">
        <v>99</v>
      </c>
      <c r="F45" s="158" t="s">
        <v>238</v>
      </c>
      <c r="G45" s="146">
        <v>273</v>
      </c>
      <c r="H45" s="146">
        <v>1236</v>
      </c>
      <c r="I45" s="146">
        <v>2613</v>
      </c>
      <c r="J45" s="147"/>
    </row>
    <row r="46" spans="1:10" ht="14.25" x14ac:dyDescent="0.2">
      <c r="A46" s="51"/>
      <c r="B46" s="207"/>
      <c r="C46" s="278"/>
      <c r="D46" s="296"/>
      <c r="E46" s="284"/>
      <c r="F46" s="159" t="s">
        <v>240</v>
      </c>
      <c r="G46" s="149">
        <v>427</v>
      </c>
      <c r="H46" s="149">
        <v>548</v>
      </c>
      <c r="I46" s="149">
        <f>548+23</f>
        <v>571</v>
      </c>
      <c r="J46" s="150"/>
    </row>
    <row r="47" spans="1:10" ht="14.25" x14ac:dyDescent="0.2">
      <c r="A47" s="51"/>
      <c r="B47" s="207"/>
      <c r="C47" s="278"/>
      <c r="D47" s="296"/>
      <c r="E47" s="284"/>
      <c r="F47" s="164" t="s">
        <v>239</v>
      </c>
      <c r="G47" s="149">
        <v>0</v>
      </c>
      <c r="H47" s="149">
        <v>474</v>
      </c>
      <c r="I47" s="149">
        <f>474+91</f>
        <v>565</v>
      </c>
      <c r="J47" s="150"/>
    </row>
    <row r="48" spans="1:10" ht="15" customHeight="1" x14ac:dyDescent="0.2">
      <c r="A48" s="51"/>
      <c r="B48" s="207"/>
      <c r="C48" s="278"/>
      <c r="D48" s="296"/>
      <c r="E48" s="284"/>
      <c r="F48" s="170" t="s">
        <v>261</v>
      </c>
      <c r="G48" s="162">
        <v>448</v>
      </c>
      <c r="H48" s="162">
        <v>448</v>
      </c>
      <c r="I48" s="162">
        <v>448</v>
      </c>
      <c r="J48" s="163"/>
    </row>
    <row r="49" spans="1:10" ht="14.25" x14ac:dyDescent="0.2">
      <c r="A49" s="51"/>
      <c r="B49" s="207"/>
      <c r="C49" s="278"/>
      <c r="D49" s="296"/>
      <c r="E49" s="284"/>
      <c r="F49" s="170" t="s">
        <v>246</v>
      </c>
      <c r="G49" s="162">
        <v>28</v>
      </c>
      <c r="H49" s="162">
        <v>28</v>
      </c>
      <c r="I49" s="162">
        <v>28</v>
      </c>
      <c r="J49" s="163"/>
    </row>
    <row r="50" spans="1:10" ht="14.25" x14ac:dyDescent="0.2">
      <c r="A50" s="51"/>
      <c r="B50" s="207"/>
      <c r="C50" s="278"/>
      <c r="D50" s="296"/>
      <c r="E50" s="284"/>
      <c r="F50" s="170" t="s">
        <v>247</v>
      </c>
      <c r="G50" s="162">
        <v>52</v>
      </c>
      <c r="H50" s="162">
        <v>52</v>
      </c>
      <c r="I50" s="162">
        <v>52</v>
      </c>
      <c r="J50" s="163"/>
    </row>
    <row r="51" spans="1:10" ht="14.25" x14ac:dyDescent="0.2">
      <c r="A51" s="51"/>
      <c r="B51" s="207"/>
      <c r="C51" s="278"/>
      <c r="D51" s="296"/>
      <c r="E51" s="284"/>
      <c r="F51" s="172" t="s">
        <v>248</v>
      </c>
      <c r="G51" s="149">
        <v>5</v>
      </c>
      <c r="H51" s="149">
        <v>5</v>
      </c>
      <c r="I51" s="149">
        <v>5</v>
      </c>
      <c r="J51" s="163"/>
    </row>
    <row r="52" spans="1:10" ht="14.25" x14ac:dyDescent="0.2">
      <c r="A52" s="51"/>
      <c r="B52" s="207"/>
      <c r="C52" s="278"/>
      <c r="D52" s="296"/>
      <c r="E52" s="284"/>
      <c r="F52" s="167" t="s">
        <v>265</v>
      </c>
      <c r="G52" s="171">
        <v>2494</v>
      </c>
      <c r="H52" s="171">
        <v>3631</v>
      </c>
      <c r="I52" s="171">
        <v>3631</v>
      </c>
      <c r="J52" s="163"/>
    </row>
    <row r="53" spans="1:10" ht="14.25" x14ac:dyDescent="0.2">
      <c r="A53" s="51"/>
      <c r="B53" s="207"/>
      <c r="C53" s="278"/>
      <c r="D53" s="296"/>
      <c r="E53" s="284"/>
      <c r="F53" s="167" t="s">
        <v>255</v>
      </c>
      <c r="G53" s="171">
        <v>22</v>
      </c>
      <c r="H53" s="171">
        <v>82</v>
      </c>
      <c r="I53" s="171">
        <v>82</v>
      </c>
      <c r="J53" s="163"/>
    </row>
    <row r="54" spans="1:10" ht="14.25" x14ac:dyDescent="0.2">
      <c r="A54" s="51"/>
      <c r="B54" s="207"/>
      <c r="C54" s="278"/>
      <c r="D54" s="296"/>
      <c r="E54" s="284"/>
      <c r="F54" s="167" t="s">
        <v>264</v>
      </c>
      <c r="G54" s="171">
        <v>68</v>
      </c>
      <c r="H54" s="171">
        <v>227</v>
      </c>
      <c r="I54" s="171">
        <v>227</v>
      </c>
      <c r="J54" s="163"/>
    </row>
    <row r="55" spans="1:10" ht="14.25" x14ac:dyDescent="0.2">
      <c r="A55" s="51"/>
      <c r="B55" s="207"/>
      <c r="C55" s="278"/>
      <c r="D55" s="296"/>
      <c r="E55" s="284"/>
      <c r="F55" s="167" t="s">
        <v>263</v>
      </c>
      <c r="G55" s="171">
        <v>353</v>
      </c>
      <c r="H55" s="171">
        <v>614</v>
      </c>
      <c r="I55" s="171">
        <v>614</v>
      </c>
      <c r="J55" s="163"/>
    </row>
    <row r="56" spans="1:10" ht="14.25" x14ac:dyDescent="0.2">
      <c r="A56" s="51"/>
      <c r="B56" s="207"/>
      <c r="C56" s="278"/>
      <c r="D56" s="296"/>
      <c r="E56" s="284"/>
      <c r="F56" s="167" t="s">
        <v>259</v>
      </c>
      <c r="G56" s="171">
        <v>0</v>
      </c>
      <c r="H56" s="171">
        <v>50</v>
      </c>
      <c r="I56" s="171">
        <v>50</v>
      </c>
      <c r="J56" s="163"/>
    </row>
    <row r="57" spans="1:10" ht="15" thickBot="1" x14ac:dyDescent="0.25">
      <c r="A57" s="51"/>
      <c r="B57" s="207"/>
      <c r="C57" s="278"/>
      <c r="D57" s="296"/>
      <c r="E57" s="284"/>
      <c r="F57" s="167" t="s">
        <v>262</v>
      </c>
      <c r="G57" s="171">
        <v>51</v>
      </c>
      <c r="H57" s="171">
        <v>227</v>
      </c>
      <c r="I57" s="171">
        <v>227</v>
      </c>
      <c r="J57" s="163"/>
    </row>
    <row r="58" spans="1:10" ht="15" thickBot="1" x14ac:dyDescent="0.25">
      <c r="A58" s="51"/>
      <c r="B58" s="207"/>
      <c r="C58" s="209" t="s">
        <v>5</v>
      </c>
      <c r="D58" s="210"/>
      <c r="E58" s="210"/>
      <c r="F58" s="210"/>
      <c r="G58" s="210"/>
      <c r="H58" s="210"/>
      <c r="I58" s="210"/>
      <c r="J58" s="132"/>
    </row>
    <row r="59" spans="1:10" ht="15" customHeight="1" thickBot="1" x14ac:dyDescent="0.25">
      <c r="A59" s="110"/>
      <c r="B59" s="208"/>
      <c r="C59" s="211" t="s">
        <v>191</v>
      </c>
      <c r="D59" s="212"/>
      <c r="E59" s="212"/>
      <c r="F59" s="212"/>
      <c r="G59" s="212"/>
      <c r="H59" s="212"/>
      <c r="I59" s="212"/>
      <c r="J59" s="227"/>
    </row>
  </sheetData>
  <mergeCells count="21">
    <mergeCell ref="A3:A17"/>
    <mergeCell ref="F6:F9"/>
    <mergeCell ref="F35:F38"/>
    <mergeCell ref="F10:F15"/>
    <mergeCell ref="F39:F44"/>
    <mergeCell ref="B3:B30"/>
    <mergeCell ref="C29:I29"/>
    <mergeCell ref="B32:B59"/>
    <mergeCell ref="C58:I58"/>
    <mergeCell ref="C30:J30"/>
    <mergeCell ref="C59:J59"/>
    <mergeCell ref="C3:C15"/>
    <mergeCell ref="C32:C44"/>
    <mergeCell ref="E32:E44"/>
    <mergeCell ref="E45:E57"/>
    <mergeCell ref="D45:D57"/>
    <mergeCell ref="C45:C57"/>
    <mergeCell ref="D16:D28"/>
    <mergeCell ref="C16:C28"/>
    <mergeCell ref="E16:E28"/>
    <mergeCell ref="E3: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topLeftCell="A7" workbookViewId="0">
      <selection activeCell="B11" sqref="B11"/>
    </sheetView>
  </sheetViews>
  <sheetFormatPr defaultRowHeight="12.75" x14ac:dyDescent="0.2"/>
  <cols>
    <col min="1" max="1" width="9.140625" style="92"/>
    <col min="2" max="2" width="94.28515625" customWidth="1"/>
  </cols>
  <sheetData>
    <row r="2" spans="1:2" x14ac:dyDescent="0.2">
      <c r="A2" s="92" t="s">
        <v>34</v>
      </c>
    </row>
    <row r="4" spans="1:2" ht="51" x14ac:dyDescent="0.2">
      <c r="A4" s="92">
        <v>1</v>
      </c>
      <c r="B4" s="83" t="s">
        <v>153</v>
      </c>
    </row>
    <row r="5" spans="1:2" ht="25.5" x14ac:dyDescent="0.2">
      <c r="A5" s="92">
        <v>2</v>
      </c>
      <c r="B5" s="83" t="s">
        <v>145</v>
      </c>
    </row>
    <row r="6" spans="1:2" ht="25.5" x14ac:dyDescent="0.2">
      <c r="A6" s="92">
        <v>3</v>
      </c>
      <c r="B6" s="83" t="s">
        <v>142</v>
      </c>
    </row>
    <row r="7" spans="1:2" ht="25.5" x14ac:dyDescent="0.2">
      <c r="A7" s="92">
        <v>4</v>
      </c>
      <c r="B7" s="83" t="s">
        <v>143</v>
      </c>
    </row>
    <row r="8" spans="1:2" ht="76.5" x14ac:dyDescent="0.2">
      <c r="A8" s="92">
        <v>5</v>
      </c>
      <c r="B8" s="83" t="s">
        <v>336</v>
      </c>
    </row>
    <row r="9" spans="1:2" ht="102" x14ac:dyDescent="0.2">
      <c r="A9" s="92">
        <v>6</v>
      </c>
      <c r="B9" s="83" t="s">
        <v>338</v>
      </c>
    </row>
    <row r="10" spans="1:2" ht="89.25" x14ac:dyDescent="0.2">
      <c r="A10" s="92">
        <v>7</v>
      </c>
      <c r="B10" s="83" t="s">
        <v>339</v>
      </c>
    </row>
    <row r="11" spans="1:2" ht="89.25" x14ac:dyDescent="0.2">
      <c r="A11" s="92">
        <v>8</v>
      </c>
      <c r="B11" s="83" t="s">
        <v>350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3"/>
  <sheetViews>
    <sheetView workbookViewId="0">
      <selection activeCell="A16" sqref="A16"/>
    </sheetView>
  </sheetViews>
  <sheetFormatPr defaultRowHeight="12.75" x14ac:dyDescent="0.2"/>
  <cols>
    <col min="1" max="1" width="126" customWidth="1"/>
  </cols>
  <sheetData>
    <row r="2" spans="1:1" ht="15.75" x14ac:dyDescent="0.25">
      <c r="A2" s="89" t="s">
        <v>160</v>
      </c>
    </row>
    <row r="3" spans="1:1" ht="76.5" x14ac:dyDescent="0.2">
      <c r="A3" s="83" t="s">
        <v>187</v>
      </c>
    </row>
    <row r="4" spans="1:1" x14ac:dyDescent="0.2">
      <c r="A4" s="83"/>
    </row>
    <row r="5" spans="1:1" ht="15.75" x14ac:dyDescent="0.25">
      <c r="A5" s="89" t="s">
        <v>223</v>
      </c>
    </row>
    <row r="6" spans="1:1" ht="25.5" x14ac:dyDescent="0.2">
      <c r="A6" s="83" t="s">
        <v>224</v>
      </c>
    </row>
    <row r="7" spans="1:1" x14ac:dyDescent="0.2">
      <c r="A7" s="83"/>
    </row>
    <row r="8" spans="1:1" ht="15.75" x14ac:dyDescent="0.25">
      <c r="A8" s="85" t="s">
        <v>230</v>
      </c>
    </row>
    <row r="9" spans="1:1" ht="25.5" x14ac:dyDescent="0.2">
      <c r="A9" s="83" t="s">
        <v>309</v>
      </c>
    </row>
    <row r="11" spans="1:1" ht="15.75" x14ac:dyDescent="0.25">
      <c r="A11" s="89" t="s">
        <v>161</v>
      </c>
    </row>
    <row r="12" spans="1:1" x14ac:dyDescent="0.2">
      <c r="A12" s="83" t="s">
        <v>310</v>
      </c>
    </row>
    <row r="14" spans="1:1" ht="15.75" x14ac:dyDescent="0.25">
      <c r="A14" s="89" t="s">
        <v>26</v>
      </c>
    </row>
    <row r="15" spans="1:1" x14ac:dyDescent="0.2">
      <c r="A15" s="104" t="s">
        <v>163</v>
      </c>
    </row>
    <row r="16" spans="1:1" ht="25.5" x14ac:dyDescent="0.2">
      <c r="A16" s="90" t="s">
        <v>162</v>
      </c>
    </row>
    <row r="18" spans="1:1" ht="15.75" x14ac:dyDescent="0.25">
      <c r="A18" s="85" t="s">
        <v>119</v>
      </c>
    </row>
    <row r="19" spans="1:1" ht="38.25" x14ac:dyDescent="0.2">
      <c r="A19" s="83" t="s">
        <v>125</v>
      </c>
    </row>
    <row r="20" spans="1:1" ht="25.5" x14ac:dyDescent="0.2">
      <c r="A20" s="83" t="s">
        <v>126</v>
      </c>
    </row>
    <row r="21" spans="1:1" x14ac:dyDescent="0.2">
      <c r="A21" s="83"/>
    </row>
    <row r="22" spans="1:1" ht="15.75" x14ac:dyDescent="0.25">
      <c r="A22" s="85" t="s">
        <v>117</v>
      </c>
    </row>
    <row r="23" spans="1:1" ht="25.5" x14ac:dyDescent="0.2">
      <c r="A23" s="83" t="s">
        <v>123</v>
      </c>
    </row>
    <row r="24" spans="1:1" x14ac:dyDescent="0.2">
      <c r="A24" s="55"/>
    </row>
    <row r="25" spans="1:1" ht="15.75" x14ac:dyDescent="0.25">
      <c r="A25" s="85" t="s">
        <v>120</v>
      </c>
    </row>
    <row r="26" spans="1:1" ht="38.25" x14ac:dyDescent="0.2">
      <c r="A26" s="84" t="s">
        <v>121</v>
      </c>
    </row>
    <row r="27" spans="1:1" ht="51" x14ac:dyDescent="0.2">
      <c r="A27" s="84" t="s">
        <v>122</v>
      </c>
    </row>
    <row r="28" spans="1:1" ht="25.5" x14ac:dyDescent="0.2">
      <c r="A28" s="84" t="s">
        <v>124</v>
      </c>
    </row>
    <row r="29" spans="1:1" x14ac:dyDescent="0.2">
      <c r="A29" s="55"/>
    </row>
    <row r="30" spans="1:1" ht="15.75" x14ac:dyDescent="0.2">
      <c r="A30" s="86" t="s">
        <v>127</v>
      </c>
    </row>
    <row r="31" spans="1:1" ht="25.5" x14ac:dyDescent="0.2">
      <c r="A31" s="84" t="s">
        <v>128</v>
      </c>
    </row>
    <row r="32" spans="1:1" x14ac:dyDescent="0.2">
      <c r="A32" s="84"/>
    </row>
    <row r="33" spans="1:1" ht="51" x14ac:dyDescent="0.2">
      <c r="A33" s="84"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32C927F1CF904A87AA2D7375B1CEE7" ma:contentTypeVersion="0" ma:contentTypeDescription="Create a new document." ma:contentTypeScope="" ma:versionID="309730ecbe6a026d379ff3654df12290">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48CF7-8C28-4B1F-96CF-415B413024ED}">
  <ds:schemaRefs>
    <ds:schemaRef ds:uri="http://schemas.microsoft.com/sharepoint/v3/contenttype/forms"/>
  </ds:schemaRefs>
</ds:datastoreItem>
</file>

<file path=customXml/itemProps2.xml><?xml version="1.0" encoding="utf-8"?>
<ds:datastoreItem xmlns:ds="http://schemas.openxmlformats.org/officeDocument/2006/customXml" ds:itemID="{EFD4B1EA-B8D2-4CDB-B291-AD4205E7F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FB03A-BCFD-4063-97CE-374A7F060A12}">
  <ds:schemaRefs>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