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defaultThemeVersion="124226"/>
  <bookViews>
    <workbookView xWindow="2535" yWindow="-75" windowWidth="15480" windowHeight="11640" tabRatio="830"/>
  </bookViews>
  <sheets>
    <sheet name="A1 Goal, Purpose, Risk" sheetId="1" r:id="rId1"/>
    <sheet name="A2 Outputs 1-5" sheetId="2" r:id="rId2"/>
    <sheet name="A2 Outputs 6-10" sheetId="3" r:id="rId3"/>
    <sheet name="B Project Scoring" sheetId="4" r:id="rId4"/>
    <sheet name="C Knowledge &amp; Evidence" sheetId="5" r:id="rId5"/>
    <sheet name="D Conditionality Sustainability" sheetId="6" r:id="rId6"/>
    <sheet name="E Recommendations &amp; Actions" sheetId="7" r:id="rId7"/>
  </sheets>
  <definedNames>
    <definedName name="_xlnm._FilterDatabase" localSheetId="1" hidden="1">'A2 Outputs 1-5'!$C$51:$C$52</definedName>
    <definedName name="Scores">'A2 Outputs 1-5'!$E$13:$E$18</definedName>
    <definedName name="Z_3DDFD1A9_EC9B_477D_8BB2_1CBA14E88534_.wvu.Cols" localSheetId="0" hidden="1">'A1 Goal, Purpose, Risk'!$E:$E</definedName>
    <definedName name="Z_3DDFD1A9_EC9B_477D_8BB2_1CBA14E88534_.wvu.Cols" localSheetId="1" hidden="1">'A2 Outputs 1-5'!$E:$E</definedName>
    <definedName name="Z_3DDFD1A9_EC9B_477D_8BB2_1CBA14E88534_.wvu.Cols" localSheetId="2" hidden="1">'A2 Outputs 6-10'!$E:$E</definedName>
    <definedName name="Z_3DDFD1A9_EC9B_477D_8BB2_1CBA14E88534_.wvu.Cols" localSheetId="3" hidden="1">'B Project Scoring'!$E:$E</definedName>
    <definedName name="Z_3DDFD1A9_EC9B_477D_8BB2_1CBA14E88534_.wvu.FilterData" localSheetId="1" hidden="1">'A2 Outputs 1-5'!$C$51:$C$52</definedName>
    <definedName name="Z_3DDFD1A9_EC9B_477D_8BB2_1CBA14E88534_.wvu.Rows" localSheetId="0" hidden="1">'A1 Goal, Purpose, Risk'!$19:$21,'A1 Goal, Purpose, Risk'!$28:$31,'A1 Goal, Purpose, Risk'!$56:$58,'A1 Goal, Purpose, Risk'!$61:$63,'A1 Goal, Purpose, Risk'!$89:$99,'A1 Goal, Purpose, Risk'!$104:$107,'A1 Goal, Purpose, Risk'!$115:$118,'A1 Goal, Purpose, Risk'!$125:$128,'A1 Goal, Purpose, Risk'!$135:$138</definedName>
    <definedName name="Z_3DDFD1A9_EC9B_477D_8BB2_1CBA14E88534_.wvu.Rows" localSheetId="1" hidden="1">'A2 Outputs 1-5'!$34:$38,'A2 Outputs 1-5'!$40:$44,'A2 Outputs 1-5'!$46:$49,'A2 Outputs 1-5'!$97:$101,'A2 Outputs 1-5'!$103:$107,'A2 Outputs 1-5'!$109:$112,'A2 Outputs 1-5'!$160:$164,'A2 Outputs 1-5'!$166:$170,'A2 Outputs 1-5'!$172:$175,'A2 Outputs 1-5'!$229:$233,'A2 Outputs 1-5'!$235:$238,'A2 Outputs 1-5'!$255:$315</definedName>
    <definedName name="Z_3DDFD1A9_EC9B_477D_8BB2_1CBA14E88534_.wvu.Rows" localSheetId="2" hidden="1">'A2 Outputs 6-10'!$4:$63,'A2 Outputs 6-10'!$67:$126,'A2 Outputs 6-10'!$130:$189,'A2 Outputs 6-10'!$193:$252,'A2 Outputs 6-10'!$256:$315</definedName>
    <definedName name="Z_3DDFD1A9_EC9B_477D_8BB2_1CBA14E88534_.wvu.Rows" localSheetId="3" hidden="1">'B Project Scoring'!$38:$42</definedName>
    <definedName name="Z_3DDFD1A9_EC9B_477D_8BB2_1CBA14E88534_.wvu.Rows" localSheetId="4" hidden="1">'C Knowledge &amp; Evidence'!$9:$12,'C Knowledge &amp; Evidence'!$19:$22,'C Knowledge &amp; Evidence'!$29:$32,'C Knowledge &amp; Evidence'!$42:$45,'C Knowledge &amp; Evidence'!$63:$66</definedName>
    <definedName name="Z_3DDFD1A9_EC9B_477D_8BB2_1CBA14E88534_.wvu.Rows" localSheetId="5" hidden="1">'D Conditionality Sustainability'!$15:$18,'D Conditionality Sustainability'!$27:$30</definedName>
  </definedNames>
  <calcPr calcId="114210" fullCalcOnLoad="1" concurrentCalc="0"/>
  <customWorkbookViews>
    <customWorkbookView name="User - Personal View" guid="{3DDFD1A9-EC9B-477D-8BB2-1CBA14E88534}" mergeInterval="0" personalView="1" maximized="1" xWindow="1" yWindow="1" windowWidth="1020" windowHeight="548" tabRatio="830" activeSheetId="2" showComments="commIndAndComment"/>
  </customWorkbookViews>
</workbook>
</file>

<file path=xl/calcChain.xml><?xml version="1.0" encoding="utf-8"?>
<calcChain xmlns="http://schemas.openxmlformats.org/spreadsheetml/2006/main">
  <c r="E79" i="1"/>
  <c r="E10" i="2"/>
  <c r="E11"/>
  <c r="E51"/>
  <c r="C52"/>
  <c r="E52"/>
  <c r="E73"/>
  <c r="E74"/>
  <c r="E114"/>
  <c r="C115"/>
  <c r="E115"/>
  <c r="E136"/>
  <c r="E137"/>
  <c r="E177"/>
  <c r="C178"/>
  <c r="E178"/>
  <c r="E199"/>
  <c r="E200"/>
  <c r="E240"/>
  <c r="C241"/>
  <c r="E241"/>
  <c r="E262"/>
  <c r="E263"/>
  <c r="E303"/>
  <c r="C304"/>
  <c r="E304"/>
  <c r="E11" i="3"/>
  <c r="E12"/>
  <c r="E52"/>
  <c r="C53"/>
  <c r="E53"/>
  <c r="E74"/>
  <c r="E75"/>
  <c r="E115"/>
  <c r="C116"/>
  <c r="E116"/>
  <c r="E137"/>
  <c r="E138"/>
  <c r="E178"/>
  <c r="C179"/>
  <c r="E179"/>
  <c r="E200"/>
  <c r="E201"/>
  <c r="E241"/>
  <c r="C242"/>
  <c r="E242"/>
  <c r="E263"/>
  <c r="E264"/>
  <c r="E304"/>
  <c r="C305"/>
  <c r="E305"/>
  <c r="C5" i="4"/>
  <c r="E6"/>
  <c r="C6"/>
  <c r="E7"/>
  <c r="C7"/>
  <c r="B130" i="7"/>
  <c r="B5"/>
  <c r="B6"/>
  <c r="B7"/>
  <c r="B9"/>
  <c r="B10"/>
  <c r="B11"/>
  <c r="B13"/>
  <c r="B14"/>
  <c r="B15"/>
  <c r="B17"/>
  <c r="B18"/>
  <c r="B19"/>
  <c r="B21"/>
  <c r="B22"/>
  <c r="B23"/>
  <c r="B25"/>
  <c r="B26"/>
  <c r="B27"/>
  <c r="B30"/>
  <c r="B31"/>
  <c r="B32"/>
  <c r="B33"/>
  <c r="B34"/>
  <c r="B35"/>
  <c r="B36"/>
  <c r="B37"/>
  <c r="B38"/>
  <c r="B39"/>
  <c r="B40"/>
  <c r="B41"/>
  <c r="B42"/>
  <c r="B43"/>
  <c r="B44"/>
  <c r="B45"/>
  <c r="B46"/>
  <c r="B47"/>
  <c r="B48"/>
  <c r="B49"/>
  <c r="B50"/>
  <c r="B51"/>
  <c r="B52"/>
  <c r="B53"/>
  <c r="B54"/>
  <c r="B55"/>
  <c r="B56"/>
  <c r="B57"/>
  <c r="B58"/>
  <c r="B59"/>
  <c r="B62"/>
  <c r="B63"/>
  <c r="B64"/>
  <c r="B68"/>
  <c r="B69"/>
  <c r="B70"/>
  <c r="B72"/>
  <c r="B73"/>
  <c r="B74"/>
  <c r="B76"/>
  <c r="B77"/>
  <c r="B78"/>
  <c r="B80"/>
  <c r="B81"/>
  <c r="B82"/>
  <c r="B85"/>
  <c r="B86"/>
  <c r="B87"/>
  <c r="B90"/>
  <c r="B91"/>
  <c r="B92"/>
  <c r="B94"/>
  <c r="B95"/>
  <c r="B96"/>
  <c r="B105"/>
  <c r="B106"/>
  <c r="B107"/>
  <c r="B109"/>
  <c r="B110"/>
  <c r="B111"/>
  <c r="B113"/>
  <c r="B114"/>
  <c r="B115"/>
  <c r="B117"/>
  <c r="B118"/>
  <c r="B119"/>
  <c r="B121"/>
  <c r="B122"/>
  <c r="B123"/>
  <c r="B125"/>
  <c r="B126"/>
  <c r="B127"/>
  <c r="B131"/>
  <c r="B132"/>
  <c r="B133"/>
  <c r="B134"/>
  <c r="B135"/>
  <c r="B136"/>
  <c r="B137"/>
  <c r="B138"/>
  <c r="B139"/>
  <c r="B140"/>
  <c r="B141"/>
  <c r="B142"/>
  <c r="B143"/>
  <c r="B144"/>
  <c r="B145"/>
  <c r="B146"/>
  <c r="B147"/>
  <c r="B148"/>
  <c r="B149"/>
  <c r="B150"/>
  <c r="B151"/>
  <c r="B152"/>
  <c r="B153"/>
  <c r="B154"/>
  <c r="B155"/>
  <c r="B156"/>
  <c r="B157"/>
  <c r="B158"/>
  <c r="B159"/>
  <c r="B162"/>
  <c r="B163"/>
  <c r="B164"/>
  <c r="B168"/>
  <c r="B169"/>
  <c r="B170"/>
  <c r="B172"/>
  <c r="B173"/>
  <c r="B174"/>
  <c r="B176"/>
  <c r="B177"/>
  <c r="B178"/>
  <c r="B180"/>
  <c r="B181"/>
  <c r="B182"/>
  <c r="B185"/>
  <c r="B186"/>
  <c r="B187"/>
  <c r="B190"/>
  <c r="B191"/>
  <c r="B192"/>
  <c r="B194"/>
  <c r="B195"/>
  <c r="B196"/>
</calcChain>
</file>

<file path=xl/sharedStrings.xml><?xml version="1.0" encoding="utf-8"?>
<sst xmlns="http://schemas.openxmlformats.org/spreadsheetml/2006/main" count="1020" uniqueCount="459">
  <si>
    <r>
      <t xml:space="preserve">• Role/responsibilities and sustainability of the RSDU itself will depend on the outcome of the external review, opportunities to integrate/link the unit within existing structures and availability of funding. CARICOM Secretariat has indicated that no funding is available to continue funding the PANCAP PCU post responsible for stigma/discrimination. USAID and KfW have already indicated that they will not be able to provide funding for the RSDU.
</t>
    </r>
    <r>
      <rPr>
        <b/>
        <sz val="10"/>
        <rFont val="Arial"/>
        <family val="2"/>
      </rPr>
      <t>Nonetheless,</t>
    </r>
    <r>
      <rPr>
        <sz val="10"/>
        <rFont val="Arial"/>
      </rPr>
      <t xml:space="preserve">
• The project developed and validated a participatory assessment tool to measure stigma levels and subsequent changes as a result of targeted interventions. The acceptance and use of an uniform monitoring tool would facilitate regional level monitoring and collation of data by PANCAP and others.
• The evidence-based good practices intervention packages being developed as well as BCC materials/training manuals will be available for continue used within project countries and beyond.
• Capacity building has been an integral part of the project and skills gained are expected to benefit vulnerable groups beyond the life of the project.</t>
    </r>
  </si>
  <si>
    <t xml:space="preserve">RSDU to update its website and upload relevant documents to ensure these are widely available for use </t>
  </si>
  <si>
    <t>The project was originally conceptualised as a joint-funding arrangement with KfW which had agreed to make a financial contribution of at least 300,000 euros to the delivery of the Regional Stigma and Development Unit. Notwithstanding considerable efforts, an appropriate funding arrangement was not achieved. This led to a funding shortfall requiring amendments of the RSDU workplan. However earlier this year KfW has agreed with PANCAP to fund another initiative aimed at enhanced media involvement in the response. PANCAP PCU technical officer has been involved in the development of this programme to ensure complementarity with the RSDU project, building on its lessons learnt and success stories.</t>
  </si>
  <si>
    <t>External review of current and especially future role/responsibilities, location and funding requirements of the RSDU to be conducted Feb/March 2012 latest to ensure findings can be shared with the Regional Coordination Mechanism at their next meeting (March’12)</t>
  </si>
  <si>
    <t xml:space="preserve">Baseline surveys completed in all 12 countries by March 2011 </t>
  </si>
  <si>
    <t xml:space="preserve">• RSDU to re-assess the ambitious workplan and consider a reduction in those activities that are considered not essential to inform the development of evidence-based intervention packages
• RSDU to carefully plan and communicate in close consultation with PANCAP PCU any planned reduction in activities
</t>
  </si>
  <si>
    <t>Slight delay - milestone expected to be achieved by Jan/Feb’12
• Draft stigma assessment framework being finalised as well as a community-based interviewers’ training guide to accompany the survey instruments. The data collection instruments cover aspects of self stigma, experiences of stigma and discrimination, attitudes towards marginalised groups, human rights knowledge. The framework includes explanations for each key indicator used to measure a change in stigma and discrimination.
• TWG Monitoring and Evaluation, including PANCAP PCU staff, has been actively involved in the various stages of development of the assessment tool and in its pilot testing and validation. Further work is planned over the coming 2 months.</t>
  </si>
  <si>
    <t>Milestone not achieved by Sep'11, expected to be achieved by Jan/Feb'12
• 5 intervention packages in various stages of development. One package for each of the 5 key target groups identified (PLHIV, sex workers, youth, migrants and Men having Sex with Men (MSM)
• Each intervention package covers P0) participatory needs assessment, P1) preparing for action – community advocacy &amp; leadership development, P2) building champions for change, P3) training and capacity building (target groups as well as pivotal groups), P4) development/production Behaviour Communicaction and Education materials for advocacy/awareness raising with  ongoing assessment of achievements and effectiveness of approaches and P5) end evaluation for a more objective assessment of achievements to ensure the ultimate package is effective in initiating change.
• PANCAP PCU has committed to include discussions and endorsement of the intervention packages on the agenda of the March’12 RCM meeting.</t>
  </si>
  <si>
    <t>Operational research conducted in target countries as per identified needs and findings disseminated to NAPs and SUAG</t>
  </si>
  <si>
    <t>Milestone achieved
Human rights surveys and formative assessments (Belize) completed as part of baseline survey in 5 countries (St Lucia, Grenada, Belize, Dominica, St Vincent)</t>
  </si>
  <si>
    <t>• The project is expected to achieve a reduction in S&amp;D amongst identified vulnerable groups in project countries through implementation of intervention programmes based on evidence and good practice. Too early to identify the extend of change expected.
• The developed S&amp;D assessment tool (SCOR-B) and evidence-based intervention packages have the potential for replication/dissemination beyond the project reach and thus enhance PANCAP’s capacity to advocate, co-ordinate and monitor work on S&amp;D in the region. 
• The project is contributing to achievement of targets as set in the Caribbean Regional Strategic Framework on HIV/AIDS (2008-2012). Its country level focus is greatly appreciated by PANCAP PCU director. Other regional partners/stakeholedrs (KfW, UNAIDS) however are awaiting prove of effectiveness of RSDU approach. 
• Human Resource (HR) capacity at PANCAP PCU is a concern. The HR capacity has been enhanced by the project, but PANCAP PCU has indicated that the post responsible for enhancing work on S&amp;D in the region might not be retained due to funding constraints. This post is currently paid for by the project.</t>
  </si>
  <si>
    <t xml:space="preserve">• Milestone not achieved; no budget secured as yet. 
• PANCAP Project Co-ordination Unit (PCU) is awaiting outcome of the planned external appraisal (Feb/March '12) on role/responsibilities as well as location and staffing requirements of RSDU.  Draft ToRs for this review reviewed during Dec'11 SUAG meeting. 
• PANCAP PCU not succesful as yet in identifying funding to retain technical officer stigma discrimination within PANCAP PCU. As DFID funding comes to an end-this post currently included in the PCU staff establishment- might end and the tasks/responsibilities of this post will be combined with other core functions of the PANCAP PCU. </t>
  </si>
  <si>
    <t>Output 8 Action Point 2</t>
  </si>
  <si>
    <t>Output 8 Action Point 3</t>
  </si>
  <si>
    <t>Output 8 Recommendation 1</t>
  </si>
  <si>
    <t>Output 8 Action Point 1</t>
  </si>
  <si>
    <t>Output 7 Recommendation 1</t>
  </si>
  <si>
    <t>Output 7 Action Point 1</t>
  </si>
  <si>
    <t>Output 7 Recommendation 2</t>
  </si>
  <si>
    <t>Output 7 Recommendation 3</t>
  </si>
  <si>
    <t>REGIONAL HIV AND AIDS STIGMA AND DISCRIMINATION UNIT (RSDU)</t>
  </si>
  <si>
    <r>
      <t xml:space="preserve">• Milestone achieved: 2 meetings conducted (April and December 2011).
• April’11 meeting: 64% attendance rate of SUAG members. Minutes  prepared/shared
• Dec’11 meeting (5 Dec’11): 73% attendance rate. </t>
    </r>
    <r>
      <rPr>
        <sz val="10"/>
        <rFont val="Arial"/>
        <family val="2"/>
      </rPr>
      <t>(8/11 members not counting 1 rep each from PANCAP, DFID, RSDU)</t>
    </r>
  </si>
  <si>
    <r>
      <t>• Milestone not achieved
• RSDU fully staffed (6 staff members) but final organogram and job descriptions not yet shared with SUAG members.</t>
    </r>
    <r>
      <rPr>
        <sz val="10"/>
        <rFont val="Arial"/>
      </rPr>
      <t xml:space="preserve">
• Draft ToRs for the external review of role/responsibilities and future of RSDU shared at 5 Dec’11 SUAG meeting. Review planned for Feb/March 2012. Selection panel in principle agreed upon during 5 Dec'11 SUAG meeting.
</t>
    </r>
  </si>
  <si>
    <t>There has been good progress on this Output although not all milestones have been reached.  The most important outstanding issue relates to an external review to guide the future role/responsibilities/location/size of the RSDU and options are being considered to fund this Review.</t>
  </si>
  <si>
    <r>
      <t xml:space="preserve">As agreed at 5 Dec’11 SUAG meeting:
• RSDU to update and share ToRs for external consultancy with SUAG members (mid Dec'11)
• SUAG members to provide feedback within 1 week 
• RSDU to place advert as soon as ToRs finalised: draft advert to be reviewed by SUAG
• RSDU and PANCAP PCU to review RSDU budget as well as explore other funding sources to fund the external review. </t>
    </r>
    <r>
      <rPr>
        <sz val="10"/>
        <rFont val="Arial"/>
        <family val="2"/>
      </rPr>
      <t>RSDU budget is at 60% of project funds spent. During the Dec SUAG  meeting the  team leader clarified that the diversion of funds to cover Baseline and Validation in 2011 has had impacts in terms of diverting funds from community driven ativities. Any further diversions as such,  will result in adverse impacts  to the acheivement of output 2 and overall project stigma reduction goal.</t>
    </r>
    <r>
      <rPr>
        <b/>
        <sz val="10"/>
        <color indexed="61"/>
        <rFont val="Arial"/>
      </rPr>
      <t xml:space="preserve"> </t>
    </r>
    <r>
      <rPr>
        <sz val="10"/>
        <rFont val="Arial"/>
      </rPr>
      <t xml:space="preserve">
• Selection panel to convene mid/late January 2012. OECS HIV/AIDS project unit (Dr James</t>
    </r>
    <r>
      <rPr>
        <sz val="10"/>
        <rFont val="Arial"/>
        <family val="2"/>
      </rPr>
      <t xml:space="preserve"> St.</t>
    </r>
    <r>
      <rPr>
        <sz val="10"/>
        <color indexed="21"/>
        <rFont val="Arial"/>
        <family val="2"/>
      </rPr>
      <t xml:space="preserve"> </t>
    </r>
    <r>
      <rPr>
        <sz val="10"/>
        <rFont val="Arial"/>
      </rPr>
      <t>Catherine) has been appointed (and accepted) to chair the selection panel.</t>
    </r>
  </si>
  <si>
    <r>
      <t>Milestone not achieved
Needs assessments in all 12 project countries were completed by October 2010. The validation of the baseline assessment tool (SCOR-B) took longer than anticipated and was only completed in August</t>
    </r>
    <r>
      <rPr>
        <sz val="10"/>
        <color indexed="21"/>
        <rFont val="Arial"/>
        <family val="2"/>
      </rPr>
      <t xml:space="preserve"> 2011</t>
    </r>
    <r>
      <rPr>
        <sz val="10"/>
        <rFont val="Arial"/>
      </rPr>
      <t xml:space="preserve"> and findings shared with NAPs and other stakeholders. Field work for baseline data collection has been completed in 5 countries with analysis expected to be completed within next month. In 2 countries baseline data collection is currently being finalised. No further baseline data collection is planned. All reports are expected to completed by the end of January 2012. </t>
    </r>
    <r>
      <rPr>
        <sz val="10"/>
        <rFont val="Arial"/>
        <family val="2"/>
      </rPr>
      <t>Baseline completion was an indicator added in the revised Log frame of Dec 2010 and it was discussed that due to the need for validation as requested by the SUAG and PANCAP, all 12 countries were not likley to be covered and the final numbers were subject to revision. For cost effectiveness purposes the countries in which empowerment and sitgma reduction intervention packages  are being implemented are  the main focus as the primary purpose of the baseline is to assess stigma levels BEFORE target groups are  exposed to these interventions.</t>
    </r>
  </si>
  <si>
    <t>Output 7 Action Point 2</t>
  </si>
  <si>
    <t>Output 7 Action Point 3</t>
  </si>
  <si>
    <t>Output 6 Recommendation 1</t>
  </si>
  <si>
    <t>Output 6 Action Point 1</t>
  </si>
  <si>
    <t>Output 6 Recommendation 2</t>
  </si>
  <si>
    <t>Output 6 Recommendation 3</t>
  </si>
  <si>
    <t>Output 6 Action Point 2</t>
  </si>
  <si>
    <t>Output 6 Action Point 3</t>
  </si>
  <si>
    <t>Person / team who will lead on the Action Point</t>
  </si>
  <si>
    <t>Method of Scoring: Sources of Information</t>
  </si>
  <si>
    <t>Quantitative data from national systems</t>
  </si>
  <si>
    <t>Quantitative data from project/programme study</t>
  </si>
  <si>
    <t>Government assessment</t>
  </si>
  <si>
    <t>Joint donor review</t>
  </si>
  <si>
    <t>Independent consultant review</t>
  </si>
  <si>
    <t>DFID staff review</t>
  </si>
  <si>
    <t>Scoring Responsibility: Partners Involved</t>
  </si>
  <si>
    <t>National Government partner</t>
  </si>
  <si>
    <t>National non-Government partner</t>
  </si>
  <si>
    <t>Independent consultant</t>
  </si>
  <si>
    <t>Donor partners</t>
  </si>
  <si>
    <t>DFID staff</t>
  </si>
  <si>
    <t>Using the drop-down menu for each box, enter  "X"  for each Source of Information used in the review.</t>
  </si>
  <si>
    <t>Using the drop-down menu for each box, enter  "X"   to indicate Partners Involved in the review.</t>
  </si>
  <si>
    <t>Goal</t>
  </si>
  <si>
    <t>Goal statement</t>
  </si>
  <si>
    <t>Indicator 1</t>
  </si>
  <si>
    <t>Indicator 2</t>
  </si>
  <si>
    <t>Indicator 3</t>
  </si>
  <si>
    <t>Purpose</t>
  </si>
  <si>
    <t>Indicator 4</t>
  </si>
  <si>
    <t>Indicator 5</t>
  </si>
  <si>
    <t>Indicator 6</t>
  </si>
  <si>
    <t>Is this a Standard Indicator?</t>
  </si>
  <si>
    <t>Output 2</t>
  </si>
  <si>
    <t>Output 3</t>
  </si>
  <si>
    <t>Output 4</t>
  </si>
  <si>
    <t>Output 5</t>
  </si>
  <si>
    <t>Output 6</t>
  </si>
  <si>
    <t>Output 7</t>
  </si>
  <si>
    <t>Output 8</t>
  </si>
  <si>
    <t>Output 9</t>
  </si>
  <si>
    <t>Output 10</t>
  </si>
  <si>
    <t>Total Impact Score</t>
  </si>
  <si>
    <t>If Yes, why is this?</t>
  </si>
  <si>
    <t>If new risks have emerged, click the '+' box on the left-hand side and list them in the appropriate boxes.</t>
  </si>
  <si>
    <t>ARIES Project Code</t>
  </si>
  <si>
    <t>What is being done, or will need to be done, to manage or monitor these new Risks?</t>
  </si>
  <si>
    <t>If conditions are attached to this project, was disbursement suspended during the review period because of the conditions?</t>
  </si>
  <si>
    <t>Comment on how likely is it that the benefits arising from this project will be sustained after the end of project.</t>
  </si>
  <si>
    <t>Additional Recommendations arising</t>
  </si>
  <si>
    <t>1. Working with partners</t>
  </si>
  <si>
    <t>2. Best Practice / Innovation</t>
  </si>
  <si>
    <t>3. Project Management</t>
  </si>
  <si>
    <t>If appropriate, comment on the effectiveness of the institutional relationships created or enhanced by the project, e.g., comment on processes and how relationships have evolved.</t>
  </si>
  <si>
    <t>If Output 10 is required, click on the '+' sign to the left of this worksheet</t>
  </si>
  <si>
    <t>If Output 9 is required, click on the '+' sign to the left of this worksheet</t>
  </si>
  <si>
    <t>If Output 8 is required, click on the '+' sign to the left of this worksheet</t>
  </si>
  <si>
    <t>If Output 7 is required, click on the '+' sign to the left of this worksheet</t>
  </si>
  <si>
    <t>If Output 5 is required, click on the '+' sign to the left of this worksheet</t>
  </si>
  <si>
    <t>Year 1 (April'10 - March'11) activities of workplan completed as scheduled.</t>
  </si>
  <si>
    <t>Output 5 Action Point 2</t>
  </si>
  <si>
    <t>Output 5 Action Point 3</t>
  </si>
  <si>
    <t>Output 10 Recommendation 1</t>
  </si>
  <si>
    <t>Output 10 Action Point 1</t>
  </si>
  <si>
    <t>Output 10 Recommendation 2</t>
  </si>
  <si>
    <t>Output 10 Recommendation 3</t>
  </si>
  <si>
    <t>Output 10 Action Point 2</t>
  </si>
  <si>
    <t>Output 10 Action Point 3</t>
  </si>
  <si>
    <t>Output 9 Recommendation 2</t>
  </si>
  <si>
    <t>Output 9 Recommendation 3</t>
  </si>
  <si>
    <t>Output 9 Action Point 2</t>
  </si>
  <si>
    <t>Output 9 Action Point 3</t>
  </si>
  <si>
    <t>Output 9 Recommendation 1</t>
  </si>
  <si>
    <t>Output 9 Action Point 1</t>
  </si>
  <si>
    <t>Output 8 Recommendation 2</t>
  </si>
  <si>
    <t>Output 8 Recommendation 3</t>
  </si>
  <si>
    <t>No baseline data available and no targets set as yet. SUAG has proposed to use a 20% reduction as anticipated target. 
Stigma community response assessment tool (SCOR-B) designed, pre-tested and validated. Baseline assessment conducted in 7/12 project countries; field work completed in 5/7- statistical analysis underway/draft data available for a few countries, all 7 reports to be finalised in Dec'11/Jan'12. 
Validation of assessment tool took longer than anticipated (completed in Aug'11) and baseline assessment commenced much later than planned. 
Various projects initiated with the potential to achieve the targets set. Interventions have been selected based on participatory country needs assessments and best practices collated in the Inception Phase and from regional/global best practices.</t>
  </si>
  <si>
    <t>Stigma Unit Advisory Group (SUAG) to confirm goal level targets during Feb'12 SUAG meeting.</t>
  </si>
  <si>
    <t>• RSDU to finalise reports of baseline assessments and share a summary of core baseline data for each of the 7 countries in which SCOR-B has been completed with SUAG members by late January 2012 latest. 
• RSDU to include a summary of relevant (baseline) data/information collated during the initial needs assessment for the 5 project countries where no detailed baseline survey is done.</t>
  </si>
  <si>
    <t>5 draft best practices intervention packages endorsed by SUAG by Sep'11.</t>
  </si>
  <si>
    <t>10 countries involved in stigma unit project by Sep'11</t>
  </si>
  <si>
    <t>Are Purpose Assumptions being realised? If so, to what degree, and what has been the effect on the project?</t>
  </si>
  <si>
    <t>What evidence is there that achieving the Purpose is contributing to the realisation of the Goal? If it is doing so, to what degree?</t>
  </si>
  <si>
    <t>Risk</t>
  </si>
  <si>
    <t>* High Impact / High Probability</t>
  </si>
  <si>
    <t>* High Impact / Medium Probability</t>
  </si>
  <si>
    <t>* High Impact / Low Probability</t>
  </si>
  <si>
    <t>* Medium Impact / High Probability</t>
  </si>
  <si>
    <t>* Medium Impact / Medium Probability</t>
  </si>
  <si>
    <t>* Low Impact / High Probability</t>
  </si>
  <si>
    <t>* Low Impact / Medium Probability</t>
  </si>
  <si>
    <t>Output 1</t>
  </si>
  <si>
    <t xml:space="preserve">The main purpose level assumption concerns the importance of continued political commitment of governments to promoting human rights and reducing stigma and discrimination. 
• For 11/12 countries this assumption is largely being realised.
• Engagement of national level government and National AIDS Committees in project activities is good. Country level stakeholders appreciate efforts of the project to support activities to reduce stigma/discrimination – a key driver of the epidemic in the region.
• However, initiation and completion of project activities are severely hampered in one country (Guyana) due to political situation. RSDU and PANCAP PCU will consider whether continuation in Guyana will be feasible. </t>
  </si>
  <si>
    <t>The work towards the establishment of baselines for stigma and discrimination; the development and dissemination of intervention strategies for key vulnerable populations; and the engagement of National AIDS Programmes and other county level stakeholders and pivotal groups (inc. Faith-Based Organisations, health workers) in the development of programmes to tackle stigma and discrimination are all key contributions to the purpose that are attributable to progress made in delivering outputs in this project.</t>
  </si>
  <si>
    <t>• PANCAP PCU to address imminent HR constraint and identify key person to take forward work on stigma and discrimination</t>
  </si>
  <si>
    <t>If Output 4 is required, click on the '+' sign to the left of this worksheet</t>
  </si>
  <si>
    <t>ARIES Project Description</t>
  </si>
  <si>
    <t xml:space="preserve">• Notwithstanding delays in project implementation, substantive progress has been achieved over the last year. Sharing and presentation of key RSDU outputs (SCOR-B and good practices/evidence-based intervention packages) at the upcoming RCM for endorsement/support is seen as a crucial step to ensure sustainability and use of RSDU outputs beyond the project period and beyond project countries. 
• While acceptance of the assessment tool and intervention packages by the RCM will boost and enhance PANCAP’s capacity to enhance co-ordination, advocacy and monitoring of stigma and discrimination work in the region, staffing and funding constraints might hamper the full achievement of project purpose at the end of the project. </t>
  </si>
  <si>
    <t>Regional Stigma and Discrimination Unit (RSDU) fully established and functioning</t>
  </si>
  <si>
    <t>At least 2 meetings per year conducted</t>
  </si>
  <si>
    <t>If Indicator 2 is to be reported against, click on the '+' sign to the left of this worksheet</t>
  </si>
  <si>
    <t>If Indicator 3 is to be reported against, click on the '+' sign to the left of this worksheet</t>
  </si>
  <si>
    <t>If Indicator 6 is to be reported against, click on the '+' sign to the left of this worksheet</t>
  </si>
  <si>
    <t>If Indicator 5 is to be reported against, click on the '+' sign to the left of this worksheet</t>
  </si>
  <si>
    <t>Targeted interventions commenced in 11 countries in close collaboration with national partners involving and reaching identified target groups (PLHIV, sex workers, youth, MSM and migrants) directly and through identified pivotal actors. It is anticipated that these interventions will lead to a reduction in the levels of stigma and discrimination experienced by PLHIV and other vulnerable groups and improve attitutdes towards the rights of PLHIV.</t>
  </si>
  <si>
    <t>• Milestone achieved
• RSDU supporting implementation of activities in 11/12 project countries in close collaboration with national partners; interventions aligned with national programmes.</t>
  </si>
  <si>
    <t>Action Points</t>
  </si>
  <si>
    <t>Quest No.</t>
  </si>
  <si>
    <t>E: Recommendations and Action Points</t>
  </si>
  <si>
    <t>If Indicator 6 is required for this Output, click on the '+' sign to the left of this worksheet</t>
  </si>
  <si>
    <t>If Indicator 5 is required for this Output, click on the '+' sign to the left of this worksheet</t>
  </si>
  <si>
    <t>If Indicator 4 is required for this Output, click on the '+' sign to the left of this worksheet</t>
  </si>
  <si>
    <t>Lesson category</t>
  </si>
  <si>
    <t>Project Purpose Score</t>
  </si>
  <si>
    <t>If Yes, why was/is this?</t>
  </si>
  <si>
    <t>Milestone for this review (if any)</t>
  </si>
  <si>
    <t>What progress has been made in the period covered by this review?</t>
  </si>
  <si>
    <t>What evidence is there of progress made in the period covered by this review towards the Goal-level Target(s)?</t>
  </si>
  <si>
    <t>Evidence: Key documents</t>
  </si>
  <si>
    <t>Person / team who will action the recommendation</t>
  </si>
  <si>
    <t>Other Comments</t>
  </si>
  <si>
    <t>A1: Goal</t>
  </si>
  <si>
    <t>A1: Purpose</t>
  </si>
  <si>
    <t>A1: Risk</t>
  </si>
  <si>
    <t>A2: Outputs</t>
  </si>
  <si>
    <t>B: Scoring</t>
  </si>
  <si>
    <t>C: Knowledge Sharing</t>
  </si>
  <si>
    <t>C: Other Comments</t>
  </si>
  <si>
    <t>to contribute to a reduction in stigma and discrimination against PLWHAs, their families, and other vulnerable groups in the Caribbean region.</t>
  </si>
  <si>
    <t>Baseline data collection completed by March'11. SUAG agree on baseline and endline targets by May'11</t>
  </si>
  <si>
    <t>See response indicator 1</t>
  </si>
  <si>
    <t>• PANCAP PCU to obtain endorsement/support from Regional Co-ordination Mechanism (RCM) for dissemination and utilisation of the SCOR-B and the 5 intervention packages across programmes at the next RCM meeting in March 2012</t>
  </si>
  <si>
    <t>• DFIDC to explore option for a cost and time extension of the MOU with PANCAP to extend the strategy and resourcing officer’s post till August’12, the current end-date of the RSDU project. This would enable active involvement of PANCAP PCU in the crucial stages of the project as well as assist PANCAP with exploring options for continuation of key RSDU functions/roles based on the planned external review.</t>
  </si>
  <si>
    <t>Sustainability Action Point 1</t>
  </si>
  <si>
    <t>Sustainability Recommendation 2</t>
  </si>
  <si>
    <t>Sustainability Recommendation 3</t>
  </si>
  <si>
    <t>Sustainability Action Point 2</t>
  </si>
  <si>
    <t>Sustainability Action Point 3</t>
  </si>
  <si>
    <t>Conditionality Recommendation 2</t>
  </si>
  <si>
    <t>Conditionality Recommendation 3</t>
  </si>
  <si>
    <t>Conditionality Action Point 2</t>
  </si>
  <si>
    <t>Conditionality Action Point 3</t>
  </si>
  <si>
    <t>Evidence Recommendation 2</t>
  </si>
  <si>
    <t>Evidence Recommendation 3</t>
  </si>
  <si>
    <t>Evidence Action Point 2</t>
  </si>
  <si>
    <t>Evidence Action Point 3</t>
  </si>
  <si>
    <t>Other Recommendation 2</t>
  </si>
  <si>
    <t>Other Recommendation 3</t>
  </si>
  <si>
    <t>Other Action Point 2</t>
  </si>
  <si>
    <t>Other Action Point 3</t>
  </si>
  <si>
    <t>Project Management Recommendation 2</t>
  </si>
  <si>
    <t>Project Management Recommendation 3</t>
  </si>
  <si>
    <t>Project Management Action Point 2</t>
  </si>
  <si>
    <t>Project Management Action Point 3</t>
  </si>
  <si>
    <t>Best Practice / Innovation Recommendation 2</t>
  </si>
  <si>
    <t>Best Practice / Innovation Recommendation 3</t>
  </si>
  <si>
    <t>Best Practice / Innovation Action Point 2</t>
  </si>
  <si>
    <t>Best Practice / Innovation Action Point 3</t>
  </si>
  <si>
    <t>Working with Partners Recommendation 2</t>
  </si>
  <si>
    <t>Working with Partners Recommendation 3</t>
  </si>
  <si>
    <t>Working with Partners Action Point 2</t>
  </si>
  <si>
    <t>Working with Partners Action Point 3</t>
  </si>
  <si>
    <t>Scoring Recommendation 2</t>
  </si>
  <si>
    <t>Scoring Recommendation 3</t>
  </si>
  <si>
    <t>Scoring Action Point 2</t>
  </si>
  <si>
    <t>Scoring Action Point 3</t>
  </si>
  <si>
    <t>Scoring Recommendation 1</t>
  </si>
  <si>
    <t>If Indicator 4 is to be reported against, click on the '+' sign to the left of this worksheet</t>
  </si>
  <si>
    <t>* Medium Impact / Low Probability</t>
  </si>
  <si>
    <t>* Low Impact / Low Probability</t>
  </si>
  <si>
    <t>If Indicator 3 is required for this Output, click on the '+' sign to the left of this worksheet</t>
  </si>
  <si>
    <t>If Indicator 2 is required for this Output, click on the '+' sign to the left of this worksheet</t>
  </si>
  <si>
    <t>If Output 3 is required, click on the '+' sign to the left of this worksheet</t>
  </si>
  <si>
    <t>If Output 2 is required, click on the '+' sign to the left of this worksheet</t>
  </si>
  <si>
    <t>If Output 6 is required, click on the '+' sign to the left of this worksheet</t>
  </si>
  <si>
    <t>Sustainability</t>
  </si>
  <si>
    <t>D: Conditionality and Sustainability</t>
  </si>
  <si>
    <t>C: Knowledge Sharing and Evidence</t>
  </si>
  <si>
    <t>Conditionality</t>
  </si>
  <si>
    <t>Recommendations</t>
  </si>
  <si>
    <t>R7.3</t>
  </si>
  <si>
    <t>R8.1</t>
  </si>
  <si>
    <t>R8.2</t>
  </si>
  <si>
    <t>R8.3</t>
  </si>
  <si>
    <t>R9.1</t>
  </si>
  <si>
    <t>R9.2</t>
  </si>
  <si>
    <t>R9.3</t>
  </si>
  <si>
    <t>R10.1</t>
  </si>
  <si>
    <t>R10.2</t>
  </si>
  <si>
    <t>R10.3</t>
  </si>
  <si>
    <t>AP1.1</t>
  </si>
  <si>
    <t>AP1.2</t>
  </si>
  <si>
    <t>AP1.3</t>
  </si>
  <si>
    <t>AP2.1</t>
  </si>
  <si>
    <t>AP2.2</t>
  </si>
  <si>
    <t>AP2.3</t>
  </si>
  <si>
    <t>AP3.1</t>
  </si>
  <si>
    <t>AP3.2</t>
  </si>
  <si>
    <t>AP3.3</t>
  </si>
  <si>
    <t>AP4.1</t>
  </si>
  <si>
    <t>AP4.2</t>
  </si>
  <si>
    <t>AP4.3</t>
  </si>
  <si>
    <t>AP5.1</t>
  </si>
  <si>
    <t>AP5.2</t>
  </si>
  <si>
    <t>AP5.3</t>
  </si>
  <si>
    <t>AP6.1</t>
  </si>
  <si>
    <t>AP6.2</t>
  </si>
  <si>
    <t>AP6.3</t>
  </si>
  <si>
    <t>AP7.1</t>
  </si>
  <si>
    <t>AP7.2</t>
  </si>
  <si>
    <t>AP7.3</t>
  </si>
  <si>
    <t>AP8.1</t>
  </si>
  <si>
    <t>AP8.2</t>
  </si>
  <si>
    <t>AP8.3</t>
  </si>
  <si>
    <t>AP9.1</t>
  </si>
  <si>
    <t>AP9.2</t>
  </si>
  <si>
    <t>AP9.3</t>
  </si>
  <si>
    <t>AP10.1</t>
  </si>
  <si>
    <t>AP10.2</t>
  </si>
  <si>
    <t>AP10.3</t>
  </si>
  <si>
    <t>Working with Partners</t>
  </si>
  <si>
    <t>Best Practice / Innovation</t>
  </si>
  <si>
    <t>Project Management</t>
  </si>
  <si>
    <t xml:space="preserve"> </t>
  </si>
  <si>
    <r>
      <t>Impact Weight</t>
    </r>
    <r>
      <rPr>
        <sz val="9"/>
        <rFont val="Arial"/>
        <family val="2"/>
      </rPr>
      <t xml:space="preserve"> revised/needs revision?</t>
    </r>
  </si>
  <si>
    <r>
      <t xml:space="preserve">Original or Revised </t>
    </r>
    <r>
      <rPr>
        <b/>
        <sz val="9"/>
        <rFont val="Arial"/>
        <family val="2"/>
      </rPr>
      <t>Impact Weight</t>
    </r>
    <r>
      <rPr>
        <sz val="9"/>
        <rFont val="Arial"/>
        <family val="2"/>
      </rPr>
      <t xml:space="preserve"> (%)</t>
    </r>
  </si>
  <si>
    <r>
      <t>Risk</t>
    </r>
    <r>
      <rPr>
        <sz val="9"/>
        <rFont val="Arial"/>
        <family val="2"/>
      </rPr>
      <t xml:space="preserve"> revised/needs revision?</t>
    </r>
  </si>
  <si>
    <r>
      <t xml:space="preserve">Original or Revised </t>
    </r>
    <r>
      <rPr>
        <b/>
        <sz val="9"/>
        <rFont val="Arial"/>
        <family val="2"/>
      </rPr>
      <t>Risk</t>
    </r>
  </si>
  <si>
    <r>
      <t>DFID Share</t>
    </r>
    <r>
      <rPr>
        <sz val="9"/>
        <rFont val="Arial"/>
        <family val="2"/>
      </rPr>
      <t xml:space="preserve"> revised/needs revision?</t>
    </r>
  </si>
  <si>
    <r>
      <t xml:space="preserve">Original or Revised </t>
    </r>
    <r>
      <rPr>
        <b/>
        <sz val="9"/>
        <rFont val="Arial"/>
        <family val="2"/>
      </rPr>
      <t>DFID Share</t>
    </r>
  </si>
  <si>
    <r>
      <t>Output Performance</t>
    </r>
    <r>
      <rPr>
        <sz val="9"/>
        <rFont val="Arial"/>
        <family val="2"/>
      </rPr>
      <t xml:space="preserve"> for Output 1</t>
    </r>
  </si>
  <si>
    <r>
      <t>Justification</t>
    </r>
    <r>
      <rPr>
        <sz val="9"/>
        <rFont val="Arial"/>
        <family val="2"/>
      </rPr>
      <t xml:space="preserve"> for the Score</t>
    </r>
  </si>
  <si>
    <r>
      <t>Output Performance</t>
    </r>
    <r>
      <rPr>
        <sz val="9"/>
        <rFont val="Arial"/>
        <family val="2"/>
      </rPr>
      <t xml:space="preserve"> for Output 2</t>
    </r>
  </si>
  <si>
    <r>
      <t>Output Performance</t>
    </r>
    <r>
      <rPr>
        <sz val="9"/>
        <rFont val="Arial"/>
        <family val="2"/>
      </rPr>
      <t xml:space="preserve"> for Output 3</t>
    </r>
  </si>
  <si>
    <r>
      <t>Output Performance</t>
    </r>
    <r>
      <rPr>
        <sz val="9"/>
        <rFont val="Arial"/>
        <family val="2"/>
      </rPr>
      <t xml:space="preserve"> for Output 4</t>
    </r>
  </si>
  <si>
    <r>
      <t xml:space="preserve">Original or Revised </t>
    </r>
    <r>
      <rPr>
        <b/>
        <sz val="9"/>
        <rFont val="Arial"/>
        <family val="2"/>
      </rPr>
      <t xml:space="preserve">Impact Weight </t>
    </r>
    <r>
      <rPr>
        <sz val="9"/>
        <rFont val="Arial"/>
        <family val="2"/>
      </rPr>
      <t>(%)</t>
    </r>
  </si>
  <si>
    <r>
      <t>Output Performance</t>
    </r>
    <r>
      <rPr>
        <sz val="9"/>
        <rFont val="Arial"/>
        <family val="2"/>
      </rPr>
      <t xml:space="preserve"> for Output 5</t>
    </r>
  </si>
  <si>
    <r>
      <t xml:space="preserve">Based on the review, does the </t>
    </r>
    <r>
      <rPr>
        <b/>
        <sz val="9"/>
        <rFont val="Arial"/>
        <family val="2"/>
      </rPr>
      <t>Project Risk Rating</t>
    </r>
    <r>
      <rPr>
        <sz val="9"/>
        <rFont val="Arial"/>
        <family val="2"/>
      </rPr>
      <t xml:space="preserve"> need revision?</t>
    </r>
  </si>
  <si>
    <r>
      <t>Logframe</t>
    </r>
    <r>
      <rPr>
        <sz val="9"/>
        <rFont val="Arial"/>
        <family val="2"/>
      </rPr>
      <t xml:space="preserve"> revised/needs revision?</t>
    </r>
  </si>
  <si>
    <r>
      <t>DSOs</t>
    </r>
    <r>
      <rPr>
        <sz val="9"/>
        <rFont val="Arial"/>
        <family val="2"/>
      </rPr>
      <t xml:space="preserve"> revised/need revision?</t>
    </r>
  </si>
  <si>
    <t>Draft (SMART) S&amp;D related indicators identified based on S&amp;D projects monitoring reports. Draft RSDU results framework with indicators completed to be reviewed by PANCAP, TWG &amp; partners by Dec'11</t>
  </si>
  <si>
    <t>2012 budget includes funding for RSDU</t>
  </si>
  <si>
    <t>C: Evidence</t>
  </si>
  <si>
    <t>D: Conditionality</t>
  </si>
  <si>
    <t>D: Sustainability</t>
  </si>
  <si>
    <t>A1: Logframe</t>
  </si>
  <si>
    <t>A1: DSOs</t>
  </si>
  <si>
    <t>A1: Cross-Cutting Markers</t>
  </si>
  <si>
    <t>Additional Action Points arising</t>
  </si>
  <si>
    <t>Project Purpose</t>
  </si>
  <si>
    <t>Impact Weighted Score</t>
  </si>
  <si>
    <t>B: Project Scoring</t>
  </si>
  <si>
    <t>Output Risk</t>
  </si>
  <si>
    <t>Purpose Justification</t>
  </si>
  <si>
    <t>What were the consequences?</t>
  </si>
  <si>
    <t>Date Suspended (dd/mm/yyyy)?</t>
  </si>
  <si>
    <t>If Yes, what was the cause?</t>
  </si>
  <si>
    <t>Annual Review</t>
  </si>
  <si>
    <t>A1: Goal, Purpose, Risk</t>
  </si>
  <si>
    <t>A2: Outputs 1-5</t>
  </si>
  <si>
    <t>A3: Outputs 6-10</t>
  </si>
  <si>
    <t>Sustainability Recommendation 1</t>
  </si>
  <si>
    <r>
      <t>Cross-Cutting Markers</t>
    </r>
    <r>
      <rPr>
        <sz val="9"/>
        <rFont val="Arial"/>
        <family val="2"/>
      </rPr>
      <t xml:space="preserve"> revised/need revision?</t>
    </r>
  </si>
  <si>
    <t>Logframe, DSOs, Cross-Cutting Markers</t>
  </si>
  <si>
    <t>Key issues, points of information or additional comments that may be useful for this or other project teams.</t>
  </si>
  <si>
    <r>
      <t>Comment here</t>
    </r>
    <r>
      <rPr>
        <sz val="9"/>
        <rFont val="Arial"/>
        <family val="2"/>
      </rPr>
      <t xml:space="preserve"> on the Method of Scoring and Scoring Responsibility.</t>
    </r>
  </si>
  <si>
    <r>
      <t xml:space="preserve">Project Risk Rating </t>
    </r>
    <r>
      <rPr>
        <sz val="9"/>
        <rFont val="Arial"/>
        <family val="2"/>
      </rPr>
      <t xml:space="preserve">or latest </t>
    </r>
    <r>
      <rPr>
        <b/>
        <sz val="9"/>
        <rFont val="Arial"/>
        <family val="2"/>
      </rPr>
      <t>Overall Risk Score.</t>
    </r>
  </si>
  <si>
    <t>High</t>
  </si>
  <si>
    <t>No</t>
  </si>
  <si>
    <t>X</t>
  </si>
  <si>
    <t>Yes</t>
  </si>
  <si>
    <t>No. of project countries reporting a reduction in stigma and discrimination among  people living with HIV (PLHIV)</t>
  </si>
  <si>
    <t>No. of project countries reporting an increase in percent of population 15-49 with a positive attitude towards the rights of PLHIV</t>
  </si>
  <si>
    <t>PANCAP's capacity to coordinate regional and country level stigma and discrimination work enhanced</t>
  </si>
  <si>
    <r>
      <t xml:space="preserve">Funding to sustain Regional Stigma and Discrimination Unit (RSDU) beyond end of Stigma Unit project secured </t>
    </r>
    <r>
      <rPr>
        <b/>
        <sz val="10"/>
        <rFont val="Arial"/>
        <family val="2"/>
      </rPr>
      <t>(resource mobilisation)</t>
    </r>
  </si>
  <si>
    <r>
      <t xml:space="preserve">No. of best practice intervention packages adopted by the Regional Coordination Mechanism (RCM) of PANCAP </t>
    </r>
    <r>
      <rPr>
        <b/>
        <sz val="10"/>
        <rFont val="Arial"/>
        <family val="2"/>
      </rPr>
      <t>(advocacy)</t>
    </r>
  </si>
  <si>
    <r>
      <t xml:space="preserve">No. of countries with national programmes addressing stigma and discrimination </t>
    </r>
    <r>
      <rPr>
        <b/>
        <sz val="10"/>
        <rFont val="Arial"/>
        <family val="2"/>
      </rPr>
      <t>(advocacy-coordination)</t>
    </r>
  </si>
  <si>
    <t>Regional Stigma and Development Unit (RSDU) fully staffed</t>
  </si>
  <si>
    <t>Number of websites used to disseminate best practices/lessons learnt with link to PANCAP/RSDU website</t>
  </si>
  <si>
    <t>Scoring Action Point 1</t>
  </si>
  <si>
    <t>Working with Partners Recommendation 1</t>
  </si>
  <si>
    <t>Working with Partners Action Point 1</t>
  </si>
  <si>
    <t>Best Practice / Innovation Recommendation 1</t>
  </si>
  <si>
    <t>Best Practice / Innovation Action Point 1</t>
  </si>
  <si>
    <t>Project Management Recommendation 1</t>
  </si>
  <si>
    <t>Project Management Action Point 1</t>
  </si>
  <si>
    <t>Other Recommendation 1</t>
  </si>
  <si>
    <t>Other Action Point 1</t>
  </si>
  <si>
    <t>Evidence Recommendation 1</t>
  </si>
  <si>
    <t>Evidence Action Point 1</t>
  </si>
  <si>
    <t>Conditionality Recommendation 1</t>
  </si>
  <si>
    <t>Conditionality Action Point 1</t>
  </si>
  <si>
    <t>R1</t>
  </si>
  <si>
    <t>R2</t>
  </si>
  <si>
    <t>R3</t>
  </si>
  <si>
    <t>R1.1</t>
  </si>
  <si>
    <t>R1.2</t>
  </si>
  <si>
    <t>R1.3</t>
  </si>
  <si>
    <t>R2.1</t>
  </si>
  <si>
    <t>R2.2</t>
  </si>
  <si>
    <t>R2.3</t>
  </si>
  <si>
    <t>R3.1</t>
  </si>
  <si>
    <t>R3.2</t>
  </si>
  <si>
    <t>R3.3</t>
  </si>
  <si>
    <t>R4.1</t>
  </si>
  <si>
    <t>R4.2</t>
  </si>
  <si>
    <t>R4.3</t>
  </si>
  <si>
    <t>R5.1</t>
  </si>
  <si>
    <t>R5.2</t>
  </si>
  <si>
    <t>R5.3</t>
  </si>
  <si>
    <t>R6.1</t>
  </si>
  <si>
    <t>R6.2</t>
  </si>
  <si>
    <t>R6.3</t>
  </si>
  <si>
    <t>R7.1</t>
  </si>
  <si>
    <t>R7.2</t>
  </si>
  <si>
    <t xml:space="preserve">RSDU to prepare overview of content of full intervention package per target group highlighting how each of the activities currently planned/implemented in the 12 countries will contribute to the evidence of good practice. </t>
    <phoneticPr fontId="3" type="noConversion"/>
  </si>
  <si>
    <r>
      <t>Milestone achieved
At the regional Caribbean HIV Conference:
• RSDU presented ‘Assessment findings related to stigma and discrimination in the Caribbean’ – using the participatory Community Response (SCOR</t>
    </r>
    <r>
      <rPr>
        <sz val="10"/>
        <color indexed="21"/>
        <rFont val="Arial"/>
        <family val="2"/>
      </rPr>
      <t>-B</t>
    </r>
    <r>
      <rPr>
        <sz val="10"/>
        <rFont val="Arial"/>
      </rPr>
      <t>) assessment tool  (session Stigma, evidence and health systems strengthening in the Caribbean)
• RSDU in partnership with Health Policy Project and Future Groups manned a stigma booth ‘responding to stigma and discrimination in the Caribbean’ 
• RSDU presented lessons learnt in 1 poster (and related short 5 min explanatory presentation): RSDU pilot series; using a rapid participatory ethnographic intervention to inform the design of community-based anti-stigma responses and to foster partnerships and leadership capacity in marginalised groups.</t>
    </r>
  </si>
  <si>
    <r>
      <t>Operational Research including human rights surveys completed for all key target groups (youth, MSM, sex workers</t>
    </r>
    <r>
      <rPr>
        <sz val="10"/>
        <rFont val="Arial"/>
      </rPr>
      <t>, PLHIV and migrants)</t>
    </r>
  </si>
  <si>
    <r>
      <t xml:space="preserve">• Substantive progress made, although not all activities completed as per planned timeline. </t>
    </r>
    <r>
      <rPr>
        <sz val="10"/>
        <rFont val="Arial"/>
        <family val="2"/>
      </rPr>
      <t>An estimated 41% of activities completed as per workplan by Sep'11; 51% ongoing; 4% cancelled; 1% delayed; 2% pending. 
• 58.9% of year 3 budget spent as per Sep’11 and overall 73% of total budget allocated for implementation phase (Y2 and Y3) spent.</t>
    </r>
  </si>
  <si>
    <t>RSDU to share RSDU organogram and job descriptions with the SUAG members (outstanding action from SUAG meeting and from 2010 review)</t>
  </si>
  <si>
    <r>
      <t>The Stigma Community Response</t>
    </r>
    <r>
      <rPr>
        <sz val="10"/>
        <color indexed="21"/>
        <rFont val="Arial"/>
        <family val="2"/>
      </rPr>
      <t xml:space="preserve"> </t>
    </r>
    <r>
      <rPr>
        <sz val="10"/>
        <rFont val="Arial"/>
        <family val="2"/>
      </rPr>
      <t>Baseline (SCOR</t>
    </r>
    <r>
      <rPr>
        <sz val="10"/>
        <color indexed="21"/>
        <rFont val="Arial"/>
        <family val="2"/>
      </rPr>
      <t>-</t>
    </r>
    <r>
      <rPr>
        <sz val="10"/>
        <rFont val="Arial"/>
        <family val="2"/>
      </rPr>
      <t>B)</t>
    </r>
    <r>
      <rPr>
        <sz val="10"/>
        <rFont val="Arial"/>
      </rPr>
      <t xml:space="preserve"> assessment tool uses participatory methodologies and focuses on engaging members of the target communities as researchers. This peer process facilitates ownership and empowerment of the affected communities and encourages their participation in the design of initiatives to address identified issues. The tool measures levels of stigma. including stigmatizing attitudes amongst health care workers, faith based organisations and other key groups.
The UNAIDS PLHIV stigma index only measures stigma/discrimination as perceived by PLHIV (including self stigma), but does not measure S&amp;D amongst other vulnerable groups. Also, the UNAIDS stigma index has not been validated in the Caribbean region. 
Stigma and discrimination is a major driver of the HIV epidemic in the Caribbean region.  The SCOR</t>
    </r>
    <r>
      <rPr>
        <sz val="10"/>
        <color indexed="21"/>
        <rFont val="Arial"/>
        <family val="2"/>
      </rPr>
      <t>-</t>
    </r>
    <r>
      <rPr>
        <sz val="10"/>
        <rFont val="Arial"/>
        <family val="2"/>
      </rPr>
      <t>B</t>
    </r>
    <r>
      <rPr>
        <sz val="10"/>
        <rFont val="Arial"/>
      </rPr>
      <t xml:space="preserve"> assessment tool therefore has the potential to become an uniform tool for measuring levels of stigma and discrimination amongst various target groups in the Caribbean region as well as achievements of targeted needs-based programmes developed based on the SCOR</t>
    </r>
    <r>
      <rPr>
        <sz val="10"/>
        <color indexed="21"/>
        <rFont val="Arial"/>
        <family val="2"/>
      </rPr>
      <t>-B</t>
    </r>
    <r>
      <rPr>
        <sz val="10"/>
        <rFont val="Arial"/>
      </rPr>
      <t xml:space="preserve"> assessment with involvement of the target groups.
</t>
    </r>
  </si>
  <si>
    <r>
      <t>RSDU to develop a concise booklet explaining the SCOR</t>
    </r>
    <r>
      <rPr>
        <sz val="10"/>
        <rFont val="Arial"/>
        <family val="2"/>
      </rPr>
      <t>-B</t>
    </r>
    <r>
      <rPr>
        <sz val="10"/>
        <rFont val="Arial"/>
      </rPr>
      <t xml:space="preserve"> assessment tool in simple terms with short clarification/justification of SMART indicators selected as well short ovevrview of resources required to utilise/implement the tool (human resources, time required for interviews, collation and analysis of the data).</t>
    </r>
  </si>
  <si>
    <r>
      <t xml:space="preserve">Milestone achieved
• 14 projects planned to follow a full project cycle their design based on country assessment/baseline data, country consultations and participatory priority setting, empowerment/leadership skills building, champions-for-change, BCC development/advocacy,  working with media, FBOs and health care workers to create a conducive environment and end evaluation.
• For 4 of the 5 identified vulnerable target group a full/complete project is being implemented in at least 2 countries. Migrants are only reached in one country. 
1. Belize  </t>
    </r>
    <r>
      <rPr>
        <b/>
        <sz val="10"/>
        <rFont val="Arial"/>
        <family val="2"/>
      </rPr>
      <t>2</t>
    </r>
    <r>
      <rPr>
        <sz val="10"/>
        <rFont val="Arial"/>
      </rPr>
      <t xml:space="preserve"> full projects: </t>
    </r>
    <r>
      <rPr>
        <b/>
        <sz val="10"/>
        <rFont val="Arial"/>
        <family val="2"/>
      </rPr>
      <t>PLHIV and MSM/LGBT</t>
    </r>
    <r>
      <rPr>
        <sz val="10"/>
        <rFont val="Arial"/>
      </rPr>
      <t xml:space="preserve"> (+substantive work with FBOs, media, health workers, govt)
2. Guyana  </t>
    </r>
    <r>
      <rPr>
        <b/>
        <sz val="10"/>
        <rFont val="Arial"/>
        <family val="2"/>
      </rPr>
      <t>3</t>
    </r>
    <r>
      <rPr>
        <sz val="10"/>
        <rFont val="Arial"/>
      </rPr>
      <t xml:space="preserve"> full projects: </t>
    </r>
    <r>
      <rPr>
        <b/>
        <sz val="10"/>
        <rFont val="Arial"/>
        <family val="2"/>
      </rPr>
      <t xml:space="preserve">PLHIV, MSM,  sex workers  </t>
    </r>
    <r>
      <rPr>
        <sz val="10"/>
        <rFont val="Arial"/>
      </rPr>
      <t xml:space="preserve">(+ substantive work with FBOs and health workers)
3. St Lucia  </t>
    </r>
    <r>
      <rPr>
        <b/>
        <sz val="10"/>
        <rFont val="Arial"/>
        <family val="2"/>
      </rPr>
      <t>4</t>
    </r>
    <r>
      <rPr>
        <sz val="10"/>
        <rFont val="Arial"/>
      </rPr>
      <t xml:space="preserve"> full projects: </t>
    </r>
    <r>
      <rPr>
        <b/>
        <sz val="10"/>
        <rFont val="Arial"/>
        <family val="2"/>
      </rPr>
      <t>PLHIV, MSM,  sex workers,  youth</t>
    </r>
    <r>
      <rPr>
        <sz val="10"/>
        <rFont val="Arial"/>
      </rPr>
      <t xml:space="preserve"> (+ substantive work with FBOs, health care workers)
4. St Vincent  No full projects, but some activities with PLHIV and MSM and substantive work with FBOs and health care workers 
5. St Kitts No full projects, but some activities with PLHIV, youth and FBOs, while supporting work on S&amp;D through other organisations
6. Antigua No full projects, but TA to Govt and activities with FBOs and partnership with Caribbean HIV AIDS Alliance for further work
7. Jamaica </t>
    </r>
    <r>
      <rPr>
        <b/>
        <sz val="10"/>
        <rFont val="Arial"/>
        <family val="2"/>
      </rPr>
      <t>2</t>
    </r>
    <r>
      <rPr>
        <sz val="10"/>
        <rFont val="Arial"/>
      </rPr>
      <t xml:space="preserve"> full projects </t>
    </r>
    <r>
      <rPr>
        <b/>
        <sz val="10"/>
        <rFont val="Arial"/>
        <family val="2"/>
      </rPr>
      <t>MSM, youth</t>
    </r>
    <r>
      <rPr>
        <sz val="10"/>
        <rFont val="Arial"/>
      </rPr>
      <t xml:space="preserve"> (+ substantive work with FBOs)
8. BVI  no full project. TA to NAP for work with youth, PLHIV, </t>
    </r>
    <r>
      <rPr>
        <sz val="10"/>
        <rFont val="Arial"/>
        <family val="2"/>
      </rPr>
      <t>and FBOs</t>
    </r>
    <r>
      <rPr>
        <sz val="10"/>
        <rFont val="Arial"/>
      </rPr>
      <t xml:space="preserve">
9. Dominica : No full projects, but provision of TA to government, other partners to reach PLHIV, MSM, SW as well as FBOs, health care workers
10. Grenada </t>
    </r>
    <r>
      <rPr>
        <b/>
        <sz val="10"/>
        <rFont val="Arial"/>
        <family val="2"/>
      </rPr>
      <t>3</t>
    </r>
    <r>
      <rPr>
        <sz val="10"/>
        <rFont val="Arial"/>
      </rPr>
      <t xml:space="preserve"> full packages  </t>
    </r>
    <r>
      <rPr>
        <b/>
        <sz val="10"/>
        <rFont val="Arial"/>
        <family val="2"/>
      </rPr>
      <t>PLHIV, MSM,  SW/migrants</t>
    </r>
    <r>
      <rPr>
        <b/>
        <sz val="10"/>
        <color indexed="21"/>
        <rFont val="Arial"/>
        <family val="2"/>
      </rPr>
      <t>/</t>
    </r>
    <r>
      <rPr>
        <b/>
        <sz val="10"/>
        <rFont val="Arial"/>
        <family val="2"/>
      </rPr>
      <t>Vulnerable women</t>
    </r>
    <r>
      <rPr>
        <sz val="10"/>
        <rFont val="Arial"/>
      </rPr>
      <t xml:space="preserve"> (+ substantive work with FBOs, health care workers)
11. Anguilla  no full project, but TA to government for work with youth, tourism workers </t>
    </r>
    <r>
      <rPr>
        <sz val="10"/>
        <rFont val="Arial"/>
        <family val="2"/>
      </rPr>
      <t>and FBOs</t>
    </r>
    <r>
      <rPr>
        <sz val="10"/>
        <rFont val="Arial"/>
      </rPr>
      <t xml:space="preserve">
12. Montserrat no full project, but TA to NAP for work with MSM</t>
    </r>
  </si>
  <si>
    <r>
      <t>RSDU to review and if required re-profile budget to ensure sufficient funds is allocated for external TA to assist with finalising baseline data analysis and report writing as well as assist/conduct the end-line assessment</t>
    </r>
    <r>
      <rPr>
        <b/>
        <sz val="10"/>
        <color indexed="61"/>
        <rFont val="Arial"/>
      </rPr>
      <t>.</t>
    </r>
  </si>
  <si>
    <r>
      <t xml:space="preserve">Milestone not achieved
Four countries have established Community Advisory Board (CAB) committees (St. Lucia, Jamaica, Grenada and Belize), while Guyana has integrated the oversight of projects within its prevention committee. Discussions ongoing in other project countries on best modality to provide oversight to avoid duplication with other partners/stakeholders and an additional burden on NAP/govt staff. </t>
    </r>
    <r>
      <rPr>
        <sz val="10"/>
        <rFont val="Arial"/>
        <family val="2"/>
      </rPr>
      <t>In  target  countries  in which intervention packages are not being implemented, the suggestion is that the RSDU will support existing proejcts and the inputs discussed by the  existing project advisory boards.</t>
    </r>
  </si>
  <si>
    <r>
      <t xml:space="preserve">Milestone not achieved.
A total of 9 partnership agreements have been signed to date, while an additional 6 are currently being discussed/negotiated.
1. Regional: Agreement signed with Caribbean Broadcast Media Partnership and Caribbean HIV AIDS Alliance, while working partnerships (without formal agreement) are ongoing with Health Policy Project - Futures Group, World AIDS Campaign, Caribbean Health Research Council and University of the West Indies (the latter two related to the development and pretesting of SCOR-B) and Dance4Life
2. Belize - UNDP, National AIDS Programme
3. Guyana  -  planned partnership with Lifeline Counselling Services and National AIDS Programme
4. St Lucia  
5. St Vincent  - </t>
    </r>
    <r>
      <rPr>
        <sz val="10"/>
        <rFont val="Arial"/>
        <family val="2"/>
      </rPr>
      <t xml:space="preserve">Health </t>
    </r>
    <r>
      <rPr>
        <sz val="10"/>
        <rFont val="Arial"/>
      </rPr>
      <t>P</t>
    </r>
    <r>
      <rPr>
        <sz val="10"/>
        <rFont val="Arial"/>
        <family val="2"/>
      </rPr>
      <t>romotion Unit</t>
    </r>
    <r>
      <rPr>
        <sz val="10"/>
        <rFont val="Arial"/>
      </rPr>
      <t xml:space="preserve">
6. St Kitts - National AIDS Programme
7. Antigua - planned partnership with National AIDS Programme
8. Jamaica - Caribbean Vulnerable Communities Coalition
9. BVI  - 
10. Dominica - Ministry of Health
11. Grenada  - Hope Pals
12. Anguilla   - National AIDS Programme
13. Montserrat   </t>
    </r>
  </si>
  <si>
    <r>
      <t xml:space="preserve">The partnership agreements focus on the 2 to 3 years of the RSDU partnership with the proposed partners. </t>
    </r>
    <r>
      <rPr>
        <sz val="10"/>
        <rFont val="Arial"/>
      </rPr>
      <t xml:space="preserve">  </t>
    </r>
  </si>
  <si>
    <t xml:space="preserve">Progress on this output has been varied and the slow progress in establishing country led co-ordination/oversight mechanisms as providing oversight of RSDU activities is a matter of concern. However, many of the agreements signed or under discussion involve national partners. The involvement of long established regional and country partners is an excellent initiative as this would enhance visibility and possible replicability of succesful approaches beyond the project countries and project reach. </t>
  </si>
  <si>
    <r>
      <t>Milestone achieved
• In all countries activities are being supported for which the design was based on the initial needs assessment conducted in the country
• In 5 countries a total of 14 projects are in various stages of implementation following the full project cycle for various target groups (see response output 2/indicator 3 for further details). 
• An end-line survey will be conducted in these 5 countries to objectively measure achievements. 
• In the other countries the ongoing review, pre/post test of (master) training and subsequent use of skills will be assessed using the routine monitoring and evaluation system established by the project (forms designed and partners trained in their use)</t>
    </r>
    <r>
      <rPr>
        <sz val="10"/>
        <rFont val="Arial"/>
        <family val="2"/>
      </rPr>
      <t>, results framework have been developed.</t>
    </r>
  </si>
  <si>
    <r>
      <t>Review (options appraisal) conducted on future role/responsibilities and staffing requirements by Sep'11</t>
    </r>
    <r>
      <rPr>
        <sz val="10"/>
        <color indexed="48"/>
        <rFont val="Arial"/>
      </rPr>
      <t xml:space="preserve">. </t>
    </r>
  </si>
  <si>
    <t>RSDU to highlight for each country involvement of national government partners and NAPs and non government partners (estimated degree of national ownership) in country level work on stigma and discrimination and the projects supported by RSDU. In the same table reference could be made to the extend the respective country national plan/strategy includes activities to reduce stigma and discrimination (with/without funding).</t>
  </si>
  <si>
    <t>2 regional and 2 country-based websites within partner organisations</t>
  </si>
  <si>
    <t>• PANCAP PCU Director to include RSDU project outputs (SCOR-B and 5 intervention packages) on agenda of next RCM meeting (March’12)
• RSDU to finalise SCOR-B framework and summary page of baseline data for each of the 12 countries for sharing with TWG and subsequently SUAG members for review/endorsement during planned Feb’12 steering group meeting.
• RSDU to summarise intervention packages on a flow chart with reference to relevant projects/materials developed and assessments/reviews conducted to collate the evidence required to show the packages are good practice and evidence based (1 chart/target group). Make reference to use of PANCAP HIV Anti Stigma Toolkit as appropriate. This will be shared with SUAG members for review/discussion at the planned Feb’12 SUAG meeting.
• RSDU to draft presentation for PANCAP PCU Director for use at the March’12 RCM meeting. This should include a summary of external review findings on options for RSDU future.</t>
  </si>
  <si>
    <t xml:space="preserve">Milestone not achieved
• Only one regional website is up and running (http://www.rsdu.org/RSDU_documents.html). 
• No information available whether country-based websites have been used to share/disseminate success stories/best practices.
Major delays have been experienced in establishing the RSDU website within PANCAP website mainly due to frequent staff changes and staff shortages within PANCAP. The website would be hosted within PANCAP’s website, while  RSDU would be responsible for content and building and maintenance of the actual website.  The following website name has been proposed by PANCAP PCU  www.pancap.org\stigmaunit                                                    </t>
  </si>
  <si>
    <t>Milestone achieved
• Six best practice dissemination workshops completed using lessons learnt from the inception phase (Dominica, Grenada, Belize, Guyana, St. Lucia, Jamaica). 
• At the regional Caribbean HIV Conference 
1. RSDU organised a 2 hour skills building session: Development of a Community Driven Rights-based stigma response model: human rights messaging campaigns in St Lucia, Jamaica and Dominica
2. RSDU organised a partners meeting over dinner to share/discuss  progress/plans</t>
  </si>
  <si>
    <t>2 regional publications</t>
  </si>
  <si>
    <t>Evidence based programmes developed addressing stigma and discrimination</t>
  </si>
  <si>
    <t>Baseline and endline assessments completed and findings dissseminated to National AIDS Programmes (NAPs) and SUAG</t>
  </si>
  <si>
    <t xml:space="preserve">Milestone not achieved
RSDU published its first newsletter just in time for the regional Caribbean HIV conference. The newsletter provides a wealth of information on the project and was very well received by SUAG members. The newsletter will be widely distributed to project partners/stakeholders/beneficiaries, while PANCAP PCU Director agreed to share the newsletter widely with its contacts/partners. Hard copies were available at the stigma booth for HIV conference participants.
An article on the SCOR-B tool is currently being finalised and will be submitted for publication in January 2012. 
</t>
  </si>
  <si>
    <t xml:space="preserve">• Progress on this indictor has generally been good although only 2 of the 4 milestones were fully achieved. 
• Sharing of lessons learnt of successful approaches and good practices is of utmost importance at this stage of the project to ensure outputs of the RSDU will reach beyond the project time frame and project reach. The newsletter resulted in a very attractive means to share lessons learnt.
• RSDU has fully utilised the opportunity the regional Caribbean HIV conference provided to share lessons learnt.
• The packaging of the evidence-based intervention packages currently being developed will be crucial to ensure that these will be easy to use and easy to access and will indeed constitute best practices and complement the PANCAP stigma tool kit. </t>
  </si>
  <si>
    <t xml:space="preserve">RSDU to explore with country and regional partners avenues for sharing lesson learnt through inclusion of success story in existing newsletters and existing govt/NGO websites and presentation at national fora. </t>
  </si>
  <si>
    <t>RSDU and PANCAP to move forward as possible with the set-up of a RSDU web portal link within PANCAP website (outstanding action annual review 2010)</t>
  </si>
  <si>
    <t>Number of presentations at global and regional conferences sharing lessons learnt from Stigma and Discrimination project</t>
  </si>
  <si>
    <t>Number of best practice case studies from Stigma and Discrimination Project published in country, regional journals and international magazines and papers etc.</t>
  </si>
  <si>
    <r>
      <t>Output Performance</t>
    </r>
    <r>
      <rPr>
        <sz val="9"/>
        <rFont val="Arial"/>
        <family val="2"/>
      </rPr>
      <t xml:space="preserve"> for Output 6</t>
    </r>
  </si>
  <si>
    <r>
      <t>Output Performance</t>
    </r>
    <r>
      <rPr>
        <sz val="9"/>
        <rFont val="Arial"/>
        <family val="2"/>
      </rPr>
      <t xml:space="preserve"> for Output 7</t>
    </r>
  </si>
  <si>
    <r>
      <t>Output Performance</t>
    </r>
    <r>
      <rPr>
        <sz val="9"/>
        <rFont val="Arial"/>
        <family val="2"/>
      </rPr>
      <t xml:space="preserve"> for Output 8</t>
    </r>
  </si>
  <si>
    <r>
      <t>Original or Revised</t>
    </r>
    <r>
      <rPr>
        <b/>
        <sz val="9"/>
        <rFont val="Arial"/>
        <family val="2"/>
      </rPr>
      <t xml:space="preserve"> Impact Weight</t>
    </r>
    <r>
      <rPr>
        <sz val="9"/>
        <rFont val="Arial"/>
        <family val="2"/>
      </rPr>
      <t xml:space="preserve"> (%)</t>
    </r>
  </si>
  <si>
    <r>
      <t>Output Performance</t>
    </r>
    <r>
      <rPr>
        <sz val="9"/>
        <rFont val="Arial"/>
        <family val="2"/>
      </rPr>
      <t xml:space="preserve"> for Output 9</t>
    </r>
  </si>
  <si>
    <r>
      <t>Output Performance</t>
    </r>
    <r>
      <rPr>
        <sz val="9"/>
        <rFont val="Arial"/>
        <family val="2"/>
      </rPr>
      <t xml:space="preserve"> for Output 10</t>
    </r>
  </si>
  <si>
    <r>
      <t xml:space="preserve">Review Date </t>
    </r>
    <r>
      <rPr>
        <sz val="9"/>
        <rFont val="Arial"/>
        <family val="2"/>
      </rPr>
      <t>(dd/mm/yyyy)</t>
    </r>
  </si>
  <si>
    <r>
      <t>Impact Weighting</t>
    </r>
    <r>
      <rPr>
        <sz val="9"/>
        <rFont val="Arial"/>
        <family val="2"/>
      </rPr>
      <t xml:space="preserve"> (must = 100)</t>
    </r>
  </si>
  <si>
    <t>What is the evidence that the likely achievement of the Purpose can be attributed to progress made in delivering the Outputs in the period covered by this review?</t>
  </si>
  <si>
    <t>Purpose Recommendation 1</t>
  </si>
  <si>
    <t>Purpose Action Point 1</t>
  </si>
  <si>
    <t>Purpose Recommendation 2</t>
  </si>
  <si>
    <t>Purpose Recommendation 3</t>
  </si>
  <si>
    <t>Purpose Action Point 2</t>
  </si>
  <si>
    <t>Purpose Action Point 3</t>
  </si>
  <si>
    <t>Goal Recommendation 2</t>
  </si>
  <si>
    <t>Goal Recommendation 3</t>
  </si>
  <si>
    <t>Goal Action Point 2</t>
  </si>
  <si>
    <t>Goal Action Point 3</t>
  </si>
  <si>
    <t>If more Recommendations or Action Points need to be identified, click the '+' box on the left-hand side.</t>
  </si>
  <si>
    <t>Risk Recommendation 2</t>
  </si>
  <si>
    <t>Risk Recommendation 3</t>
  </si>
  <si>
    <t>RSDU to develop and propose suitable/appropriate packaging of the 5 evidence-based intervention packages currently being developed at the Feb’12 SUAG meeting. 
The intervention packages (hard copy/electronic vevrsion) should be easy to access and easy to use with adequate reference/links to existing toolkits such as the tourism tool kit and the PANCAP stigma toolkit.</t>
  </si>
  <si>
    <r>
      <t xml:space="preserve">SMART indicators to measure reduction in stigma and discrimination integrated within PANCAP's routine monitoring framework </t>
    </r>
    <r>
      <rPr>
        <b/>
        <sz val="10"/>
        <rFont val="Arial"/>
        <family val="2"/>
      </rPr>
      <t>(monitoring)</t>
    </r>
  </si>
  <si>
    <t>Regional Social Development Adviser to follow up with PANCAP regarding KfW/PANCAP arrangement.</t>
  </si>
  <si>
    <t>Medium</t>
  </si>
  <si>
    <t>Stigma Unit Advisory Group (SUAG) established and functioning</t>
  </si>
  <si>
    <t>RSDU workplan implemented</t>
  </si>
  <si>
    <t>Logframe Recommendation 1</t>
  </si>
  <si>
    <t>Logframe Action Point 1</t>
  </si>
  <si>
    <t>Risk Recommendation 1</t>
  </si>
  <si>
    <t>Risk Action Point 1</t>
  </si>
  <si>
    <t>Goal Recommendation 1</t>
  </si>
  <si>
    <t>Goal Action Point 1</t>
  </si>
  <si>
    <t>Output 2 Recommendation 1</t>
  </si>
  <si>
    <t>Output 2 Action Point 1</t>
  </si>
  <si>
    <t>Output 2 Recommendation 2</t>
  </si>
  <si>
    <t>Output 2 Recommendation 3</t>
  </si>
  <si>
    <t>Output 2 Action Point 2</t>
  </si>
  <si>
    <t>Output 2 Action Point 3</t>
  </si>
  <si>
    <t>Output 3 Recommendation 1</t>
  </si>
  <si>
    <t>Output 3 Action Point 1</t>
  </si>
  <si>
    <t>Output 3 Recommendation 2</t>
  </si>
  <si>
    <t>Output 3 Recommendation 3</t>
  </si>
  <si>
    <t>Output 3 Action Point 2</t>
  </si>
  <si>
    <t>Output 3 Action Point 3</t>
  </si>
  <si>
    <t>Output 4 Recommendation 1</t>
  </si>
  <si>
    <t>Output 4 Action Point 1</t>
  </si>
  <si>
    <t>Output 4 Recommendation 2</t>
  </si>
  <si>
    <t>Output 4 Recommendation 3</t>
  </si>
  <si>
    <t>Output 4 Action Point 2</t>
  </si>
  <si>
    <t>Output 4 Action Point 3</t>
  </si>
  <si>
    <t>Output 5 Recommendation 1</t>
  </si>
  <si>
    <t>Output 5 Action Point 1</t>
  </si>
  <si>
    <t>Output 5 Recommendation 2</t>
  </si>
  <si>
    <t>Output 5 Recommendation 3</t>
  </si>
  <si>
    <t>No. of projects designed including M&amp;E framework with SMART indicators based on research findings</t>
  </si>
  <si>
    <t>Country-led Coordination Committees monitor achievements of stigma and discrimination programmes developed based on research findings</t>
  </si>
  <si>
    <t>No. of countries with NAP-led coordination mechanisms addressing priorities in stigma and discrimination</t>
  </si>
  <si>
    <t>No of partnership agreements signed for the management and implementation of stigma and discrimination projects developed on the basis of research findings</t>
  </si>
  <si>
    <t xml:space="preserve">No. of evidence informed projects addressing stigma and discrimination with M&amp;E framework and SMART indicators </t>
  </si>
  <si>
    <t>Best practices disseminated</t>
  </si>
  <si>
    <t>Number of S&amp;D work related 'best practice' dissemination workshops/seminars facilitated by RSDU in country and in the region</t>
  </si>
  <si>
    <t xml:space="preserve">There has been good progress against the milestones for this output. The progress in the design and implementation of country-led targeted activities is especially impressive. In some countries activities were designed based on initial needs assessment. However, in countries targeted for a full baseline assessment activities could only commence once field work was completed.  </t>
  </si>
  <si>
    <t>Risk Action Point 2</t>
  </si>
  <si>
    <t>Risk Action Point 3</t>
  </si>
  <si>
    <t>Logframe Recommendation 2</t>
  </si>
  <si>
    <t>Logframe Recommendation 3</t>
  </si>
  <si>
    <t>Logframe Action Point 2</t>
  </si>
  <si>
    <t>Logframe Action Point 3</t>
  </si>
  <si>
    <t>CCM Recommendation 2</t>
  </si>
  <si>
    <t>CCM Recommendation 3</t>
  </si>
  <si>
    <t>CCM Action Point 2</t>
  </si>
  <si>
    <t>CCM Action Point 3</t>
  </si>
  <si>
    <t>DSO Recommendation 2</t>
  </si>
  <si>
    <t>DSO Recommendation 3</t>
  </si>
  <si>
    <t>DSO Action Point 2</t>
  </si>
  <si>
    <t>DSO Action Point 3</t>
  </si>
  <si>
    <t>Output 1 Recommendation 2</t>
  </si>
  <si>
    <t>Output 1 Recommendation 1</t>
  </si>
  <si>
    <t>Output 1 Action Point 1</t>
  </si>
  <si>
    <t>Output 1 Recommendation 3</t>
  </si>
  <si>
    <t>Output 1 Action Point 2</t>
  </si>
  <si>
    <t>Output 1 Action Point 3</t>
  </si>
  <si>
    <t>CCM Recommendation 1</t>
  </si>
  <si>
    <t>CCM Action Point 1</t>
  </si>
  <si>
    <t>DSO Recommendation 1</t>
  </si>
  <si>
    <t>DSO Action Point 1</t>
  </si>
</sst>
</file>

<file path=xl/styles.xml><?xml version="1.0" encoding="utf-8"?>
<styleSheet xmlns="http://schemas.openxmlformats.org/spreadsheetml/2006/main">
  <numFmts count="1">
    <numFmt numFmtId="164" formatCode="dd/mm/yyyy;@"/>
  </numFmts>
  <fonts count="30">
    <font>
      <sz val="10"/>
      <name val="Arial"/>
    </font>
    <font>
      <sz val="10"/>
      <name val="Arial"/>
    </font>
    <font>
      <sz val="12"/>
      <name val="Arial"/>
    </font>
    <font>
      <sz val="8"/>
      <name val="Arial"/>
    </font>
    <font>
      <b/>
      <sz val="16"/>
      <name val="Arial"/>
      <family val="2"/>
    </font>
    <font>
      <b/>
      <sz val="12"/>
      <name val="Arial"/>
      <family val="2"/>
    </font>
    <font>
      <i/>
      <sz val="10"/>
      <name val="Arial"/>
      <family val="2"/>
    </font>
    <font>
      <sz val="10"/>
      <name val="Arial"/>
    </font>
    <font>
      <sz val="16"/>
      <name val="Arial"/>
      <family val="2"/>
    </font>
    <font>
      <b/>
      <sz val="8"/>
      <name val="Arial"/>
      <family val="2"/>
    </font>
    <font>
      <b/>
      <sz val="10"/>
      <name val="Arial"/>
      <family val="2"/>
    </font>
    <font>
      <b/>
      <sz val="10"/>
      <color indexed="12"/>
      <name val="Arial"/>
      <family val="2"/>
    </font>
    <font>
      <sz val="10"/>
      <color indexed="12"/>
      <name val="Arial"/>
      <family val="2"/>
    </font>
    <font>
      <b/>
      <i/>
      <sz val="10"/>
      <color indexed="10"/>
      <name val="Arial"/>
      <family val="2"/>
    </font>
    <font>
      <sz val="2"/>
      <name val="Arial"/>
      <family val="2"/>
    </font>
    <font>
      <sz val="12"/>
      <name val="Arial"/>
    </font>
    <font>
      <u/>
      <sz val="10"/>
      <color indexed="12"/>
      <name val="Arial"/>
    </font>
    <font>
      <b/>
      <sz val="10"/>
      <color indexed="10"/>
      <name val="Arial"/>
      <family val="2"/>
    </font>
    <font>
      <b/>
      <sz val="9"/>
      <name val="Arial"/>
      <family val="2"/>
    </font>
    <font>
      <sz val="9"/>
      <name val="Arial"/>
      <family val="2"/>
    </font>
    <font>
      <i/>
      <sz val="9"/>
      <name val="Arial"/>
      <family val="2"/>
    </font>
    <font>
      <sz val="9"/>
      <name val="Arial"/>
      <family val="2"/>
    </font>
    <font>
      <b/>
      <sz val="9"/>
      <name val="Arial"/>
      <family val="2"/>
    </font>
    <font>
      <sz val="10"/>
      <color indexed="10"/>
      <name val="Arial"/>
      <family val="2"/>
    </font>
    <font>
      <sz val="10"/>
      <color indexed="48"/>
      <name val="Arial"/>
    </font>
    <font>
      <sz val="10"/>
      <color indexed="21"/>
      <name val="Arial"/>
      <family val="2"/>
    </font>
    <font>
      <sz val="10"/>
      <name val="Arial"/>
    </font>
    <font>
      <b/>
      <sz val="10"/>
      <color indexed="21"/>
      <name val="Arial"/>
      <family val="2"/>
    </font>
    <font>
      <b/>
      <sz val="10"/>
      <color indexed="61"/>
      <name val="Arial"/>
    </font>
    <font>
      <sz val="10"/>
      <name val="Arial"/>
      <family val="2"/>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13"/>
        <bgColor indexed="64"/>
      </patternFill>
    </fill>
  </fills>
  <borders count="23">
    <border>
      <left/>
      <right/>
      <top/>
      <bottom/>
      <diagonal/>
    </border>
    <border>
      <left/>
      <right style="medium">
        <color indexed="9"/>
      </right>
      <top/>
      <bottom/>
      <diagonal/>
    </border>
    <border>
      <left/>
      <right/>
      <top style="thick">
        <color indexed="9"/>
      </top>
      <bottom style="thick">
        <color indexed="9"/>
      </bottom>
      <diagonal/>
    </border>
    <border>
      <left style="medium">
        <color indexed="64"/>
      </left>
      <right style="medium">
        <color indexed="64"/>
      </right>
      <top style="medium">
        <color indexed="64"/>
      </top>
      <bottom style="medium">
        <color indexed="64"/>
      </bottom>
      <diagonal/>
    </border>
    <border>
      <left/>
      <right style="thick">
        <color indexed="9"/>
      </right>
      <top style="thick">
        <color indexed="9"/>
      </top>
      <bottom style="thick">
        <color indexed="9"/>
      </bottom>
      <diagonal/>
    </border>
    <border>
      <left style="thick">
        <color indexed="9"/>
      </left>
      <right/>
      <top style="medium">
        <color indexed="64"/>
      </top>
      <bottom style="thick">
        <color indexed="9"/>
      </bottom>
      <diagonal/>
    </border>
    <border>
      <left style="thick">
        <color indexed="9"/>
      </left>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right style="thick">
        <color indexed="9"/>
      </right>
      <top/>
      <bottom/>
      <diagonal/>
    </border>
    <border>
      <left style="thick">
        <color indexed="9"/>
      </left>
      <right style="thick">
        <color indexed="9"/>
      </right>
      <top/>
      <bottom style="thick">
        <color indexed="9"/>
      </bottom>
      <diagonal/>
    </border>
    <border>
      <left style="thick">
        <color indexed="9"/>
      </left>
      <right/>
      <top/>
      <bottom style="thick">
        <color indexed="9"/>
      </bottom>
      <diagonal/>
    </border>
    <border>
      <left style="thick">
        <color indexed="9"/>
      </left>
      <right/>
      <top/>
      <bottom/>
      <diagonal/>
    </border>
    <border>
      <left style="thick">
        <color indexed="9"/>
      </left>
      <right/>
      <top style="thick">
        <color indexed="9"/>
      </top>
      <bottom/>
      <diagonal/>
    </border>
    <border>
      <left style="thick">
        <color indexed="9"/>
      </left>
      <right style="thick">
        <color indexed="9"/>
      </right>
      <top style="thick">
        <color indexed="9"/>
      </top>
      <bottom/>
      <diagonal/>
    </border>
    <border>
      <left style="medium">
        <color indexed="64"/>
      </left>
      <right style="thick">
        <color indexed="9"/>
      </right>
      <top style="medium">
        <color indexed="64"/>
      </top>
      <bottom style="medium">
        <color indexed="64"/>
      </bottom>
      <diagonal/>
    </border>
    <border>
      <left/>
      <right/>
      <top/>
      <bottom style="thick">
        <color indexed="9"/>
      </bottom>
      <diagonal/>
    </border>
    <border>
      <left style="medium">
        <color indexed="64"/>
      </left>
      <right style="medium">
        <color indexed="64"/>
      </right>
      <top style="medium">
        <color indexed="64"/>
      </top>
      <bottom/>
      <diagonal/>
    </border>
    <border>
      <left/>
      <right style="thick">
        <color indexed="9"/>
      </right>
      <top/>
      <bottom style="thick">
        <color indexed="9"/>
      </bottom>
      <diagonal/>
    </border>
    <border>
      <left style="thick">
        <color indexed="10"/>
      </left>
      <right style="thick">
        <color indexed="10"/>
      </right>
      <top style="thick">
        <color indexed="10"/>
      </top>
      <bottom style="thick">
        <color indexed="10"/>
      </bottom>
      <diagonal/>
    </border>
    <border>
      <left/>
      <right style="thick">
        <color indexed="10"/>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55"/>
      </left>
      <right style="medium">
        <color indexed="55"/>
      </right>
      <top/>
      <bottom style="medium">
        <color indexed="55"/>
      </bottom>
      <diagonal/>
    </border>
  </borders>
  <cellStyleXfs count="2">
    <xf numFmtId="0" fontId="0" fillId="0" borderId="0" applyBorder="0"/>
    <xf numFmtId="0" fontId="16" fillId="0" borderId="0" applyNumberFormat="0" applyFill="0" applyBorder="0" applyAlignment="0" applyProtection="0">
      <alignment vertical="top"/>
      <protection locked="0"/>
    </xf>
  </cellStyleXfs>
  <cellXfs count="193">
    <xf numFmtId="0" fontId="0" fillId="0" borderId="0" xfId="0"/>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1" fillId="0" borderId="0" xfId="0" applyFont="1" applyFill="1" applyBorder="1" applyAlignment="1">
      <alignment horizontal="left" vertical="top" wrapText="1" indent="1"/>
    </xf>
    <xf numFmtId="0" fontId="7" fillId="0" borderId="0" xfId="0" applyFont="1" applyFill="1" applyBorder="1" applyAlignment="1">
      <alignment horizontal="right" vertical="top" wrapText="1" indent="1"/>
    </xf>
    <xf numFmtId="0" fontId="8" fillId="0" borderId="0" xfId="0" applyFont="1"/>
    <xf numFmtId="0" fontId="9" fillId="0" borderId="0" xfId="0" applyFont="1" applyAlignment="1">
      <alignment horizontal="center"/>
    </xf>
    <xf numFmtId="0" fontId="7" fillId="0" borderId="0" xfId="0" applyFont="1"/>
    <xf numFmtId="0" fontId="12" fillId="0" borderId="0" xfId="0" applyFont="1" applyAlignment="1">
      <alignment horizontal="left" vertical="top" wrapText="1"/>
    </xf>
    <xf numFmtId="0" fontId="7" fillId="0" borderId="0" xfId="0" applyFont="1" applyFill="1" applyBorder="1" applyAlignment="1">
      <alignment vertical="top"/>
    </xf>
    <xf numFmtId="0" fontId="12" fillId="0" borderId="0" xfId="0" applyFont="1" applyBorder="1" applyAlignment="1">
      <alignment horizontal="left" vertical="top" wrapText="1"/>
    </xf>
    <xf numFmtId="0" fontId="7" fillId="0" borderId="0" xfId="0" applyFont="1" applyBorder="1"/>
    <xf numFmtId="0" fontId="10" fillId="0" borderId="0" xfId="0" applyFont="1" applyFill="1" applyBorder="1" applyAlignment="1">
      <alignment vertical="top"/>
    </xf>
    <xf numFmtId="0" fontId="11" fillId="0" borderId="0" xfId="0" applyFont="1" applyBorder="1" applyAlignment="1">
      <alignment horizontal="left" vertical="top" wrapText="1"/>
    </xf>
    <xf numFmtId="0" fontId="7" fillId="0" borderId="0" xfId="0" applyFont="1" applyAlignment="1">
      <alignment vertical="top" wrapText="1"/>
    </xf>
    <xf numFmtId="0" fontId="5" fillId="0" borderId="0" xfId="0" applyFont="1" applyFill="1" applyBorder="1" applyAlignment="1">
      <alignment vertical="top"/>
    </xf>
    <xf numFmtId="0" fontId="0" fillId="0" borderId="0" xfId="0" applyFill="1"/>
    <xf numFmtId="0" fontId="0" fillId="0" borderId="0" xfId="0" applyFill="1" applyBorder="1"/>
    <xf numFmtId="0" fontId="6" fillId="0" borderId="0" xfId="0" applyFont="1" applyFill="1" applyBorder="1" applyAlignment="1">
      <alignment vertical="top"/>
    </xf>
    <xf numFmtId="0" fontId="10"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Alignment="1">
      <alignment vertical="top" wrapText="1"/>
    </xf>
    <xf numFmtId="0" fontId="13" fillId="0" borderId="0" xfId="0" applyFont="1" applyFill="1" applyBorder="1" applyAlignment="1">
      <alignment vertical="top"/>
    </xf>
    <xf numFmtId="0" fontId="7" fillId="0" borderId="0" xfId="0" applyFont="1" applyFill="1" applyBorder="1" applyAlignment="1">
      <alignment vertical="center" wrapText="1"/>
    </xf>
    <xf numFmtId="0" fontId="7" fillId="0" borderId="0" xfId="0" applyFont="1" applyAlignment="1">
      <alignment vertical="center" wrapText="1"/>
    </xf>
    <xf numFmtId="0" fontId="7" fillId="2"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left" vertical="top" wrapText="1"/>
    </xf>
    <xf numFmtId="0" fontId="0" fillId="0" borderId="0" xfId="0" applyAlignment="1">
      <alignment vertical="top" wrapText="1"/>
    </xf>
    <xf numFmtId="0" fontId="4" fillId="0" borderId="0" xfId="0" applyFont="1"/>
    <xf numFmtId="0" fontId="0" fillId="0" borderId="0" xfId="0" applyAlignment="1">
      <alignment vertical="center" wrapText="1"/>
    </xf>
    <xf numFmtId="0" fontId="10" fillId="0" borderId="0" xfId="0" applyFont="1"/>
    <xf numFmtId="0" fontId="0" fillId="0" borderId="0" xfId="0" applyBorder="1"/>
    <xf numFmtId="0" fontId="10" fillId="0" borderId="0" xfId="0" applyFont="1" applyBorder="1"/>
    <xf numFmtId="0" fontId="0" fillId="0" borderId="0" xfId="0" applyBorder="1" applyAlignment="1">
      <alignment horizontal="left"/>
    </xf>
    <xf numFmtId="0" fontId="5" fillId="0" borderId="0" xfId="0" applyFont="1"/>
    <xf numFmtId="0" fontId="6" fillId="0" borderId="0" xfId="0" applyFont="1" applyBorder="1" applyAlignment="1">
      <alignment vertical="top" wrapText="1"/>
    </xf>
    <xf numFmtId="0" fontId="10" fillId="0" borderId="0" xfId="0" applyFont="1" applyFill="1" applyBorder="1" applyAlignment="1">
      <alignment vertical="top" wrapText="1"/>
    </xf>
    <xf numFmtId="0" fontId="7" fillId="0" borderId="1" xfId="0" applyFont="1" applyFill="1" applyBorder="1" applyAlignment="1">
      <alignment vertical="top"/>
    </xf>
    <xf numFmtId="0" fontId="14" fillId="2" borderId="0" xfId="0" applyFont="1" applyFill="1" applyBorder="1" applyAlignment="1">
      <alignment vertical="top" wrapText="1"/>
    </xf>
    <xf numFmtId="0" fontId="14" fillId="0" borderId="0" xfId="0" applyFont="1"/>
    <xf numFmtId="9" fontId="7" fillId="3" borderId="0" xfId="0" applyNumberFormat="1" applyFont="1" applyFill="1" applyBorder="1" applyAlignment="1">
      <alignment horizontal="left" vertical="top" wrapText="1"/>
    </xf>
    <xf numFmtId="0" fontId="7" fillId="3" borderId="2" xfId="0" applyFont="1" applyFill="1" applyBorder="1" applyAlignment="1">
      <alignment vertical="top" wrapText="1"/>
    </xf>
    <xf numFmtId="0" fontId="7" fillId="4" borderId="3" xfId="0" applyFont="1" applyFill="1" applyBorder="1" applyAlignment="1">
      <alignment horizontal="left"/>
    </xf>
    <xf numFmtId="9" fontId="7" fillId="4" borderId="3" xfId="0" applyNumberFormat="1" applyFont="1" applyFill="1" applyBorder="1" applyAlignment="1">
      <alignment horizontal="left" vertical="top" wrapText="1"/>
    </xf>
    <xf numFmtId="0" fontId="7" fillId="0" borderId="0" xfId="0" applyFont="1" applyFill="1" applyBorder="1" applyAlignment="1">
      <alignment horizontal="left" vertical="top"/>
    </xf>
    <xf numFmtId="0" fontId="10" fillId="0" borderId="0" xfId="0" applyFont="1" applyFill="1" applyBorder="1" applyAlignment="1">
      <alignment vertical="center" wrapText="1"/>
    </xf>
    <xf numFmtId="0" fontId="10" fillId="0" borderId="0" xfId="0" applyFont="1" applyAlignment="1">
      <alignment vertical="center" wrapText="1"/>
    </xf>
    <xf numFmtId="0" fontId="10" fillId="0" borderId="0" xfId="0" applyFont="1" applyFill="1" applyBorder="1"/>
    <xf numFmtId="0" fontId="5" fillId="0" borderId="0" xfId="0" applyFont="1" applyBorder="1" applyAlignment="1">
      <alignment vertical="top" wrapText="1"/>
    </xf>
    <xf numFmtId="0" fontId="10" fillId="0" borderId="0" xfId="0" applyFont="1" applyAlignment="1">
      <alignment horizontal="center"/>
    </xf>
    <xf numFmtId="0" fontId="7" fillId="3" borderId="4" xfId="0" applyNumberFormat="1" applyFont="1" applyFill="1" applyBorder="1" applyAlignment="1">
      <alignment vertical="top" wrapText="1"/>
    </xf>
    <xf numFmtId="0" fontId="7" fillId="3" borderId="5" xfId="0" applyFont="1" applyFill="1" applyBorder="1" applyAlignment="1">
      <alignment horizontal="left" vertical="top" wrapText="1"/>
    </xf>
    <xf numFmtId="0" fontId="7" fillId="3" borderId="6" xfId="0" applyFont="1" applyFill="1" applyBorder="1" applyAlignment="1">
      <alignment vertical="top" wrapText="1"/>
    </xf>
    <xf numFmtId="164" fontId="1" fillId="4" borderId="3" xfId="0" applyNumberFormat="1" applyFont="1" applyFill="1" applyBorder="1" applyAlignment="1">
      <alignment horizontal="left" vertical="top" wrapText="1"/>
    </xf>
    <xf numFmtId="0" fontId="7" fillId="4" borderId="3" xfId="0" applyFont="1" applyFill="1" applyBorder="1" applyAlignment="1">
      <alignment vertical="top"/>
    </xf>
    <xf numFmtId="0" fontId="1" fillId="0" borderId="0" xfId="0" applyFont="1" applyFill="1" applyBorder="1" applyAlignment="1">
      <alignment vertical="top" wrapText="1"/>
    </xf>
    <xf numFmtId="0" fontId="7" fillId="4" borderId="3" xfId="0" applyNumberFormat="1" applyFont="1" applyFill="1" applyBorder="1" applyAlignment="1">
      <alignment vertical="top" wrapText="1"/>
    </xf>
    <xf numFmtId="0" fontId="0" fillId="0" borderId="0" xfId="0" applyBorder="1" applyAlignment="1">
      <alignment vertical="top" wrapText="1"/>
    </xf>
    <xf numFmtId="0" fontId="15" fillId="0" borderId="0" xfId="0" applyFont="1" applyFill="1" applyAlignment="1">
      <alignment vertical="top" wrapText="1"/>
    </xf>
    <xf numFmtId="0" fontId="1" fillId="3" borderId="7" xfId="0" applyFont="1" applyFill="1" applyBorder="1" applyAlignment="1">
      <alignment vertical="top" wrapText="1"/>
    </xf>
    <xf numFmtId="0" fontId="7" fillId="3" borderId="7" xfId="0" applyNumberFormat="1" applyFont="1" applyFill="1" applyBorder="1" applyAlignment="1">
      <alignment vertical="top" wrapText="1"/>
    </xf>
    <xf numFmtId="0" fontId="7" fillId="0" borderId="8" xfId="0" applyFont="1" applyFill="1" applyBorder="1" applyAlignment="1">
      <alignment vertical="top" wrapText="1"/>
    </xf>
    <xf numFmtId="0" fontId="7" fillId="3" borderId="9" xfId="0" applyFont="1" applyFill="1" applyBorder="1" applyAlignment="1">
      <alignment horizontal="left" vertical="top" wrapText="1"/>
    </xf>
    <xf numFmtId="0" fontId="12" fillId="0" borderId="0" xfId="0" applyFont="1" applyFill="1" applyAlignment="1">
      <alignment horizontal="left" vertical="top" wrapText="1"/>
    </xf>
    <xf numFmtId="0" fontId="7" fillId="3" borderId="7" xfId="0" applyFont="1" applyFill="1" applyBorder="1" applyAlignment="1">
      <alignment vertical="top" wrapText="1"/>
    </xf>
    <xf numFmtId="0" fontId="5" fillId="0" borderId="0" xfId="0" applyFont="1" applyFill="1" applyBorder="1" applyAlignment="1">
      <alignment vertical="top" wrapText="1"/>
    </xf>
    <xf numFmtId="0" fontId="7" fillId="3" borderId="9" xfId="0" applyFont="1" applyFill="1" applyBorder="1" applyAlignment="1">
      <alignment vertical="top" wrapText="1"/>
    </xf>
    <xf numFmtId="0" fontId="7" fillId="3" borderId="10" xfId="0" applyFont="1" applyFill="1" applyBorder="1" applyAlignment="1">
      <alignment vertical="top" wrapText="1"/>
    </xf>
    <xf numFmtId="0" fontId="7" fillId="3" borderId="11" xfId="0" applyFont="1" applyFill="1" applyBorder="1" applyAlignment="1">
      <alignment vertical="top" wrapText="1"/>
    </xf>
    <xf numFmtId="0" fontId="7" fillId="3" borderId="12" xfId="0" applyFont="1" applyFill="1" applyBorder="1" applyAlignment="1">
      <alignment vertical="top" wrapText="1"/>
    </xf>
    <xf numFmtId="0" fontId="8" fillId="0" borderId="0" xfId="0" applyFont="1" applyBorder="1"/>
    <xf numFmtId="0" fontId="9" fillId="0" borderId="0" xfId="0" applyFont="1" applyBorder="1" applyAlignment="1">
      <alignment horizontal="center"/>
    </xf>
    <xf numFmtId="0" fontId="4" fillId="0" borderId="0" xfId="0" applyFont="1" applyAlignment="1">
      <alignment vertical="top" wrapText="1"/>
    </xf>
    <xf numFmtId="0" fontId="0" fillId="3" borderId="0" xfId="0" applyFill="1" applyBorder="1" applyAlignment="1">
      <alignment vertical="top" wrapText="1"/>
    </xf>
    <xf numFmtId="164" fontId="0" fillId="4" borderId="3" xfId="0" applyNumberFormat="1" applyFill="1" applyBorder="1" applyAlignment="1">
      <alignment vertical="top" wrapText="1"/>
    </xf>
    <xf numFmtId="0" fontId="5" fillId="0" borderId="0" xfId="0" applyFont="1" applyAlignment="1">
      <alignment vertical="top" wrapText="1"/>
    </xf>
    <xf numFmtId="0" fontId="10" fillId="0" borderId="0" xfId="0" applyFont="1" applyAlignment="1">
      <alignment vertical="top" wrapText="1"/>
    </xf>
    <xf numFmtId="0" fontId="5" fillId="0" borderId="0" xfId="0" applyFont="1" applyAlignment="1">
      <alignment vertical="top"/>
    </xf>
    <xf numFmtId="0" fontId="0" fillId="0" borderId="0" xfId="0" applyAlignment="1">
      <alignment vertical="top"/>
    </xf>
    <xf numFmtId="0" fontId="7" fillId="3" borderId="0" xfId="0" applyFont="1" applyFill="1" applyBorder="1" applyAlignment="1">
      <alignment vertical="top" wrapText="1"/>
    </xf>
    <xf numFmtId="0" fontId="7" fillId="3" borderId="0" xfId="0" applyNumberFormat="1" applyFont="1" applyFill="1" applyBorder="1" applyAlignment="1">
      <alignment vertical="top" wrapText="1"/>
    </xf>
    <xf numFmtId="0" fontId="7" fillId="3" borderId="7" xfId="0" applyNumberFormat="1" applyFont="1" applyFill="1" applyBorder="1" applyAlignment="1">
      <alignment horizontal="left" vertical="top" wrapText="1"/>
    </xf>
    <xf numFmtId="0" fontId="7" fillId="0" borderId="0" xfId="0" applyFont="1" applyAlignment="1">
      <alignment horizontal="left"/>
    </xf>
    <xf numFmtId="0" fontId="7" fillId="3" borderId="13" xfId="0" applyNumberFormat="1" applyFont="1" applyFill="1" applyBorder="1" applyAlignment="1">
      <alignment horizontal="left" vertical="top" wrapText="1"/>
    </xf>
    <xf numFmtId="0" fontId="7" fillId="4" borderId="14" xfId="0" applyNumberFormat="1" applyFont="1" applyFill="1" applyBorder="1" applyAlignment="1">
      <alignment horizontal="left" vertical="top" wrapText="1"/>
    </xf>
    <xf numFmtId="0" fontId="7" fillId="3" borderId="4" xfId="0" applyNumberFormat="1" applyFont="1" applyFill="1" applyBorder="1" applyAlignment="1">
      <alignment horizontal="left" vertical="top" wrapText="1"/>
    </xf>
    <xf numFmtId="0" fontId="7" fillId="3" borderId="0" xfId="0" applyNumberFormat="1" applyFont="1" applyFill="1" applyBorder="1" applyAlignment="1">
      <alignment horizontal="left" vertical="top" wrapText="1"/>
    </xf>
    <xf numFmtId="0" fontId="7" fillId="3" borderId="2" xfId="0" applyNumberFormat="1" applyFont="1" applyFill="1" applyBorder="1" applyAlignment="1">
      <alignment horizontal="left" vertical="top" wrapText="1"/>
    </xf>
    <xf numFmtId="0" fontId="7" fillId="4" borderId="3" xfId="0" applyFont="1" applyFill="1" applyBorder="1" applyAlignment="1">
      <alignment horizontal="left" vertical="top" wrapText="1"/>
    </xf>
    <xf numFmtId="0" fontId="7" fillId="3" borderId="15"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3" borderId="12" xfId="0" applyNumberFormat="1" applyFont="1" applyFill="1" applyBorder="1" applyAlignment="1">
      <alignment horizontal="left" vertical="top" wrapText="1"/>
    </xf>
    <xf numFmtId="0" fontId="14" fillId="2" borderId="0" xfId="0" applyFont="1" applyFill="1" applyBorder="1" applyAlignment="1">
      <alignment horizontal="left" vertical="top" wrapText="1"/>
    </xf>
    <xf numFmtId="0" fontId="7" fillId="4" borderId="3" xfId="0" applyNumberFormat="1" applyFont="1" applyFill="1" applyBorder="1" applyAlignment="1">
      <alignment horizontal="left" vertical="top" wrapText="1"/>
    </xf>
    <xf numFmtId="0" fontId="7" fillId="3" borderId="6" xfId="0" applyNumberFormat="1" applyFont="1" applyFill="1" applyBorder="1" applyAlignment="1">
      <alignment horizontal="left" vertical="top" wrapText="1"/>
    </xf>
    <xf numFmtId="0" fontId="7" fillId="0" borderId="0" xfId="0" applyFont="1" applyBorder="1" applyAlignment="1">
      <alignment horizontal="left" vertical="top" wrapText="1"/>
    </xf>
    <xf numFmtId="0" fontId="7" fillId="4" borderId="16" xfId="0" applyFont="1" applyFill="1" applyBorder="1" applyAlignment="1">
      <alignment horizontal="left" vertical="top" wrapText="1"/>
    </xf>
    <xf numFmtId="0" fontId="1" fillId="3" borderId="7" xfId="0" applyNumberFormat="1" applyFont="1" applyFill="1" applyBorder="1" applyAlignment="1">
      <alignment horizontal="left" vertical="top" wrapText="1"/>
    </xf>
    <xf numFmtId="0" fontId="0" fillId="4" borderId="3" xfId="0" applyNumberFormat="1" applyFill="1" applyBorder="1" applyAlignment="1">
      <alignment vertical="top" wrapText="1"/>
    </xf>
    <xf numFmtId="0" fontId="0" fillId="3" borderId="0" xfId="0" applyNumberFormat="1" applyFill="1" applyAlignment="1">
      <alignment vertical="top" wrapText="1"/>
    </xf>
    <xf numFmtId="0" fontId="0" fillId="0" borderId="0" xfId="0" applyAlignment="1">
      <alignment horizontal="left"/>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vertical="top" wrapText="1"/>
    </xf>
    <xf numFmtId="0" fontId="0" fillId="0" borderId="0" xfId="0" applyBorder="1" applyAlignment="1">
      <alignment vertical="top"/>
    </xf>
    <xf numFmtId="0" fontId="0" fillId="3" borderId="7" xfId="0" applyNumberFormat="1" applyFill="1" applyBorder="1" applyAlignment="1">
      <alignment vertical="top" wrapText="1"/>
    </xf>
    <xf numFmtId="0" fontId="0" fillId="0" borderId="15" xfId="0" applyBorder="1" applyAlignment="1">
      <alignment vertical="top" wrapText="1"/>
    </xf>
    <xf numFmtId="0" fontId="10" fillId="0" borderId="8" xfId="0" applyFont="1" applyFill="1" applyBorder="1" applyAlignment="1">
      <alignment vertical="center" wrapText="1"/>
    </xf>
    <xf numFmtId="0" fontId="10" fillId="0" borderId="8" xfId="0" applyFont="1" applyBorder="1" applyAlignment="1">
      <alignment vertical="center" wrapText="1"/>
    </xf>
    <xf numFmtId="0" fontId="0" fillId="3" borderId="7" xfId="0" applyFill="1" applyBorder="1" applyAlignment="1">
      <alignment vertical="top" wrapText="1"/>
    </xf>
    <xf numFmtId="0" fontId="0" fillId="3" borderId="7" xfId="0" applyFill="1" applyBorder="1" applyAlignment="1">
      <alignment horizontal="left" vertical="top" wrapText="1"/>
    </xf>
    <xf numFmtId="0" fontId="7" fillId="0" borderId="0" xfId="0" applyFont="1" applyBorder="1" applyAlignment="1">
      <alignment vertical="top" wrapText="1"/>
    </xf>
    <xf numFmtId="0" fontId="7" fillId="3" borderId="17" xfId="0" applyNumberFormat="1" applyFont="1" applyFill="1" applyBorder="1" applyAlignment="1">
      <alignment horizontal="left" vertical="top" wrapText="1"/>
    </xf>
    <xf numFmtId="0" fontId="7" fillId="3" borderId="15" xfId="0" applyNumberFormat="1" applyFont="1" applyFill="1" applyBorder="1" applyAlignment="1">
      <alignment horizontal="left" vertical="top" wrapText="1"/>
    </xf>
    <xf numFmtId="1" fontId="7" fillId="0" borderId="0" xfId="0" applyNumberFormat="1" applyFont="1"/>
    <xf numFmtId="49" fontId="7" fillId="0" borderId="0" xfId="0" applyNumberFormat="1" applyFont="1"/>
    <xf numFmtId="0" fontId="7" fillId="0" borderId="0" xfId="0" applyFont="1" applyFill="1" applyBorder="1"/>
    <xf numFmtId="0" fontId="17" fillId="4" borderId="18" xfId="0" applyNumberFormat="1" applyFont="1" applyFill="1" applyBorder="1" applyAlignment="1">
      <alignment horizontal="left" vertical="top" wrapText="1"/>
    </xf>
    <xf numFmtId="0" fontId="7" fillId="4" borderId="16" xfId="0" applyFont="1" applyFill="1" applyBorder="1" applyAlignment="1">
      <alignment horizontal="left" vertical="top"/>
    </xf>
    <xf numFmtId="2" fontId="17" fillId="4" borderId="18" xfId="0" applyNumberFormat="1" applyFont="1" applyFill="1" applyBorder="1" applyAlignment="1">
      <alignment horizontal="left" vertical="top"/>
    </xf>
    <xf numFmtId="9" fontId="17" fillId="0" borderId="18" xfId="0" applyNumberFormat="1" applyFont="1" applyFill="1" applyBorder="1" applyAlignment="1">
      <alignment horizontal="left" vertical="top"/>
    </xf>
    <xf numFmtId="2" fontId="17" fillId="0" borderId="18" xfId="0" applyNumberFormat="1" applyFont="1" applyFill="1" applyBorder="1" applyAlignment="1">
      <alignment horizontal="left" vertical="top" wrapText="1"/>
    </xf>
    <xf numFmtId="0" fontId="17" fillId="0" borderId="18" xfId="0" applyFont="1" applyFill="1" applyBorder="1" applyAlignment="1">
      <alignment horizontal="left" vertical="top" wrapText="1"/>
    </xf>
    <xf numFmtId="0" fontId="10" fillId="0" borderId="19" xfId="0" applyFont="1" applyFill="1" applyBorder="1" applyAlignment="1">
      <alignment vertical="top"/>
    </xf>
    <xf numFmtId="0" fontId="7" fillId="3" borderId="6" xfId="0" applyNumberFormat="1" applyFont="1" applyFill="1" applyBorder="1" applyAlignment="1">
      <alignment vertical="top" wrapText="1"/>
    </xf>
    <xf numFmtId="0" fontId="7" fillId="0" borderId="0" xfId="0" applyNumberFormat="1" applyFont="1" applyFill="1" applyBorder="1" applyAlignment="1">
      <alignment vertical="top" wrapText="1"/>
    </xf>
    <xf numFmtId="0" fontId="4" fillId="0" borderId="0" xfId="0" applyFont="1" applyBorder="1" applyAlignment="1">
      <alignment vertical="top"/>
    </xf>
    <xf numFmtId="0" fontId="5" fillId="0" borderId="0" xfId="0" applyFont="1" applyBorder="1" applyAlignment="1">
      <alignment vertical="top"/>
    </xf>
    <xf numFmtId="0" fontId="7" fillId="0" borderId="0" xfId="0" applyFont="1" applyFill="1"/>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19" fillId="2" borderId="0" xfId="0" applyFont="1" applyFill="1" applyBorder="1" applyAlignment="1">
      <alignment vertical="top" wrapText="1"/>
    </xf>
    <xf numFmtId="0" fontId="18" fillId="0" borderId="0" xfId="0" applyFont="1"/>
    <xf numFmtId="0" fontId="20" fillId="0" borderId="0" xfId="0" applyFont="1" applyFill="1" applyBorder="1" applyAlignment="1">
      <alignment vertical="top"/>
    </xf>
    <xf numFmtId="0" fontId="18" fillId="0" borderId="0" xfId="0" applyFont="1" applyFill="1" applyBorder="1" applyAlignment="1">
      <alignment vertical="top"/>
    </xf>
    <xf numFmtId="0" fontId="19" fillId="0" borderId="0" xfId="0" applyFont="1" applyFill="1" applyBorder="1" applyAlignment="1">
      <alignment vertical="top"/>
    </xf>
    <xf numFmtId="0" fontId="19" fillId="0" borderId="8" xfId="0" applyFont="1" applyFill="1" applyBorder="1" applyAlignment="1">
      <alignment vertical="top" wrapText="1"/>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center" wrapText="1"/>
    </xf>
    <xf numFmtId="0" fontId="18" fillId="0" borderId="0" xfId="0" applyFont="1" applyAlignment="1">
      <alignment vertical="top" wrapText="1"/>
    </xf>
    <xf numFmtId="0" fontId="19" fillId="0" borderId="0" xfId="0" applyFont="1" applyBorder="1" applyAlignment="1">
      <alignment vertical="top"/>
    </xf>
    <xf numFmtId="0" fontId="19" fillId="0" borderId="0" xfId="0" applyFont="1" applyFill="1" applyBorder="1" applyAlignment="1">
      <alignment horizontal="left" vertical="top" wrapText="1"/>
    </xf>
    <xf numFmtId="0" fontId="19" fillId="0" borderId="0" xfId="0" applyFont="1" applyBorder="1"/>
    <xf numFmtId="0" fontId="19" fillId="0" borderId="0" xfId="0" applyFont="1" applyBorder="1" applyAlignment="1">
      <alignment horizontal="left" vertical="top" wrapText="1"/>
    </xf>
    <xf numFmtId="0" fontId="20" fillId="0" borderId="0" xfId="0" applyFont="1" applyBorder="1" applyAlignment="1">
      <alignment vertical="top" wrapText="1"/>
    </xf>
    <xf numFmtId="0" fontId="18" fillId="0" borderId="0" xfId="0" applyFont="1" applyBorder="1" applyAlignment="1">
      <alignment horizontal="left"/>
    </xf>
    <xf numFmtId="0" fontId="19" fillId="0" borderId="20" xfId="0" applyFont="1" applyFill="1" applyBorder="1" applyAlignment="1">
      <alignment vertical="top"/>
    </xf>
    <xf numFmtId="0" fontId="19" fillId="0" borderId="0" xfId="0" applyFont="1"/>
    <xf numFmtId="0" fontId="19" fillId="0" borderId="0" xfId="0" applyFont="1" applyAlignment="1">
      <alignment vertical="top" wrapText="1"/>
    </xf>
    <xf numFmtId="0" fontId="19" fillId="0" borderId="0" xfId="0" applyFont="1" applyAlignment="1">
      <alignment vertical="top"/>
    </xf>
    <xf numFmtId="0" fontId="18" fillId="0" borderId="0" xfId="0" applyFont="1" applyBorder="1" applyAlignment="1">
      <alignment vertical="top"/>
    </xf>
    <xf numFmtId="0" fontId="19" fillId="0" borderId="0" xfId="0" applyNumberFormat="1" applyFont="1" applyBorder="1" applyAlignment="1">
      <alignment vertical="top"/>
    </xf>
    <xf numFmtId="0" fontId="19" fillId="0" borderId="8" xfId="0" applyFont="1" applyBorder="1" applyAlignment="1">
      <alignment vertical="top"/>
    </xf>
    <xf numFmtId="0" fontId="21" fillId="0" borderId="0" xfId="0" applyFont="1" applyBorder="1"/>
    <xf numFmtId="0" fontId="21" fillId="0" borderId="0" xfId="0" applyFont="1" applyBorder="1" applyAlignment="1">
      <alignment vertical="top" wrapText="1"/>
    </xf>
    <xf numFmtId="0" fontId="22" fillId="0" borderId="3" xfId="0" applyFont="1" applyBorder="1" applyAlignment="1">
      <alignment vertical="top" wrapText="1"/>
    </xf>
    <xf numFmtId="0" fontId="21" fillId="3" borderId="7" xfId="0" applyFont="1" applyFill="1" applyBorder="1" applyAlignment="1">
      <alignment horizontal="left" vertical="top" wrapText="1"/>
    </xf>
    <xf numFmtId="0" fontId="21" fillId="0" borderId="21" xfId="0" applyFont="1" applyFill="1" applyBorder="1" applyAlignment="1">
      <alignment vertical="top" wrapText="1"/>
    </xf>
    <xf numFmtId="0" fontId="21" fillId="3" borderId="9" xfId="0" applyFont="1" applyFill="1" applyBorder="1" applyAlignment="1">
      <alignment horizontal="left" vertical="top" wrapText="1"/>
    </xf>
    <xf numFmtId="0" fontId="21" fillId="0" borderId="0" xfId="0" applyFont="1" applyFill="1" applyBorder="1" applyAlignment="1">
      <alignment vertical="top" wrapText="1"/>
    </xf>
    <xf numFmtId="0" fontId="22" fillId="0" borderId="0" xfId="0" applyFont="1" applyBorder="1"/>
    <xf numFmtId="0" fontId="21" fillId="3" borderId="6" xfId="0" applyFont="1" applyFill="1" applyBorder="1" applyAlignment="1">
      <alignment horizontal="left" vertical="top" wrapText="1"/>
    </xf>
    <xf numFmtId="0" fontId="21" fillId="3" borderId="0" xfId="0" applyFont="1" applyFill="1" applyBorder="1" applyAlignment="1">
      <alignment horizontal="left" vertical="top" wrapText="1"/>
    </xf>
    <xf numFmtId="0" fontId="22" fillId="0" borderId="0" xfId="0" applyFont="1" applyBorder="1" applyAlignment="1">
      <alignment vertical="top"/>
    </xf>
    <xf numFmtId="0" fontId="21" fillId="0" borderId="0" xfId="0" applyFont="1" applyBorder="1" applyAlignment="1">
      <alignment vertical="top"/>
    </xf>
    <xf numFmtId="0" fontId="21" fillId="0" borderId="0" xfId="0" applyFont="1" applyBorder="1" applyAlignment="1">
      <alignment horizontal="left"/>
    </xf>
    <xf numFmtId="0" fontId="21" fillId="0" borderId="0" xfId="0" applyFont="1" applyFill="1" applyBorder="1" applyAlignment="1">
      <alignment horizontal="left" vertical="top" wrapText="1"/>
    </xf>
    <xf numFmtId="0" fontId="22" fillId="0" borderId="0" xfId="0" applyFont="1" applyBorder="1" applyAlignment="1">
      <alignment vertical="top" wrapText="1"/>
    </xf>
    <xf numFmtId="0" fontId="21" fillId="3" borderId="7" xfId="0" applyFont="1" applyFill="1" applyBorder="1" applyAlignment="1">
      <alignment horizontal="left"/>
    </xf>
    <xf numFmtId="0" fontId="3" fillId="0" borderId="22" xfId="0" applyFont="1" applyBorder="1"/>
    <xf numFmtId="0" fontId="7" fillId="3" borderId="6" xfId="1" applyFont="1" applyFill="1" applyBorder="1" applyAlignment="1" applyProtection="1">
      <alignment vertical="top" wrapText="1"/>
    </xf>
    <xf numFmtId="0" fontId="23" fillId="4" borderId="3" xfId="0" applyFont="1" applyFill="1" applyBorder="1" applyAlignment="1">
      <alignment vertical="top"/>
    </xf>
    <xf numFmtId="0" fontId="1" fillId="4" borderId="3" xfId="0" applyNumberFormat="1" applyFont="1" applyFill="1" applyBorder="1" applyAlignment="1">
      <alignment vertical="top" wrapText="1"/>
    </xf>
    <xf numFmtId="0" fontId="1" fillId="3" borderId="7" xfId="0" applyNumberFormat="1" applyFont="1" applyFill="1" applyBorder="1" applyAlignment="1">
      <alignment vertical="top" wrapText="1"/>
    </xf>
    <xf numFmtId="0" fontId="7" fillId="3" borderId="6" xfId="0" applyFont="1" applyFill="1" applyBorder="1" applyAlignment="1">
      <alignment horizontal="left" vertical="top" wrapText="1"/>
    </xf>
    <xf numFmtId="0" fontId="26" fillId="3" borderId="6" xfId="0" applyFont="1" applyFill="1" applyBorder="1" applyAlignment="1">
      <alignment vertical="top" wrapText="1"/>
    </xf>
    <xf numFmtId="0" fontId="26" fillId="3" borderId="6" xfId="0" applyNumberFormat="1" applyFont="1" applyFill="1" applyBorder="1" applyAlignment="1">
      <alignment vertical="top" wrapText="1"/>
    </xf>
    <xf numFmtId="0" fontId="26" fillId="4" borderId="3" xfId="0" applyNumberFormat="1" applyFont="1" applyFill="1" applyBorder="1" applyAlignment="1">
      <alignment vertical="top" wrapText="1"/>
    </xf>
    <xf numFmtId="0" fontId="26" fillId="3" borderId="7" xfId="0" applyNumberFormat="1" applyFont="1" applyFill="1" applyBorder="1" applyAlignment="1">
      <alignment vertical="top" wrapText="1"/>
    </xf>
    <xf numFmtId="0" fontId="29" fillId="3" borderId="0" xfId="0" applyFont="1" applyFill="1" applyBorder="1" applyAlignment="1">
      <alignment vertical="top" wrapText="1"/>
    </xf>
    <xf numFmtId="0" fontId="6" fillId="0" borderId="0" xfId="0" applyFont="1" applyFill="1" applyBorder="1" applyAlignment="1">
      <alignment horizontal="left" wrapText="1"/>
    </xf>
    <xf numFmtId="0" fontId="4" fillId="0" borderId="0" xfId="0" applyFont="1" applyAlignment="1">
      <alignment horizontal="left" vertical="top" wrapText="1"/>
    </xf>
    <xf numFmtId="0" fontId="4"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Alignment="1">
      <alignment vertical="top" wrapText="1"/>
    </xf>
    <xf numFmtId="0" fontId="4" fillId="0" borderId="0" xfId="0" applyFont="1" applyFill="1" applyBorder="1" applyAlignment="1">
      <alignment horizontal="left" vertical="center" wrapText="1"/>
    </xf>
    <xf numFmtId="0" fontId="5" fillId="0" borderId="0" xfId="0" applyFont="1" applyFill="1" applyAlignment="1">
      <alignment vertical="top" wrapText="1"/>
    </xf>
    <xf numFmtId="0" fontId="6" fillId="0" borderId="0" xfId="0" applyFont="1" applyFill="1" applyBorder="1" applyAlignment="1">
      <alignment vertical="top" wrapText="1"/>
    </xf>
    <xf numFmtId="0" fontId="4"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ancap.org/index.php?option=com_content&amp;view=article&amp;id=296&amp;Itemid=87http://www.aidincorporated.org/contracts/stigmaCaribbean_aidinc.pdf" TargetMode="External"/></Relationships>
</file>

<file path=xl/worksheets/sheet1.xml><?xml version="1.0" encoding="utf-8"?>
<worksheet xmlns="http://schemas.openxmlformats.org/spreadsheetml/2006/main" xmlns:r="http://schemas.openxmlformats.org/officeDocument/2006/relationships">
  <dimension ref="A1:G139"/>
  <sheetViews>
    <sheetView tabSelected="1" workbookViewId="0">
      <selection activeCell="A6" sqref="A6:C6"/>
    </sheetView>
  </sheetViews>
  <sheetFormatPr defaultRowHeight="12.75" outlineLevelRow="1"/>
  <cols>
    <col min="1" max="1" width="30.7109375" style="139" customWidth="1"/>
    <col min="2" max="2" width="1.7109375" style="10" customWidth="1"/>
    <col min="3" max="3" width="60.7109375" style="9" customWidth="1"/>
    <col min="4" max="4" width="9.140625" style="8"/>
    <col min="5" max="5" width="0" style="8" hidden="1" customWidth="1"/>
    <col min="6" max="16384" width="9.140625" style="8"/>
  </cols>
  <sheetData>
    <row r="1" spans="1:7" s="6" customFormat="1" ht="20.25">
      <c r="A1" s="30" t="s">
        <v>284</v>
      </c>
    </row>
    <row r="2" spans="1:7" ht="13.5" thickBot="1">
      <c r="A2" s="137"/>
      <c r="B2" s="19"/>
    </row>
    <row r="3" spans="1:7" ht="14.25" thickTop="1" thickBot="1">
      <c r="A3" s="134" t="s">
        <v>72</v>
      </c>
      <c r="B3" s="57"/>
      <c r="C3" s="61">
        <v>113862</v>
      </c>
    </row>
    <row r="4" spans="1:7" ht="14.25" thickTop="1" thickBot="1">
      <c r="A4" s="134" t="s">
        <v>123</v>
      </c>
      <c r="B4" s="57"/>
      <c r="C4" s="173" t="s">
        <v>20</v>
      </c>
    </row>
    <row r="5" spans="1:7">
      <c r="A5" s="134"/>
      <c r="B5" s="57"/>
      <c r="C5" s="57"/>
    </row>
    <row r="6" spans="1:7" ht="20.25">
      <c r="A6" s="185" t="s">
        <v>285</v>
      </c>
      <c r="B6" s="185"/>
      <c r="C6" s="185"/>
    </row>
    <row r="7" spans="1:7" ht="16.5" thickBot="1">
      <c r="A7" s="16" t="s">
        <v>50</v>
      </c>
      <c r="B7" s="16"/>
    </row>
    <row r="8" spans="1:7" ht="39.75" thickTop="1" thickBot="1">
      <c r="A8" s="138" t="s">
        <v>51</v>
      </c>
      <c r="B8" s="13"/>
      <c r="C8" s="62" t="s">
        <v>155</v>
      </c>
    </row>
    <row r="9" spans="1:7" ht="27" thickTop="1" thickBot="1">
      <c r="A9" s="138" t="s">
        <v>52</v>
      </c>
      <c r="B9" s="13"/>
      <c r="C9" s="62" t="s">
        <v>298</v>
      </c>
      <c r="G9" s="15"/>
    </row>
    <row r="10" spans="1:7" s="25" customFormat="1" ht="27" thickTop="1" thickBot="1">
      <c r="A10" s="134" t="s">
        <v>142</v>
      </c>
      <c r="B10" s="3"/>
      <c r="C10" s="52" t="s">
        <v>156</v>
      </c>
    </row>
    <row r="11" spans="1:7" ht="192" customHeight="1" thickTop="1" thickBot="1">
      <c r="A11" s="134" t="s">
        <v>143</v>
      </c>
      <c r="B11" s="3"/>
      <c r="C11" s="52" t="s">
        <v>103</v>
      </c>
      <c r="D11" s="25"/>
    </row>
    <row r="12" spans="1:7" ht="13.5" thickTop="1">
      <c r="A12" s="134"/>
      <c r="B12" s="3"/>
      <c r="C12" s="3"/>
    </row>
    <row r="13" spans="1:7" ht="13.5" thickBot="1">
      <c r="A13" s="137" t="s">
        <v>127</v>
      </c>
      <c r="B13" s="19"/>
      <c r="C13" s="10"/>
    </row>
    <row r="14" spans="1:7" ht="27" outlineLevel="1" thickTop="1" thickBot="1">
      <c r="A14" s="138" t="s">
        <v>53</v>
      </c>
      <c r="B14" s="13"/>
      <c r="C14" s="62" t="s">
        <v>299</v>
      </c>
    </row>
    <row r="15" spans="1:7" s="25" customFormat="1" ht="27.75" customHeight="1" outlineLevel="1" thickTop="1" thickBot="1">
      <c r="A15" s="134" t="s">
        <v>142</v>
      </c>
      <c r="B15" s="3"/>
      <c r="C15" s="62" t="s">
        <v>156</v>
      </c>
    </row>
    <row r="16" spans="1:7" ht="25.5" outlineLevel="1" thickTop="1" thickBot="1">
      <c r="A16" s="134" t="s">
        <v>143</v>
      </c>
      <c r="B16" s="3"/>
      <c r="C16" s="62" t="s">
        <v>157</v>
      </c>
    </row>
    <row r="17" spans="1:3" ht="13.5" thickTop="1">
      <c r="A17" s="134"/>
      <c r="B17" s="3"/>
      <c r="C17" s="3"/>
    </row>
    <row r="18" spans="1:3">
      <c r="A18" s="137" t="s">
        <v>128</v>
      </c>
      <c r="B18" s="19"/>
      <c r="C18" s="3"/>
    </row>
    <row r="19" spans="1:3" ht="14.25" hidden="1" outlineLevel="1" thickTop="1" thickBot="1">
      <c r="A19" s="138" t="s">
        <v>54</v>
      </c>
      <c r="B19" s="13"/>
      <c r="C19" s="62"/>
    </row>
    <row r="20" spans="1:3" ht="14.25" hidden="1" outlineLevel="1" thickTop="1" thickBot="1">
      <c r="A20" s="134" t="s">
        <v>142</v>
      </c>
      <c r="B20" s="3"/>
      <c r="C20" s="62"/>
    </row>
    <row r="21" spans="1:3" ht="25.5" hidden="1" outlineLevel="1" thickTop="1" thickBot="1">
      <c r="A21" s="134" t="s">
        <v>143</v>
      </c>
      <c r="B21" s="3"/>
      <c r="C21" s="62"/>
    </row>
    <row r="22" spans="1:3" ht="13.5" collapsed="1" thickBot="1">
      <c r="A22" s="134"/>
      <c r="B22" s="3"/>
      <c r="C22" s="3"/>
    </row>
    <row r="23" spans="1:3" ht="90.75" thickTop="1" thickBot="1">
      <c r="A23" s="134" t="s">
        <v>144</v>
      </c>
      <c r="B23" s="3"/>
      <c r="C23" s="62" t="s">
        <v>131</v>
      </c>
    </row>
    <row r="24" spans="1:3" s="12" customFormat="1" ht="14.25" thickTop="1" thickBot="1">
      <c r="A24" s="139"/>
      <c r="B24" s="10"/>
      <c r="C24" s="11"/>
    </row>
    <row r="25" spans="1:3" ht="27" thickTop="1" thickBot="1">
      <c r="A25" s="133" t="s">
        <v>403</v>
      </c>
      <c r="B25" s="38"/>
      <c r="C25" s="62" t="s">
        <v>104</v>
      </c>
    </row>
    <row r="26" spans="1:3" ht="90.75" thickTop="1" thickBot="1">
      <c r="A26" s="133" t="s">
        <v>404</v>
      </c>
      <c r="B26" s="38"/>
      <c r="C26" s="62" t="s">
        <v>105</v>
      </c>
    </row>
    <row r="27" spans="1:3" ht="13.5" thickTop="1">
      <c r="A27" s="184" t="s">
        <v>390</v>
      </c>
      <c r="B27" s="184"/>
      <c r="C27" s="184"/>
    </row>
    <row r="28" spans="1:3" ht="14.25" hidden="1" outlineLevel="1" thickTop="1" thickBot="1">
      <c r="A28" s="133" t="s">
        <v>386</v>
      </c>
      <c r="B28" s="38"/>
      <c r="C28" s="54"/>
    </row>
    <row r="29" spans="1:3" ht="14.25" hidden="1" outlineLevel="1" thickTop="1" thickBot="1">
      <c r="A29" s="133" t="s">
        <v>387</v>
      </c>
      <c r="B29" s="38"/>
      <c r="C29" s="54"/>
    </row>
    <row r="30" spans="1:3" ht="14.25" hidden="1" outlineLevel="1" thickTop="1" thickBot="1">
      <c r="A30" s="133" t="s">
        <v>388</v>
      </c>
      <c r="B30" s="8"/>
      <c r="C30" s="54"/>
    </row>
    <row r="31" spans="1:3" ht="14.25" hidden="1" outlineLevel="1" thickTop="1" thickBot="1">
      <c r="A31" s="133" t="s">
        <v>389</v>
      </c>
      <c r="B31" s="8"/>
      <c r="C31" s="54"/>
    </row>
    <row r="32" spans="1:3" collapsed="1">
      <c r="C32" s="11"/>
    </row>
    <row r="33" spans="1:7" ht="16.5" thickBot="1">
      <c r="A33" s="16" t="s">
        <v>55</v>
      </c>
      <c r="B33" s="16"/>
    </row>
    <row r="34" spans="1:7" ht="26.25" thickBot="1">
      <c r="A34" s="138" t="s">
        <v>276</v>
      </c>
      <c r="B34" s="13"/>
      <c r="C34" s="58" t="s">
        <v>300</v>
      </c>
    </row>
    <row r="35" spans="1:7" ht="13.5" thickBot="1"/>
    <row r="36" spans="1:7" ht="39" thickBot="1">
      <c r="A36" s="138" t="s">
        <v>52</v>
      </c>
      <c r="B36" s="13"/>
      <c r="C36" s="58" t="s">
        <v>394</v>
      </c>
    </row>
    <row r="37" spans="1:7" ht="43.5" customHeight="1" thickBot="1">
      <c r="A37" s="140" t="s">
        <v>142</v>
      </c>
      <c r="B37" s="63"/>
      <c r="C37" s="64" t="s">
        <v>267</v>
      </c>
      <c r="G37" s="12"/>
    </row>
    <row r="38" spans="1:7" ht="167.25" thickTop="1" thickBot="1">
      <c r="A38" s="134" t="s">
        <v>143</v>
      </c>
      <c r="B38" s="3"/>
      <c r="C38" s="54" t="s">
        <v>6</v>
      </c>
    </row>
    <row r="39" spans="1:7" ht="13.5" thickTop="1">
      <c r="A39" s="134"/>
      <c r="B39" s="3"/>
      <c r="C39" s="3"/>
    </row>
    <row r="40" spans="1:7" ht="13.5" thickBot="1">
      <c r="A40" s="137" t="s">
        <v>127</v>
      </c>
      <c r="B40" s="19"/>
      <c r="C40" s="3"/>
    </row>
    <row r="41" spans="1:7" ht="26.25" outlineLevel="1" thickBot="1">
      <c r="A41" s="138" t="s">
        <v>53</v>
      </c>
      <c r="B41" s="13"/>
      <c r="C41" s="58" t="s">
        <v>301</v>
      </c>
    </row>
    <row r="42" spans="1:7" ht="13.5" outlineLevel="1" thickBot="1">
      <c r="A42" s="134" t="s">
        <v>142</v>
      </c>
      <c r="B42" s="3"/>
      <c r="C42" s="53" t="s">
        <v>268</v>
      </c>
    </row>
    <row r="43" spans="1:7" ht="147.75" customHeight="1" outlineLevel="1" thickTop="1" thickBot="1">
      <c r="A43" s="134" t="s">
        <v>143</v>
      </c>
      <c r="B43" s="3"/>
      <c r="C43" s="128" t="s">
        <v>11</v>
      </c>
    </row>
    <row r="44" spans="1:7" ht="13.5" thickTop="1">
      <c r="A44" s="134"/>
      <c r="B44" s="3"/>
      <c r="C44" s="3"/>
    </row>
    <row r="45" spans="1:7" ht="13.5" thickBot="1">
      <c r="A45" s="137" t="s">
        <v>128</v>
      </c>
      <c r="B45" s="19"/>
      <c r="C45" s="3"/>
    </row>
    <row r="46" spans="1:7" ht="26.25" outlineLevel="1" thickBot="1">
      <c r="A46" s="138" t="s">
        <v>54</v>
      </c>
      <c r="B46" s="13"/>
      <c r="C46" s="58" t="s">
        <v>302</v>
      </c>
    </row>
    <row r="47" spans="1:7" ht="26.25" outlineLevel="1" thickBot="1">
      <c r="A47" s="134" t="s">
        <v>142</v>
      </c>
      <c r="B47" s="3"/>
      <c r="C47" s="53" t="s">
        <v>106</v>
      </c>
    </row>
    <row r="48" spans="1:7" ht="243.75" outlineLevel="1" thickTop="1" thickBot="1">
      <c r="A48" s="134" t="s">
        <v>143</v>
      </c>
      <c r="B48" s="3"/>
      <c r="C48" s="54" t="s">
        <v>7</v>
      </c>
    </row>
    <row r="49" spans="1:3" ht="13.5" thickTop="1">
      <c r="A49" s="134"/>
      <c r="B49" s="3"/>
      <c r="C49" s="3"/>
    </row>
    <row r="50" spans="1:3" ht="13.5" thickBot="1">
      <c r="A50" s="137" t="s">
        <v>194</v>
      </c>
      <c r="B50" s="19"/>
      <c r="C50" s="3"/>
    </row>
    <row r="51" spans="1:3" ht="26.25" outlineLevel="1" thickBot="1">
      <c r="A51" s="138" t="s">
        <v>56</v>
      </c>
      <c r="B51" s="13"/>
      <c r="C51" s="58" t="s">
        <v>303</v>
      </c>
    </row>
    <row r="52" spans="1:3" ht="13.5" outlineLevel="1" thickBot="1">
      <c r="A52" s="134" t="s">
        <v>142</v>
      </c>
      <c r="B52" s="3"/>
      <c r="C52" s="53" t="s">
        <v>107</v>
      </c>
    </row>
    <row r="53" spans="1:3" ht="65.25" outlineLevel="1" thickTop="1" thickBot="1">
      <c r="A53" s="134" t="s">
        <v>143</v>
      </c>
      <c r="B53" s="3"/>
      <c r="C53" s="54" t="s">
        <v>132</v>
      </c>
    </row>
    <row r="54" spans="1:3" ht="13.5" thickTop="1">
      <c r="A54" s="134"/>
      <c r="B54" s="3"/>
      <c r="C54" s="3"/>
    </row>
    <row r="55" spans="1:3">
      <c r="A55" s="137" t="s">
        <v>130</v>
      </c>
      <c r="B55" s="19"/>
      <c r="C55" s="3"/>
    </row>
    <row r="56" spans="1:3" ht="13.5" hidden="1" outlineLevel="1" thickBot="1">
      <c r="A56" s="138" t="s">
        <v>57</v>
      </c>
      <c r="B56" s="13"/>
      <c r="C56" s="58"/>
    </row>
    <row r="57" spans="1:3" ht="13.5" hidden="1" outlineLevel="1" thickBot="1">
      <c r="A57" s="134" t="s">
        <v>142</v>
      </c>
      <c r="B57" s="3"/>
      <c r="C57" s="53"/>
    </row>
    <row r="58" spans="1:3" ht="25.5" hidden="1" outlineLevel="1" thickTop="1" thickBot="1">
      <c r="A58" s="134" t="s">
        <v>143</v>
      </c>
      <c r="B58" s="3"/>
      <c r="C58" s="54"/>
    </row>
    <row r="59" spans="1:3" collapsed="1">
      <c r="A59" s="134"/>
      <c r="B59" s="3"/>
      <c r="C59" s="3"/>
    </row>
    <row r="60" spans="1:3">
      <c r="A60" s="137" t="s">
        <v>129</v>
      </c>
      <c r="B60" s="19"/>
      <c r="C60" s="3"/>
    </row>
    <row r="61" spans="1:3" ht="13.5" hidden="1" outlineLevel="1" thickBot="1">
      <c r="A61" s="138" t="s">
        <v>58</v>
      </c>
      <c r="B61" s="13"/>
      <c r="C61" s="58"/>
    </row>
    <row r="62" spans="1:3" ht="13.5" hidden="1" outlineLevel="1" thickBot="1">
      <c r="A62" s="134" t="s">
        <v>142</v>
      </c>
      <c r="B62" s="3"/>
      <c r="C62" s="53"/>
    </row>
    <row r="63" spans="1:3" ht="25.5" hidden="1" outlineLevel="1" thickTop="1" thickBot="1">
      <c r="A63" s="134" t="s">
        <v>143</v>
      </c>
      <c r="B63" s="3"/>
      <c r="C63" s="54"/>
    </row>
    <row r="64" spans="1:3" ht="13.5" collapsed="1" thickBot="1">
      <c r="A64" s="134"/>
      <c r="B64" s="3"/>
      <c r="C64" s="3"/>
    </row>
    <row r="65" spans="1:5" ht="167.25" thickTop="1" thickBot="1">
      <c r="A65" s="134" t="s">
        <v>108</v>
      </c>
      <c r="B65" s="3"/>
      <c r="C65" s="128" t="s">
        <v>119</v>
      </c>
    </row>
    <row r="66" spans="1:5" ht="14.25" thickTop="1" thickBot="1">
      <c r="A66" s="134"/>
      <c r="B66" s="3"/>
      <c r="C66" s="3"/>
    </row>
    <row r="67" spans="1:5" ht="232.5" customHeight="1" thickTop="1" thickBot="1">
      <c r="A67" s="134" t="s">
        <v>109</v>
      </c>
      <c r="B67" s="3"/>
      <c r="C67" s="128" t="s">
        <v>10</v>
      </c>
    </row>
    <row r="68" spans="1:5" ht="14.25" thickTop="1" thickBot="1">
      <c r="A68" s="134"/>
      <c r="B68" s="3"/>
      <c r="C68" s="129"/>
    </row>
    <row r="69" spans="1:5" ht="103.5" thickTop="1" thickBot="1">
      <c r="A69" s="134" t="s">
        <v>379</v>
      </c>
      <c r="B69" s="3"/>
      <c r="C69" s="128" t="s">
        <v>120</v>
      </c>
    </row>
    <row r="70" spans="1:5" ht="14.25" thickTop="1" thickBot="1">
      <c r="C70" s="11"/>
    </row>
    <row r="71" spans="1:5" ht="52.5" thickTop="1" thickBot="1">
      <c r="A71" s="133" t="s">
        <v>380</v>
      </c>
      <c r="B71" s="38"/>
      <c r="C71" s="54" t="s">
        <v>158</v>
      </c>
    </row>
    <row r="72" spans="1:5" ht="212.25" customHeight="1" thickTop="1" thickBot="1">
      <c r="A72" s="133" t="s">
        <v>381</v>
      </c>
      <c r="B72" s="38"/>
      <c r="C72" s="54" t="s">
        <v>359</v>
      </c>
    </row>
    <row r="73" spans="1:5" ht="14.25" thickTop="1" thickBot="1">
      <c r="A73" s="184" t="s">
        <v>390</v>
      </c>
      <c r="B73" s="184"/>
      <c r="C73" s="184"/>
    </row>
    <row r="74" spans="1:5" ht="27" outlineLevel="1" thickTop="1" thickBot="1">
      <c r="A74" s="133" t="s">
        <v>382</v>
      </c>
      <c r="B74" s="38"/>
      <c r="C74" s="54" t="s">
        <v>121</v>
      </c>
    </row>
    <row r="75" spans="1:5" ht="81" customHeight="1" outlineLevel="1" thickTop="1" thickBot="1">
      <c r="A75" s="133" t="s">
        <v>383</v>
      </c>
      <c r="B75" s="38"/>
      <c r="C75" s="54" t="s">
        <v>159</v>
      </c>
    </row>
    <row r="76" spans="1:5" ht="81" customHeight="1" outlineLevel="1" thickTop="1" thickBot="1">
      <c r="A76" s="133" t="s">
        <v>384</v>
      </c>
      <c r="B76" s="8"/>
      <c r="C76" s="54"/>
    </row>
    <row r="77" spans="1:5" ht="14.25" outlineLevel="1" thickTop="1" thickBot="1">
      <c r="A77" s="133" t="s">
        <v>385</v>
      </c>
      <c r="B77" s="8"/>
      <c r="C77" s="54"/>
    </row>
    <row r="78" spans="1:5" ht="14.25" thickTop="1" thickBot="1">
      <c r="C78" s="11"/>
    </row>
    <row r="79" spans="1:5" ht="14.25" thickTop="1" thickBot="1">
      <c r="A79" s="138" t="s">
        <v>140</v>
      </c>
      <c r="B79" s="13"/>
      <c r="C79" s="121">
        <v>2</v>
      </c>
      <c r="D79" s="118"/>
      <c r="E79" s="119">
        <f ca="1">('A2 Outputs 1-5'!C6*'A2 Outputs 1-5'!C51)+('A2 Outputs 1-5'!C69*'A2 Outputs 1-5'!C114)+('A2 Outputs 1-5'!C132*'A2 Outputs 1-5'!C177)+('A2 Outputs 1-5'!C195*'A2 Outputs 1-5'!C240)+('A2 Outputs 1-5'!C258*'A2 Outputs 1-5'!C303)+('A2 Outputs 6-10'!C7*'A2 Outputs 6-10'!C52)+('A2 Outputs 6-10'!C70*'A2 Outputs 6-10'!C115)+('A2 Outputs 6-10'!C133*'A2 Outputs 6-10'!C178)+('A2 Outputs 6-10'!C196*'A2 Outputs 6-10'!C241)+('A2 Outputs 6-10'!C259*'A2 Outputs 6-10'!C304)</f>
        <v>2.2999999999999998</v>
      </c>
    </row>
    <row r="80" spans="1:5" ht="14.25" thickTop="1" thickBot="1">
      <c r="A80" s="138"/>
      <c r="B80" s="13"/>
      <c r="C80" s="14"/>
    </row>
    <row r="81" spans="1:3" s="15" customFormat="1" ht="144.75" customHeight="1" thickBot="1">
      <c r="A81" s="133" t="s">
        <v>280</v>
      </c>
      <c r="B81" s="38"/>
      <c r="C81" s="58" t="s">
        <v>124</v>
      </c>
    </row>
    <row r="82" spans="1:3" s="15" customFormat="1">
      <c r="A82" s="134"/>
      <c r="B82" s="3"/>
      <c r="C82" s="21"/>
    </row>
    <row r="83" spans="1:3" ht="16.5" thickBot="1">
      <c r="A83" s="16" t="s">
        <v>110</v>
      </c>
      <c r="B83" s="16"/>
      <c r="C83" s="14"/>
    </row>
    <row r="84" spans="1:3" ht="24.75" thickBot="1">
      <c r="A84" s="133" t="s">
        <v>293</v>
      </c>
      <c r="B84" s="3"/>
      <c r="C84" s="56" t="s">
        <v>396</v>
      </c>
    </row>
    <row r="85" spans="1:3" ht="24.75" thickBot="1">
      <c r="A85" s="134" t="s">
        <v>264</v>
      </c>
      <c r="B85" s="3"/>
      <c r="C85" s="68" t="s">
        <v>295</v>
      </c>
    </row>
    <row r="86" spans="1:3" ht="14.25" thickTop="1" thickBot="1">
      <c r="A86" s="139" t="s">
        <v>70</v>
      </c>
      <c r="C86" s="66"/>
    </row>
    <row r="87" spans="1:3" ht="13.5" thickTop="1">
      <c r="C87" s="10"/>
    </row>
    <row r="88" spans="1:3" s="12" customFormat="1">
      <c r="A88" s="184" t="s">
        <v>71</v>
      </c>
      <c r="B88" s="184"/>
      <c r="C88" s="184"/>
    </row>
    <row r="89" spans="1:3" ht="14.25" hidden="1" outlineLevel="1" thickTop="1" thickBot="1">
      <c r="A89" s="134" t="s">
        <v>111</v>
      </c>
      <c r="B89" s="3"/>
      <c r="C89" s="54"/>
    </row>
    <row r="90" spans="1:3" ht="14.25" hidden="1" outlineLevel="1" thickTop="1" thickBot="1">
      <c r="A90" s="134" t="s">
        <v>112</v>
      </c>
      <c r="B90" s="3"/>
      <c r="C90" s="54"/>
    </row>
    <row r="91" spans="1:3" ht="14.25" hidden="1" outlineLevel="1" thickTop="1" thickBot="1">
      <c r="A91" s="134" t="s">
        <v>113</v>
      </c>
      <c r="B91" s="3"/>
      <c r="C91" s="54"/>
    </row>
    <row r="92" spans="1:3" ht="14.25" hidden="1" outlineLevel="1" thickTop="1" thickBot="1">
      <c r="A92" s="134" t="s">
        <v>114</v>
      </c>
      <c r="B92" s="3"/>
      <c r="C92" s="54"/>
    </row>
    <row r="93" spans="1:3" ht="25.5" hidden="1" outlineLevel="1" thickTop="1" thickBot="1">
      <c r="A93" s="134" t="s">
        <v>115</v>
      </c>
      <c r="B93" s="3"/>
      <c r="C93" s="54"/>
    </row>
    <row r="94" spans="1:3" ht="14.25" hidden="1" outlineLevel="1" thickTop="1" thickBot="1">
      <c r="A94" s="134" t="s">
        <v>195</v>
      </c>
      <c r="B94" s="3"/>
      <c r="C94" s="54"/>
    </row>
    <row r="95" spans="1:3" ht="14.25" hidden="1" outlineLevel="1" thickTop="1" thickBot="1">
      <c r="A95" s="134" t="s">
        <v>116</v>
      </c>
      <c r="B95" s="3"/>
      <c r="C95" s="54"/>
    </row>
    <row r="96" spans="1:3" ht="14.25" hidden="1" outlineLevel="1" thickTop="1" thickBot="1">
      <c r="A96" s="134" t="s">
        <v>117</v>
      </c>
      <c r="B96" s="3"/>
      <c r="C96" s="54"/>
    </row>
    <row r="97" spans="1:3" ht="14.25" hidden="1" outlineLevel="1" thickTop="1" thickBot="1">
      <c r="A97" s="134" t="s">
        <v>196</v>
      </c>
      <c r="B97" s="3"/>
      <c r="C97" s="54"/>
    </row>
    <row r="98" spans="1:3" ht="14.25" hidden="1" outlineLevel="1" thickTop="1" thickBot="1">
      <c r="C98" s="14"/>
    </row>
    <row r="99" spans="1:3" ht="37.5" hidden="1" outlineLevel="1" thickTop="1" thickBot="1">
      <c r="A99" s="134" t="s">
        <v>73</v>
      </c>
      <c r="B99" s="3"/>
      <c r="C99" s="54"/>
    </row>
    <row r="100" spans="1:3" ht="13.5" collapsed="1" thickBot="1">
      <c r="C100" s="65"/>
    </row>
    <row r="101" spans="1:3" ht="14.25" thickTop="1" thickBot="1">
      <c r="A101" s="133" t="s">
        <v>401</v>
      </c>
      <c r="B101" s="3"/>
      <c r="C101" s="54"/>
    </row>
    <row r="102" spans="1:3" ht="13.5" thickTop="1">
      <c r="A102" s="133" t="s">
        <v>402</v>
      </c>
      <c r="B102" s="3"/>
      <c r="C102" s="82"/>
    </row>
    <row r="103" spans="1:3">
      <c r="A103" s="184" t="s">
        <v>390</v>
      </c>
      <c r="B103" s="184"/>
      <c r="C103" s="184"/>
    </row>
    <row r="104" spans="1:3" ht="14.25" hidden="1" outlineLevel="1" thickTop="1" thickBot="1">
      <c r="A104" s="133" t="s">
        <v>391</v>
      </c>
      <c r="B104" s="38"/>
      <c r="C104" s="54"/>
    </row>
    <row r="105" spans="1:3" ht="14.25" hidden="1" outlineLevel="1" thickTop="1" thickBot="1">
      <c r="A105" s="133" t="s">
        <v>392</v>
      </c>
      <c r="B105" s="38"/>
      <c r="C105" s="54"/>
    </row>
    <row r="106" spans="1:3" ht="14.25" hidden="1" outlineLevel="1" thickTop="1" thickBot="1">
      <c r="A106" s="133" t="s">
        <v>435</v>
      </c>
      <c r="B106" s="8"/>
      <c r="C106" s="54"/>
    </row>
    <row r="107" spans="1:3" ht="14.25" hidden="1" outlineLevel="1" thickTop="1" thickBot="1">
      <c r="A107" s="133" t="s">
        <v>436</v>
      </c>
      <c r="B107" s="8"/>
      <c r="C107" s="54"/>
    </row>
    <row r="108" spans="1:3" collapsed="1"/>
    <row r="109" spans="1:3" ht="16.5" thickBot="1">
      <c r="A109" s="16" t="s">
        <v>290</v>
      </c>
    </row>
    <row r="110" spans="1:3" ht="14.25" thickTop="1" thickBot="1">
      <c r="A110" s="133" t="s">
        <v>265</v>
      </c>
      <c r="B110" s="3"/>
      <c r="C110" s="43" t="s">
        <v>295</v>
      </c>
    </row>
    <row r="111" spans="1:3" ht="14.25" thickTop="1" thickBot="1">
      <c r="A111" s="134" t="s">
        <v>141</v>
      </c>
      <c r="B111" s="3"/>
      <c r="C111" s="54"/>
    </row>
    <row r="112" spans="1:3" ht="14.25" thickTop="1" thickBot="1">
      <c r="A112" s="133" t="s">
        <v>399</v>
      </c>
      <c r="B112" s="3"/>
      <c r="C112" s="54"/>
    </row>
    <row r="113" spans="1:3" ht="13.5" thickTop="1">
      <c r="A113" s="133" t="s">
        <v>400</v>
      </c>
      <c r="B113" s="3"/>
      <c r="C113" s="81"/>
    </row>
    <row r="114" spans="1:3">
      <c r="A114" s="184" t="s">
        <v>390</v>
      </c>
      <c r="B114" s="184"/>
      <c r="C114" s="184"/>
    </row>
    <row r="115" spans="1:3" ht="14.25" hidden="1" outlineLevel="1" thickTop="1" thickBot="1">
      <c r="A115" s="133" t="s">
        <v>437</v>
      </c>
      <c r="B115" s="38"/>
      <c r="C115" s="54"/>
    </row>
    <row r="116" spans="1:3" ht="14.25" hidden="1" outlineLevel="1" thickTop="1" thickBot="1">
      <c r="A116" s="133" t="s">
        <v>438</v>
      </c>
      <c r="B116" s="38"/>
      <c r="C116" s="54"/>
    </row>
    <row r="117" spans="1:3" ht="14.25" hidden="1" outlineLevel="1" thickTop="1" thickBot="1">
      <c r="A117" s="133" t="s">
        <v>439</v>
      </c>
      <c r="B117" s="8"/>
      <c r="C117" s="54"/>
    </row>
    <row r="118" spans="1:3" ht="14.25" hidden="1" outlineLevel="1" thickTop="1" thickBot="1">
      <c r="A118" s="133" t="s">
        <v>440</v>
      </c>
      <c r="B118" s="8"/>
      <c r="C118" s="54"/>
    </row>
    <row r="119" spans="1:3" ht="13.5" collapsed="1" thickBot="1">
      <c r="A119" s="134"/>
      <c r="B119" s="3"/>
      <c r="C119" s="3"/>
    </row>
    <row r="120" spans="1:3" ht="14.25" thickTop="1" thickBot="1">
      <c r="A120" s="133" t="s">
        <v>266</v>
      </c>
      <c r="B120" s="3"/>
      <c r="C120" s="43"/>
    </row>
    <row r="121" spans="1:3" ht="14.25" thickTop="1" thickBot="1">
      <c r="A121" s="134" t="s">
        <v>141</v>
      </c>
      <c r="B121" s="3"/>
      <c r="C121" s="54"/>
    </row>
    <row r="122" spans="1:3" ht="14.25" thickTop="1" thickBot="1">
      <c r="A122" s="133" t="s">
        <v>457</v>
      </c>
      <c r="B122" s="3"/>
      <c r="C122" s="54"/>
    </row>
    <row r="123" spans="1:3" ht="13.5" thickTop="1">
      <c r="A123" s="133" t="s">
        <v>458</v>
      </c>
      <c r="B123" s="3"/>
      <c r="C123" s="81"/>
    </row>
    <row r="124" spans="1:3">
      <c r="A124" s="184" t="s">
        <v>390</v>
      </c>
      <c r="B124" s="184"/>
      <c r="C124" s="184"/>
    </row>
    <row r="125" spans="1:3" ht="14.25" hidden="1" outlineLevel="1" thickTop="1" thickBot="1">
      <c r="A125" s="133" t="s">
        <v>445</v>
      </c>
      <c r="B125" s="38"/>
      <c r="C125" s="54"/>
    </row>
    <row r="126" spans="1:3" ht="14.25" hidden="1" outlineLevel="1" thickTop="1" thickBot="1">
      <c r="A126" s="133" t="s">
        <v>446</v>
      </c>
      <c r="B126" s="38"/>
      <c r="C126" s="54"/>
    </row>
    <row r="127" spans="1:3" ht="14.25" hidden="1" outlineLevel="1" thickTop="1" thickBot="1">
      <c r="A127" s="133" t="s">
        <v>447</v>
      </c>
      <c r="B127" s="8"/>
      <c r="C127" s="54"/>
    </row>
    <row r="128" spans="1:3" ht="14.25" hidden="1" outlineLevel="1" thickTop="1" thickBot="1">
      <c r="A128" s="133" t="s">
        <v>448</v>
      </c>
      <c r="B128" s="8"/>
      <c r="C128" s="54"/>
    </row>
    <row r="129" spans="1:3" ht="13.5" collapsed="1" thickBot="1">
      <c r="A129" s="134"/>
      <c r="B129" s="3"/>
      <c r="C129" s="3"/>
    </row>
    <row r="130" spans="1:3" ht="25.5" thickTop="1" thickBot="1">
      <c r="A130" s="133" t="s">
        <v>289</v>
      </c>
      <c r="B130" s="3"/>
      <c r="C130" s="43"/>
    </row>
    <row r="131" spans="1:3" ht="14.25" thickTop="1" thickBot="1">
      <c r="A131" s="134" t="s">
        <v>141</v>
      </c>
      <c r="B131" s="3"/>
      <c r="C131" s="54"/>
    </row>
    <row r="132" spans="1:3" ht="14.25" thickTop="1" thickBot="1">
      <c r="A132" s="133" t="s">
        <v>455</v>
      </c>
      <c r="B132" s="3"/>
      <c r="C132" s="54"/>
    </row>
    <row r="133" spans="1:3" ht="13.5" thickTop="1">
      <c r="A133" s="133" t="s">
        <v>456</v>
      </c>
      <c r="C133" s="81"/>
    </row>
    <row r="134" spans="1:3">
      <c r="A134" s="184" t="s">
        <v>390</v>
      </c>
      <c r="B134" s="184"/>
      <c r="C134" s="184"/>
    </row>
    <row r="135" spans="1:3" ht="14.25" hidden="1" outlineLevel="1" thickTop="1" thickBot="1">
      <c r="A135" s="133" t="s">
        <v>441</v>
      </c>
      <c r="B135" s="38"/>
      <c r="C135" s="54"/>
    </row>
    <row r="136" spans="1:3" ht="14.25" hidden="1" outlineLevel="1" thickTop="1" thickBot="1">
      <c r="A136" s="133" t="s">
        <v>442</v>
      </c>
      <c r="B136" s="38"/>
      <c r="C136" s="54"/>
    </row>
    <row r="137" spans="1:3" ht="14.25" hidden="1" outlineLevel="1" thickTop="1" thickBot="1">
      <c r="A137" s="133" t="s">
        <v>443</v>
      </c>
      <c r="B137" s="8"/>
      <c r="C137" s="54"/>
    </row>
    <row r="138" spans="1:3" ht="14.25" hidden="1" outlineLevel="1" thickTop="1" thickBot="1">
      <c r="A138" s="133" t="s">
        <v>444</v>
      </c>
      <c r="B138" s="8"/>
      <c r="C138" s="54"/>
    </row>
    <row r="139" spans="1:3" collapsed="1"/>
  </sheetData>
  <customSheetViews>
    <customSheetView guid="{3DDFD1A9-EC9B-477D-8BB2-1CBA14E88534}" hiddenRows="1" hiddenColumns="1" topLeftCell="A70">
      <selection activeCell="G72" sqref="G72"/>
      <pageMargins left="0.7" right="0.7" top="0.75" bottom="0.75" header="0.3" footer="0.3"/>
      <headerFooter alignWithMargins="0">
        <oddHeader>&amp;A</oddHeader>
        <oddFooter>&amp;F</oddFooter>
      </headerFooter>
    </customSheetView>
  </customSheetViews>
  <mergeCells count="8">
    <mergeCell ref="A124:C124"/>
    <mergeCell ref="A134:C134"/>
    <mergeCell ref="A88:C88"/>
    <mergeCell ref="A6:C6"/>
    <mergeCell ref="A73:C73"/>
    <mergeCell ref="A27:C27"/>
    <mergeCell ref="A103:C103"/>
    <mergeCell ref="A114:C114"/>
  </mergeCells>
  <phoneticPr fontId="3" type="noConversion"/>
  <dataValidations count="2">
    <dataValidation type="list" allowBlank="1" showInputMessage="1" showErrorMessage="1" sqref="C130 C120 C110 C85">
      <formula1>"Yes,No"</formula1>
    </dataValidation>
    <dataValidation type="list" allowBlank="1" showInputMessage="1" showErrorMessage="1" sqref="C84">
      <formula1>"High,Medium,Low"</formula1>
    </dataValidation>
  </dataValidations>
  <pageMargins left="0.55118110236220474" right="0.55118110236220474" top="0.78740157480314965" bottom="0.78740157480314965" header="0.51181102362204722" footer="0.51181102362204722"/>
  <headerFooter alignWithMargins="0">
    <oddHeader>&amp;A</oddHeader>
    <oddFooter>&amp;F</oddFooter>
  </headerFooter>
</worksheet>
</file>

<file path=xl/worksheets/sheet2.xml><?xml version="1.0" encoding="utf-8"?>
<worksheet xmlns="http://schemas.openxmlformats.org/spreadsheetml/2006/main" xmlns:r="http://schemas.openxmlformats.org/officeDocument/2006/relationships">
  <dimension ref="A1:I316"/>
  <sheetViews>
    <sheetView topLeftCell="A248" zoomScaleNormal="80" zoomScalePageLayoutView="80" workbookViewId="0">
      <selection activeCell="C214" sqref="C214"/>
    </sheetView>
  </sheetViews>
  <sheetFormatPr defaultRowHeight="12.75" outlineLevelRow="2"/>
  <cols>
    <col min="1" max="1" width="30.7109375" style="134" customWidth="1"/>
    <col min="2" max="2" width="1.7109375" style="10" customWidth="1"/>
    <col min="3" max="3" width="85.7109375" style="10" customWidth="1"/>
    <col min="4" max="4" width="30.28515625" style="12" customWidth="1"/>
    <col min="5" max="5" width="5.7109375" style="12" hidden="1" customWidth="1"/>
    <col min="6" max="6" width="5.7109375" style="12" customWidth="1"/>
    <col min="7" max="7" width="9.140625" style="12"/>
    <col min="8" max="16384" width="9.140625" style="8"/>
  </cols>
  <sheetData>
    <row r="1" spans="1:7" s="6" customFormat="1" ht="20.25">
      <c r="A1" s="186" t="s">
        <v>286</v>
      </c>
      <c r="B1" s="186"/>
      <c r="C1" s="186"/>
      <c r="D1" s="72"/>
      <c r="E1" s="73"/>
      <c r="F1" s="72"/>
      <c r="G1" s="72"/>
    </row>
    <row r="2" spans="1:7" ht="13.5" thickBot="1">
      <c r="A2" s="133"/>
      <c r="B2" s="20"/>
      <c r="C2" s="20"/>
    </row>
    <row r="3" spans="1:7" ht="16.5" thickBot="1">
      <c r="A3" s="67" t="s">
        <v>118</v>
      </c>
      <c r="B3" s="13"/>
      <c r="C3" s="58" t="s">
        <v>125</v>
      </c>
    </row>
    <row r="4" spans="1:7" ht="24.75" thickBot="1">
      <c r="A4" s="133" t="s">
        <v>251</v>
      </c>
      <c r="C4" s="69" t="s">
        <v>295</v>
      </c>
    </row>
    <row r="5" spans="1:7" ht="14.25" thickTop="1" thickBot="1">
      <c r="A5" s="134" t="s">
        <v>141</v>
      </c>
      <c r="B5" s="3"/>
      <c r="C5" s="70"/>
    </row>
    <row r="6" spans="1:7" ht="24.75" thickBot="1">
      <c r="A6" s="134" t="s">
        <v>252</v>
      </c>
      <c r="B6" s="13"/>
      <c r="C6" s="45">
        <v>0.3</v>
      </c>
    </row>
    <row r="7" spans="1:7" ht="13.5" thickBot="1">
      <c r="A7" s="133"/>
      <c r="B7" s="13"/>
      <c r="C7" s="13"/>
    </row>
    <row r="8" spans="1:7" ht="14.25" thickTop="1" thickBot="1">
      <c r="A8" s="133" t="s">
        <v>253</v>
      </c>
      <c r="C8" s="43" t="s">
        <v>297</v>
      </c>
    </row>
    <row r="9" spans="1:7" ht="14.25" thickTop="1" thickBot="1">
      <c r="A9" s="134" t="s">
        <v>141</v>
      </c>
      <c r="B9" s="3"/>
      <c r="C9" s="71"/>
      <c r="E9" s="18"/>
    </row>
    <row r="10" spans="1:7" ht="13.5" thickBot="1">
      <c r="A10" s="134" t="s">
        <v>254</v>
      </c>
      <c r="B10" s="13"/>
      <c r="C10" s="56" t="s">
        <v>294</v>
      </c>
      <c r="E10" s="18">
        <f>IF(C10="High",1,IF(C10="Medium",2,IF(C10="Low",3,0)))</f>
        <v>1</v>
      </c>
      <c r="G10" s="115"/>
    </row>
    <row r="11" spans="1:7" ht="13.5" thickBot="1">
      <c r="B11" s="3"/>
      <c r="C11" s="3"/>
      <c r="E11" s="18">
        <f>C6*E10</f>
        <v>0.3</v>
      </c>
    </row>
    <row r="12" spans="1:7" ht="14.25" thickTop="1" thickBot="1">
      <c r="A12" s="133" t="s">
        <v>255</v>
      </c>
      <c r="B12" s="3"/>
      <c r="C12" s="43"/>
      <c r="E12" s="18"/>
    </row>
    <row r="13" spans="1:7" ht="14.25" thickTop="1" thickBot="1">
      <c r="A13" s="134" t="s">
        <v>141</v>
      </c>
      <c r="B13" s="3"/>
      <c r="C13" s="54"/>
      <c r="E13" s="18">
        <v>1</v>
      </c>
    </row>
    <row r="14" spans="1:7" ht="13.5" thickTop="1">
      <c r="A14" s="134" t="s">
        <v>256</v>
      </c>
      <c r="B14" s="3"/>
      <c r="C14" s="42"/>
      <c r="E14" s="18">
        <v>2</v>
      </c>
    </row>
    <row r="15" spans="1:7" ht="13.5" thickBot="1">
      <c r="E15" s="12">
        <v>3</v>
      </c>
    </row>
    <row r="16" spans="1:7" ht="14.25" thickTop="1" thickBot="1">
      <c r="A16" s="133" t="s">
        <v>52</v>
      </c>
      <c r="B16" s="13"/>
      <c r="C16" s="54" t="s">
        <v>397</v>
      </c>
      <c r="E16" s="120">
        <v>4</v>
      </c>
    </row>
    <row r="17" spans="1:5" ht="14.25" thickTop="1" thickBot="1">
      <c r="A17" s="134" t="s">
        <v>59</v>
      </c>
      <c r="C17" s="43" t="s">
        <v>295</v>
      </c>
      <c r="E17" s="120">
        <v>5</v>
      </c>
    </row>
    <row r="18" spans="1:5" ht="14.25" thickTop="1" thickBot="1">
      <c r="A18" s="134" t="s">
        <v>142</v>
      </c>
      <c r="B18" s="24"/>
      <c r="C18" s="54" t="s">
        <v>126</v>
      </c>
      <c r="E18" s="120">
        <v>0</v>
      </c>
    </row>
    <row r="19" spans="1:5" ht="81" customHeight="1" thickTop="1" thickBot="1">
      <c r="A19" s="134" t="s">
        <v>143</v>
      </c>
      <c r="B19" s="3"/>
      <c r="C19" s="54" t="s">
        <v>21</v>
      </c>
    </row>
    <row r="20" spans="1:5" ht="13.5" thickTop="1"/>
    <row r="21" spans="1:5" ht="13.5" thickBot="1">
      <c r="A21" s="187" t="s">
        <v>198</v>
      </c>
      <c r="B21" s="187"/>
      <c r="C21" s="187"/>
    </row>
    <row r="22" spans="1:5" ht="14.25" outlineLevel="1" thickTop="1" thickBot="1">
      <c r="A22" s="133" t="s">
        <v>53</v>
      </c>
      <c r="B22" s="13"/>
      <c r="C22" s="54" t="s">
        <v>304</v>
      </c>
    </row>
    <row r="23" spans="1:5" ht="14.25" outlineLevel="1" thickTop="1" thickBot="1">
      <c r="A23" s="134" t="s">
        <v>59</v>
      </c>
      <c r="C23" s="43" t="s">
        <v>295</v>
      </c>
    </row>
    <row r="24" spans="1:5" ht="27" outlineLevel="1" thickTop="1" thickBot="1">
      <c r="A24" s="134" t="s">
        <v>142</v>
      </c>
      <c r="B24" s="24"/>
      <c r="C24" s="54" t="s">
        <v>356</v>
      </c>
    </row>
    <row r="25" spans="1:5" ht="115.5" customHeight="1" outlineLevel="1" thickTop="1" thickBot="1">
      <c r="A25" s="134" t="s">
        <v>143</v>
      </c>
      <c r="B25" s="3"/>
      <c r="C25" s="54" t="s">
        <v>22</v>
      </c>
    </row>
    <row r="26" spans="1:5" ht="13.5" outlineLevel="1" thickTop="1">
      <c r="B26" s="3"/>
      <c r="C26" s="3"/>
    </row>
    <row r="27" spans="1:5" ht="13.5" thickBot="1">
      <c r="A27" s="187" t="s">
        <v>197</v>
      </c>
      <c r="B27" s="187"/>
      <c r="C27" s="187"/>
    </row>
    <row r="28" spans="1:5" ht="14.25" outlineLevel="1" thickTop="1" thickBot="1">
      <c r="A28" s="133" t="s">
        <v>54</v>
      </c>
      <c r="B28" s="13"/>
      <c r="C28" s="54" t="s">
        <v>398</v>
      </c>
    </row>
    <row r="29" spans="1:5" ht="14.25" outlineLevel="1" thickTop="1" thickBot="1">
      <c r="A29" s="134" t="s">
        <v>59</v>
      </c>
      <c r="C29" s="43" t="s">
        <v>295</v>
      </c>
    </row>
    <row r="30" spans="1:5" ht="14.25" outlineLevel="1" thickTop="1" thickBot="1">
      <c r="A30" s="134" t="s">
        <v>142</v>
      </c>
      <c r="B30" s="24"/>
      <c r="C30" s="54" t="s">
        <v>86</v>
      </c>
    </row>
    <row r="31" spans="1:5" ht="65.25" outlineLevel="1" thickTop="1" thickBot="1">
      <c r="A31" s="134" t="s">
        <v>143</v>
      </c>
      <c r="B31" s="3"/>
      <c r="C31" s="54" t="s">
        <v>345</v>
      </c>
    </row>
    <row r="32" spans="1:5" ht="13.5" outlineLevel="1" thickTop="1">
      <c r="B32" s="3"/>
      <c r="C32" s="3"/>
    </row>
    <row r="33" spans="1:3">
      <c r="A33" s="187" t="s">
        <v>138</v>
      </c>
      <c r="B33" s="187"/>
      <c r="C33" s="187"/>
    </row>
    <row r="34" spans="1:3" ht="14.25" hidden="1" outlineLevel="1" thickTop="1" thickBot="1">
      <c r="A34" s="133" t="s">
        <v>56</v>
      </c>
      <c r="B34" s="13"/>
      <c r="C34" s="54"/>
    </row>
    <row r="35" spans="1:3" ht="14.25" hidden="1" outlineLevel="1" thickTop="1" thickBot="1">
      <c r="A35" s="134" t="s">
        <v>59</v>
      </c>
      <c r="C35" s="43"/>
    </row>
    <row r="36" spans="1:3" ht="14.25" hidden="1" outlineLevel="1" thickTop="1" thickBot="1">
      <c r="A36" s="134" t="s">
        <v>142</v>
      </c>
      <c r="B36" s="24"/>
      <c r="C36" s="54"/>
    </row>
    <row r="37" spans="1:3" ht="25.5" hidden="1" outlineLevel="1" thickTop="1" thickBot="1">
      <c r="A37" s="134" t="s">
        <v>143</v>
      </c>
      <c r="B37" s="3"/>
      <c r="C37" s="54"/>
    </row>
    <row r="38" spans="1:3" ht="13.5" hidden="1" outlineLevel="1" thickTop="1">
      <c r="B38" s="3"/>
      <c r="C38" s="3"/>
    </row>
    <row r="39" spans="1:3" collapsed="1">
      <c r="A39" s="187" t="s">
        <v>137</v>
      </c>
      <c r="B39" s="187"/>
      <c r="C39" s="187"/>
    </row>
    <row r="40" spans="1:3" ht="14.25" hidden="1" outlineLevel="1" thickTop="1" thickBot="1">
      <c r="A40" s="133" t="s">
        <v>57</v>
      </c>
      <c r="B40" s="13"/>
      <c r="C40" s="54"/>
    </row>
    <row r="41" spans="1:3" ht="14.25" hidden="1" outlineLevel="1" thickTop="1" thickBot="1">
      <c r="A41" s="134" t="s">
        <v>59</v>
      </c>
      <c r="C41" s="43"/>
    </row>
    <row r="42" spans="1:3" ht="14.25" hidden="1" outlineLevel="1" thickTop="1" thickBot="1">
      <c r="A42" s="134" t="s">
        <v>142</v>
      </c>
      <c r="B42" s="24"/>
      <c r="C42" s="54"/>
    </row>
    <row r="43" spans="1:3" ht="25.5" hidden="1" outlineLevel="1" thickTop="1" thickBot="1">
      <c r="A43" s="134" t="s">
        <v>143</v>
      </c>
      <c r="B43" s="3"/>
      <c r="C43" s="54"/>
    </row>
    <row r="44" spans="1:3" ht="13.5" hidden="1" outlineLevel="1" thickTop="1">
      <c r="B44" s="3"/>
      <c r="C44" s="3"/>
    </row>
    <row r="45" spans="1:3" collapsed="1">
      <c r="A45" s="187" t="s">
        <v>136</v>
      </c>
      <c r="B45" s="187"/>
      <c r="C45" s="187"/>
    </row>
    <row r="46" spans="1:3" ht="14.25" hidden="1" outlineLevel="1" thickTop="1" thickBot="1">
      <c r="A46" s="133" t="s">
        <v>58</v>
      </c>
      <c r="B46" s="13"/>
      <c r="C46" s="54"/>
    </row>
    <row r="47" spans="1:3" ht="14.25" hidden="1" outlineLevel="1" thickTop="1" thickBot="1">
      <c r="A47" s="134" t="s">
        <v>59</v>
      </c>
      <c r="C47" s="43"/>
    </row>
    <row r="48" spans="1:3" ht="14.25" hidden="1" outlineLevel="1" thickTop="1" thickBot="1">
      <c r="A48" s="134" t="s">
        <v>142</v>
      </c>
      <c r="B48" s="24"/>
      <c r="C48" s="54"/>
    </row>
    <row r="49" spans="1:7" ht="25.5" hidden="1" outlineLevel="1" thickTop="1" thickBot="1">
      <c r="A49" s="134" t="s">
        <v>143</v>
      </c>
      <c r="B49" s="3"/>
      <c r="C49" s="54"/>
    </row>
    <row r="50" spans="1:7" ht="13.5" collapsed="1" thickBot="1">
      <c r="B50" s="3"/>
      <c r="C50" s="3"/>
    </row>
    <row r="51" spans="1:7" ht="13.5" thickBot="1">
      <c r="A51" s="133" t="s">
        <v>257</v>
      </c>
      <c r="B51" s="13"/>
      <c r="C51" s="122">
        <v>2</v>
      </c>
      <c r="E51" s="18">
        <f>IF(C51=1,1,IF(C51=2,0.75,IF(C51=3,0.5,IF(C51=4,0.25,0))))</f>
        <v>0.75</v>
      </c>
    </row>
    <row r="52" spans="1:7" ht="14.25" thickTop="1" thickBot="1">
      <c r="A52" s="133" t="s">
        <v>277</v>
      </c>
      <c r="C52" s="123">
        <f>E51*C6*100</f>
        <v>22.499999999999996</v>
      </c>
      <c r="E52" s="12">
        <f>E51*C6</f>
        <v>0.22499999999999998</v>
      </c>
    </row>
    <row r="53" spans="1:7" ht="90" customHeight="1" thickTop="1" thickBot="1">
      <c r="A53" s="133" t="s">
        <v>258</v>
      </c>
      <c r="B53" s="3"/>
      <c r="C53" s="69" t="s">
        <v>23</v>
      </c>
    </row>
    <row r="54" spans="1:7" ht="14.25" thickTop="1" thickBot="1">
      <c r="B54" s="3"/>
      <c r="C54" s="3"/>
    </row>
    <row r="55" spans="1:7" ht="39.75" thickTop="1" thickBot="1">
      <c r="A55" s="133" t="s">
        <v>450</v>
      </c>
      <c r="B55" s="3"/>
      <c r="C55" s="54" t="s">
        <v>3</v>
      </c>
    </row>
    <row r="56" spans="1:7" ht="154.5" thickTop="1" thickBot="1">
      <c r="A56" s="133" t="s">
        <v>451</v>
      </c>
      <c r="B56" s="3"/>
      <c r="C56" s="179" t="s">
        <v>24</v>
      </c>
    </row>
    <row r="57" spans="1:7" ht="14.25" thickTop="1" thickBot="1">
      <c r="A57" s="184" t="s">
        <v>390</v>
      </c>
      <c r="B57" s="184"/>
      <c r="C57" s="184"/>
      <c r="D57" s="8"/>
      <c r="E57" s="8"/>
      <c r="F57" s="8"/>
      <c r="G57" s="8"/>
    </row>
    <row r="58" spans="1:7" ht="39" customHeight="1" outlineLevel="1" thickTop="1" thickBot="1">
      <c r="A58" s="133" t="s">
        <v>449</v>
      </c>
      <c r="B58" s="38"/>
      <c r="C58" s="179" t="s">
        <v>346</v>
      </c>
      <c r="D58" s="8"/>
      <c r="E58" s="8"/>
      <c r="F58" s="8"/>
      <c r="G58" s="8"/>
    </row>
    <row r="59" spans="1:7" ht="14.25" outlineLevel="1" thickTop="1" thickBot="1">
      <c r="A59" s="133" t="s">
        <v>452</v>
      </c>
      <c r="B59" s="38"/>
      <c r="C59" s="54"/>
      <c r="D59" s="8"/>
      <c r="E59" s="8"/>
      <c r="F59" s="8"/>
      <c r="G59" s="8"/>
    </row>
    <row r="60" spans="1:7" ht="14.25" outlineLevel="1" thickTop="1" thickBot="1">
      <c r="A60" s="133" t="s">
        <v>453</v>
      </c>
      <c r="B60" s="8"/>
      <c r="C60" s="54"/>
      <c r="D60" s="8"/>
      <c r="E60" s="8"/>
      <c r="F60" s="8"/>
      <c r="G60" s="8"/>
    </row>
    <row r="61" spans="1:7" ht="14.25" outlineLevel="1" thickTop="1" thickBot="1">
      <c r="A61" s="133" t="s">
        <v>454</v>
      </c>
      <c r="B61" s="8"/>
      <c r="C61" s="54"/>
      <c r="D61" s="8"/>
      <c r="E61" s="8"/>
      <c r="F61" s="8"/>
      <c r="G61" s="8"/>
    </row>
    <row r="62" spans="1:7" ht="13.5" thickTop="1">
      <c r="B62" s="3"/>
      <c r="C62" s="3"/>
    </row>
    <row r="63" spans="1:7">
      <c r="B63" s="3"/>
      <c r="C63" s="3"/>
    </row>
    <row r="64" spans="1:7" ht="5.0999999999999996" customHeight="1">
      <c r="A64" s="135"/>
      <c r="B64" s="26"/>
      <c r="C64" s="26"/>
    </row>
    <row r="65" spans="1:5" ht="13.5" thickBot="1">
      <c r="A65" s="187" t="s">
        <v>200</v>
      </c>
      <c r="B65" s="187"/>
      <c r="C65" s="187"/>
    </row>
    <row r="66" spans="1:5" ht="16.5" outlineLevel="1" thickBot="1">
      <c r="A66" s="67" t="s">
        <v>60</v>
      </c>
      <c r="B66" s="13"/>
      <c r="C66" s="58" t="s">
        <v>363</v>
      </c>
    </row>
    <row r="67" spans="1:5" ht="24.75" outlineLevel="1" thickBot="1">
      <c r="A67" s="133" t="s">
        <v>251</v>
      </c>
      <c r="B67" s="39"/>
      <c r="C67" s="69" t="s">
        <v>295</v>
      </c>
    </row>
    <row r="68" spans="1:5" ht="14.25" outlineLevel="1" thickTop="1" thickBot="1">
      <c r="A68" s="134" t="s">
        <v>141</v>
      </c>
      <c r="B68" s="3"/>
      <c r="C68" s="70"/>
    </row>
    <row r="69" spans="1:5" ht="24.75" outlineLevel="1" thickBot="1">
      <c r="A69" s="134" t="s">
        <v>252</v>
      </c>
      <c r="B69" s="13"/>
      <c r="C69" s="45">
        <v>0.25</v>
      </c>
    </row>
    <row r="70" spans="1:5" ht="13.5" outlineLevel="1" thickBot="1">
      <c r="A70" s="133"/>
      <c r="B70" s="13"/>
      <c r="C70" s="13"/>
    </row>
    <row r="71" spans="1:5" ht="14.25" outlineLevel="1" thickTop="1" thickBot="1">
      <c r="A71" s="133" t="s">
        <v>253</v>
      </c>
      <c r="C71" s="43" t="s">
        <v>295</v>
      </c>
      <c r="E71" s="18"/>
    </row>
    <row r="72" spans="1:5" ht="14.25" outlineLevel="1" thickTop="1" thickBot="1">
      <c r="A72" s="134" t="s">
        <v>141</v>
      </c>
      <c r="B72" s="3"/>
      <c r="C72" s="71"/>
      <c r="E72" s="18"/>
    </row>
    <row r="73" spans="1:5" ht="13.5" outlineLevel="1" thickBot="1">
      <c r="A73" s="134" t="s">
        <v>254</v>
      </c>
      <c r="B73" s="13"/>
      <c r="C73" s="56" t="s">
        <v>396</v>
      </c>
      <c r="E73" s="18">
        <f>IF(C73="High",1,IF(C73="Medium",2,IF(C73="Low",3,0)))</f>
        <v>2</v>
      </c>
    </row>
    <row r="74" spans="1:5" ht="13.5" outlineLevel="1" thickBot="1">
      <c r="B74" s="3"/>
      <c r="C74" s="3"/>
      <c r="E74" s="18">
        <f>C69*E73</f>
        <v>0.5</v>
      </c>
    </row>
    <row r="75" spans="1:5" ht="14.25" outlineLevel="1" thickTop="1" thickBot="1">
      <c r="A75" s="133" t="s">
        <v>255</v>
      </c>
      <c r="B75" s="3"/>
      <c r="C75" s="43"/>
      <c r="E75" s="18"/>
    </row>
    <row r="76" spans="1:5" ht="14.25" outlineLevel="1" thickTop="1" thickBot="1">
      <c r="A76" s="134" t="s">
        <v>141</v>
      </c>
      <c r="B76" s="3"/>
      <c r="C76" s="54"/>
      <c r="E76" s="18"/>
    </row>
    <row r="77" spans="1:5" ht="13.5" outlineLevel="1" thickTop="1">
      <c r="A77" s="134" t="s">
        <v>256</v>
      </c>
      <c r="B77" s="3"/>
      <c r="C77" s="42"/>
      <c r="E77" s="18"/>
    </row>
    <row r="78" spans="1:5" ht="13.5" outlineLevel="1" thickBot="1"/>
    <row r="79" spans="1:5" ht="27" outlineLevel="1" thickTop="1" thickBot="1">
      <c r="A79" s="133" t="s">
        <v>52</v>
      </c>
      <c r="B79" s="13"/>
      <c r="C79" s="54" t="s">
        <v>364</v>
      </c>
    </row>
    <row r="80" spans="1:5" ht="14.25" outlineLevel="1" thickTop="1" thickBot="1">
      <c r="A80" s="134" t="s">
        <v>59</v>
      </c>
      <c r="C80" s="43" t="s">
        <v>295</v>
      </c>
    </row>
    <row r="81" spans="1:3" ht="14.25" outlineLevel="1" thickTop="1" thickBot="1">
      <c r="A81" s="134" t="s">
        <v>142</v>
      </c>
      <c r="B81" s="24"/>
      <c r="C81" s="54" t="s">
        <v>4</v>
      </c>
    </row>
    <row r="82" spans="1:3" ht="186" customHeight="1" outlineLevel="1" thickTop="1" thickBot="1">
      <c r="A82" s="134" t="s">
        <v>143</v>
      </c>
      <c r="B82" s="3"/>
      <c r="C82" s="180" t="s">
        <v>25</v>
      </c>
    </row>
    <row r="83" spans="1:3" ht="13.5" outlineLevel="1" thickTop="1"/>
    <row r="84" spans="1:3" ht="13.5" outlineLevel="1" thickBot="1">
      <c r="A84" s="187" t="s">
        <v>198</v>
      </c>
      <c r="B84" s="187"/>
      <c r="C84" s="187"/>
    </row>
    <row r="85" spans="1:3" ht="27" outlineLevel="2" thickTop="1" thickBot="1">
      <c r="A85" s="133" t="s">
        <v>53</v>
      </c>
      <c r="B85" s="13"/>
      <c r="C85" s="54" t="s">
        <v>8</v>
      </c>
    </row>
    <row r="86" spans="1:3" ht="14.25" outlineLevel="2" thickTop="1" thickBot="1">
      <c r="A86" s="134" t="s">
        <v>59</v>
      </c>
      <c r="C86" s="43" t="s">
        <v>295</v>
      </c>
    </row>
    <row r="87" spans="1:3" ht="27" outlineLevel="2" thickTop="1" thickBot="1">
      <c r="A87" s="134" t="s">
        <v>142</v>
      </c>
      <c r="B87" s="24"/>
      <c r="C87" s="179" t="s">
        <v>344</v>
      </c>
    </row>
    <row r="88" spans="1:3" ht="52.5" outlineLevel="2" thickTop="1" thickBot="1">
      <c r="A88" s="134" t="s">
        <v>143</v>
      </c>
      <c r="B88" s="3"/>
      <c r="C88" s="54" t="s">
        <v>9</v>
      </c>
    </row>
    <row r="89" spans="1:3" ht="13.5" outlineLevel="2" thickTop="1">
      <c r="B89" s="3"/>
      <c r="C89" s="3"/>
    </row>
    <row r="90" spans="1:3" ht="13.5" outlineLevel="1" thickBot="1">
      <c r="A90" s="187" t="s">
        <v>197</v>
      </c>
      <c r="B90" s="187"/>
      <c r="C90" s="187"/>
    </row>
    <row r="91" spans="1:3" ht="27" outlineLevel="2" thickTop="1" thickBot="1">
      <c r="A91" s="133" t="s">
        <v>54</v>
      </c>
      <c r="B91" s="13"/>
      <c r="C91" s="54" t="s">
        <v>427</v>
      </c>
    </row>
    <row r="92" spans="1:3" ht="14.25" outlineLevel="2" thickTop="1" thickBot="1">
      <c r="A92" s="134" t="s">
        <v>59</v>
      </c>
      <c r="C92" s="43" t="s">
        <v>295</v>
      </c>
    </row>
    <row r="93" spans="1:3" ht="14.25" outlineLevel="2" thickTop="1" thickBot="1">
      <c r="A93" s="134" t="s">
        <v>142</v>
      </c>
      <c r="B93" s="24"/>
      <c r="C93" s="178">
        <v>12</v>
      </c>
    </row>
    <row r="94" spans="1:3" ht="389.25" customHeight="1" outlineLevel="2" thickTop="1" thickBot="1">
      <c r="A94" s="134" t="s">
        <v>143</v>
      </c>
      <c r="B94" s="3"/>
      <c r="C94" s="179" t="s">
        <v>349</v>
      </c>
    </row>
    <row r="95" spans="1:3" ht="13.5" outlineLevel="2" thickTop="1">
      <c r="B95" s="3"/>
      <c r="C95" s="3"/>
    </row>
    <row r="96" spans="1:3" outlineLevel="1">
      <c r="A96" s="187" t="s">
        <v>138</v>
      </c>
      <c r="B96" s="187"/>
      <c r="C96" s="187"/>
    </row>
    <row r="97" spans="1:3" ht="14.25" hidden="1" outlineLevel="2" thickTop="1" thickBot="1">
      <c r="A97" s="133" t="s">
        <v>56</v>
      </c>
      <c r="B97" s="13"/>
      <c r="C97" s="54"/>
    </row>
    <row r="98" spans="1:3" ht="14.25" hidden="1" outlineLevel="2" thickTop="1" thickBot="1">
      <c r="A98" s="134" t="s">
        <v>59</v>
      </c>
      <c r="C98" s="43"/>
    </row>
    <row r="99" spans="1:3" ht="14.25" hidden="1" outlineLevel="2" thickTop="1" thickBot="1">
      <c r="A99" s="134" t="s">
        <v>142</v>
      </c>
      <c r="B99" s="24"/>
      <c r="C99" s="54"/>
    </row>
    <row r="100" spans="1:3" ht="25.5" hidden="1" outlineLevel="2" thickTop="1" thickBot="1">
      <c r="A100" s="134" t="s">
        <v>143</v>
      </c>
      <c r="B100" s="3"/>
      <c r="C100" s="54"/>
    </row>
    <row r="101" spans="1:3" ht="13.5" hidden="1" outlineLevel="2" thickTop="1">
      <c r="B101" s="3"/>
      <c r="C101" s="3"/>
    </row>
    <row r="102" spans="1:3" outlineLevel="1" collapsed="1">
      <c r="A102" s="187" t="s">
        <v>137</v>
      </c>
      <c r="B102" s="187"/>
      <c r="C102" s="187"/>
    </row>
    <row r="103" spans="1:3" ht="14.25" hidden="1" outlineLevel="2" thickTop="1" thickBot="1">
      <c r="A103" s="133" t="s">
        <v>57</v>
      </c>
      <c r="B103" s="13"/>
      <c r="C103" s="54"/>
    </row>
    <row r="104" spans="1:3" ht="14.25" hidden="1" outlineLevel="2" thickTop="1" thickBot="1">
      <c r="A104" s="134" t="s">
        <v>59</v>
      </c>
      <c r="C104" s="43"/>
    </row>
    <row r="105" spans="1:3" ht="14.25" hidden="1" outlineLevel="2" thickTop="1" thickBot="1">
      <c r="A105" s="134" t="s">
        <v>142</v>
      </c>
      <c r="B105" s="24"/>
      <c r="C105" s="54"/>
    </row>
    <row r="106" spans="1:3" ht="25.5" hidden="1" outlineLevel="2" thickTop="1" thickBot="1">
      <c r="A106" s="134" t="s">
        <v>143</v>
      </c>
      <c r="B106" s="3"/>
      <c r="C106" s="54"/>
    </row>
    <row r="107" spans="1:3" ht="13.5" hidden="1" outlineLevel="2" thickTop="1">
      <c r="B107" s="3"/>
      <c r="C107" s="3"/>
    </row>
    <row r="108" spans="1:3" outlineLevel="1" collapsed="1">
      <c r="A108" s="187" t="s">
        <v>136</v>
      </c>
      <c r="B108" s="187"/>
      <c r="C108" s="187"/>
    </row>
    <row r="109" spans="1:3" ht="14.25" hidden="1" outlineLevel="2" thickTop="1" thickBot="1">
      <c r="A109" s="133" t="s">
        <v>58</v>
      </c>
      <c r="B109" s="13"/>
      <c r="C109" s="54"/>
    </row>
    <row r="110" spans="1:3" ht="14.25" hidden="1" outlineLevel="2" thickTop="1" thickBot="1">
      <c r="A110" s="134" t="s">
        <v>59</v>
      </c>
      <c r="C110" s="43"/>
    </row>
    <row r="111" spans="1:3" ht="14.25" hidden="1" outlineLevel="2" thickTop="1" thickBot="1">
      <c r="A111" s="134" t="s">
        <v>142</v>
      </c>
      <c r="B111" s="24"/>
      <c r="C111" s="54"/>
    </row>
    <row r="112" spans="1:3" ht="25.5" hidden="1" outlineLevel="2" thickTop="1" thickBot="1">
      <c r="A112" s="134" t="s">
        <v>143</v>
      </c>
      <c r="B112" s="3"/>
      <c r="C112" s="54"/>
    </row>
    <row r="113" spans="1:7" ht="13.5" outlineLevel="1" collapsed="1" thickBot="1">
      <c r="B113" s="3"/>
      <c r="C113" s="3"/>
    </row>
    <row r="114" spans="1:7" ht="13.5" outlineLevel="1" thickBot="1">
      <c r="A114" s="133" t="s">
        <v>259</v>
      </c>
      <c r="B114" s="13"/>
      <c r="C114" s="122">
        <v>2</v>
      </c>
      <c r="E114" s="18">
        <f>IF(C114=1,1,IF(C114=2,0.75,IF(C114=3,0.5,IF(C114=4,0.25,0))))</f>
        <v>0.75</v>
      </c>
    </row>
    <row r="115" spans="1:7" ht="14.25" outlineLevel="1" thickTop="1" thickBot="1">
      <c r="A115" s="133" t="s">
        <v>277</v>
      </c>
      <c r="C115" s="123">
        <f>E114*C69*100</f>
        <v>18.75</v>
      </c>
      <c r="E115" s="12">
        <f>E114*C69</f>
        <v>0.1875</v>
      </c>
    </row>
    <row r="116" spans="1:7" ht="80.25" customHeight="1" outlineLevel="1" thickTop="1" thickBot="1">
      <c r="A116" s="133" t="s">
        <v>258</v>
      </c>
      <c r="B116" s="3"/>
      <c r="C116" s="69" t="s">
        <v>434</v>
      </c>
    </row>
    <row r="117" spans="1:7" ht="14.25" outlineLevel="1" thickTop="1" thickBot="1">
      <c r="C117" s="3"/>
    </row>
    <row r="118" spans="1:7" ht="39.75" outlineLevel="1" thickTop="1" thickBot="1">
      <c r="A118" s="133" t="s">
        <v>405</v>
      </c>
      <c r="B118" s="3"/>
      <c r="C118" s="54" t="s">
        <v>342</v>
      </c>
    </row>
    <row r="119" spans="1:7" ht="66.75" customHeight="1" outlineLevel="1" thickTop="1" thickBot="1">
      <c r="A119" s="133" t="s">
        <v>406</v>
      </c>
      <c r="B119" s="3"/>
      <c r="C119" s="54" t="s">
        <v>5</v>
      </c>
    </row>
    <row r="120" spans="1:7" ht="14.25" outlineLevel="1" thickTop="1" thickBot="1">
      <c r="A120" s="184" t="s">
        <v>390</v>
      </c>
      <c r="B120" s="184"/>
      <c r="C120" s="184"/>
      <c r="D120" s="8"/>
      <c r="E120" s="8"/>
      <c r="F120" s="8"/>
      <c r="G120" s="8"/>
    </row>
    <row r="121" spans="1:7" ht="39.75" outlineLevel="2" thickTop="1" thickBot="1">
      <c r="A121" s="133" t="s">
        <v>407</v>
      </c>
      <c r="B121" s="38"/>
      <c r="C121" s="54" t="s">
        <v>350</v>
      </c>
      <c r="D121" s="8"/>
      <c r="E121" s="8"/>
      <c r="F121" s="8"/>
      <c r="G121" s="8"/>
    </row>
    <row r="122" spans="1:7" ht="14.25" outlineLevel="2" thickTop="1" thickBot="1">
      <c r="A122" s="133" t="s">
        <v>408</v>
      </c>
      <c r="B122" s="38"/>
      <c r="C122" s="54"/>
      <c r="D122" s="8"/>
      <c r="E122" s="8"/>
      <c r="F122" s="8"/>
      <c r="G122" s="8"/>
    </row>
    <row r="123" spans="1:7" ht="14.25" outlineLevel="2" thickTop="1" thickBot="1">
      <c r="A123" s="133" t="s">
        <v>409</v>
      </c>
      <c r="B123" s="8"/>
      <c r="C123" s="54"/>
      <c r="D123" s="8"/>
      <c r="E123" s="8"/>
      <c r="F123" s="8"/>
      <c r="G123" s="8"/>
    </row>
    <row r="124" spans="1:7" ht="14.25" outlineLevel="2" thickTop="1" thickBot="1">
      <c r="A124" s="133" t="s">
        <v>410</v>
      </c>
      <c r="B124" s="8"/>
      <c r="C124" s="54"/>
      <c r="D124" s="8"/>
      <c r="E124" s="8"/>
      <c r="F124" s="8"/>
      <c r="G124" s="8"/>
    </row>
    <row r="125" spans="1:7" ht="13.5" outlineLevel="1" thickTop="1">
      <c r="B125" s="3"/>
      <c r="C125" s="3"/>
    </row>
    <row r="126" spans="1:7">
      <c r="B126" s="3"/>
      <c r="C126" s="3"/>
    </row>
    <row r="127" spans="1:7" ht="5.0999999999999996" customHeight="1">
      <c r="A127" s="135"/>
      <c r="B127" s="26"/>
      <c r="C127" s="26"/>
    </row>
    <row r="128" spans="1:7" ht="13.5" thickBot="1">
      <c r="A128" s="187" t="s">
        <v>199</v>
      </c>
      <c r="B128" s="187"/>
      <c r="C128" s="187"/>
    </row>
    <row r="129" spans="1:5" ht="26.25" outlineLevel="1" thickBot="1">
      <c r="A129" s="67" t="s">
        <v>61</v>
      </c>
      <c r="B129" s="13"/>
      <c r="C129" s="58" t="s">
        <v>428</v>
      </c>
    </row>
    <row r="130" spans="1:5" ht="24.75" outlineLevel="1" thickBot="1">
      <c r="A130" s="133" t="s">
        <v>251</v>
      </c>
      <c r="B130" s="39"/>
      <c r="C130" s="69"/>
    </row>
    <row r="131" spans="1:5" ht="14.25" outlineLevel="1" thickTop="1" thickBot="1">
      <c r="A131" s="134" t="s">
        <v>141</v>
      </c>
      <c r="B131" s="3"/>
      <c r="C131" s="70"/>
    </row>
    <row r="132" spans="1:5" ht="24.75" outlineLevel="1" thickBot="1">
      <c r="A132" s="134" t="s">
        <v>252</v>
      </c>
      <c r="B132" s="13"/>
      <c r="C132" s="45">
        <v>0.3</v>
      </c>
    </row>
    <row r="133" spans="1:5" ht="13.5" outlineLevel="1" thickBot="1">
      <c r="A133" s="133"/>
      <c r="B133" s="13"/>
      <c r="C133" s="13"/>
    </row>
    <row r="134" spans="1:5" ht="14.25" outlineLevel="1" thickTop="1" thickBot="1">
      <c r="A134" s="133" t="s">
        <v>253</v>
      </c>
      <c r="C134" s="43" t="s">
        <v>297</v>
      </c>
      <c r="E134" s="18"/>
    </row>
    <row r="135" spans="1:5" ht="14.25" outlineLevel="1" thickTop="1" thickBot="1">
      <c r="A135" s="134" t="s">
        <v>141</v>
      </c>
      <c r="B135" s="3"/>
      <c r="C135" s="71"/>
      <c r="E135" s="18"/>
    </row>
    <row r="136" spans="1:5" ht="13.5" outlineLevel="1" thickBot="1">
      <c r="A136" s="134" t="s">
        <v>254</v>
      </c>
      <c r="B136" s="13"/>
      <c r="C136" s="56" t="s">
        <v>294</v>
      </c>
      <c r="E136" s="18">
        <f>IF(C136="High",1,IF(C136="Medium",2,IF(C136="Low",3,0)))</f>
        <v>1</v>
      </c>
    </row>
    <row r="137" spans="1:5" ht="13.5" outlineLevel="1" thickBot="1">
      <c r="C137" s="3"/>
      <c r="E137" s="18">
        <f>C132*E136</f>
        <v>0.3</v>
      </c>
    </row>
    <row r="138" spans="1:5" ht="14.25" outlineLevel="1" thickTop="1" thickBot="1">
      <c r="A138" s="133" t="s">
        <v>255</v>
      </c>
      <c r="B138" s="3"/>
      <c r="C138" s="43"/>
      <c r="E138" s="18"/>
    </row>
    <row r="139" spans="1:5" ht="14.25" outlineLevel="1" thickTop="1" thickBot="1">
      <c r="A139" s="134" t="s">
        <v>141</v>
      </c>
      <c r="B139" s="3"/>
      <c r="C139" s="54"/>
      <c r="E139" s="18"/>
    </row>
    <row r="140" spans="1:5" ht="13.5" outlineLevel="1" thickTop="1">
      <c r="A140" s="134" t="s">
        <v>256</v>
      </c>
      <c r="B140" s="3"/>
      <c r="C140" s="42"/>
      <c r="E140" s="18"/>
    </row>
    <row r="141" spans="1:5" ht="13.5" outlineLevel="1" thickBot="1"/>
    <row r="142" spans="1:5" ht="27" outlineLevel="1" thickTop="1" thickBot="1">
      <c r="A142" s="133" t="s">
        <v>52</v>
      </c>
      <c r="B142" s="13"/>
      <c r="C142" s="54" t="s">
        <v>429</v>
      </c>
    </row>
    <row r="143" spans="1:5" ht="14.25" outlineLevel="1" thickTop="1" thickBot="1">
      <c r="A143" s="134" t="s">
        <v>59</v>
      </c>
      <c r="C143" s="43" t="s">
        <v>295</v>
      </c>
    </row>
    <row r="144" spans="1:5" ht="14.25" outlineLevel="1" thickTop="1" thickBot="1">
      <c r="A144" s="134" t="s">
        <v>142</v>
      </c>
      <c r="B144" s="24"/>
      <c r="C144" s="178">
        <v>12</v>
      </c>
    </row>
    <row r="145" spans="1:3" ht="117" customHeight="1" outlineLevel="1" thickTop="1" thickBot="1">
      <c r="A145" s="134" t="s">
        <v>143</v>
      </c>
      <c r="B145" s="3"/>
      <c r="C145" s="128" t="s">
        <v>351</v>
      </c>
    </row>
    <row r="146" spans="1:3" ht="13.5" outlineLevel="1" thickTop="1"/>
    <row r="147" spans="1:3" ht="13.5" outlineLevel="1" thickBot="1">
      <c r="A147" s="187" t="s">
        <v>198</v>
      </c>
      <c r="B147" s="187"/>
      <c r="C147" s="187"/>
    </row>
    <row r="148" spans="1:3" ht="27" outlineLevel="2" thickTop="1" thickBot="1">
      <c r="A148" s="133" t="s">
        <v>53</v>
      </c>
      <c r="B148" s="13"/>
      <c r="C148" s="54" t="s">
        <v>430</v>
      </c>
    </row>
    <row r="149" spans="1:3" ht="14.25" outlineLevel="2" thickTop="1" thickBot="1">
      <c r="A149" s="134" t="s">
        <v>59</v>
      </c>
      <c r="C149" s="43" t="s">
        <v>295</v>
      </c>
    </row>
    <row r="150" spans="1:3" ht="14.25" outlineLevel="2" thickTop="1" thickBot="1">
      <c r="A150" s="134" t="s">
        <v>142</v>
      </c>
      <c r="B150" s="24"/>
      <c r="C150" s="178">
        <v>16</v>
      </c>
    </row>
    <row r="151" spans="1:3" ht="335.25" customHeight="1" outlineLevel="2" thickTop="1" thickBot="1">
      <c r="A151" s="134" t="s">
        <v>143</v>
      </c>
      <c r="B151" s="3"/>
      <c r="C151" s="54" t="s">
        <v>352</v>
      </c>
    </row>
    <row r="152" spans="1:3" ht="26.25" outlineLevel="2" thickTop="1">
      <c r="B152" s="3"/>
      <c r="C152" s="183" t="s">
        <v>353</v>
      </c>
    </row>
    <row r="153" spans="1:3" ht="13.5" outlineLevel="1" thickBot="1">
      <c r="A153" s="187" t="s">
        <v>197</v>
      </c>
      <c r="B153" s="187"/>
      <c r="C153" s="187"/>
    </row>
    <row r="154" spans="1:3" ht="27" outlineLevel="2" thickTop="1" thickBot="1">
      <c r="A154" s="133" t="s">
        <v>54</v>
      </c>
      <c r="B154" s="13"/>
      <c r="C154" s="54" t="s">
        <v>431</v>
      </c>
    </row>
    <row r="155" spans="1:3" ht="14.25" outlineLevel="2" thickTop="1" thickBot="1">
      <c r="A155" s="134" t="s">
        <v>59</v>
      </c>
      <c r="C155" s="43" t="s">
        <v>295</v>
      </c>
    </row>
    <row r="156" spans="1:3" ht="14.25" outlineLevel="2" thickTop="1" thickBot="1">
      <c r="A156" s="134" t="s">
        <v>142</v>
      </c>
      <c r="B156" s="24"/>
      <c r="C156" s="178">
        <v>10</v>
      </c>
    </row>
    <row r="157" spans="1:3" ht="126.95" customHeight="1" outlineLevel="2" thickTop="1" thickBot="1">
      <c r="A157" s="134" t="s">
        <v>143</v>
      </c>
      <c r="B157" s="3"/>
      <c r="C157" s="128" t="s">
        <v>355</v>
      </c>
    </row>
    <row r="158" spans="1:3" ht="13.5" outlineLevel="2" thickTop="1">
      <c r="B158" s="3"/>
      <c r="C158" s="3"/>
    </row>
    <row r="159" spans="1:3" outlineLevel="1">
      <c r="A159" s="187" t="s">
        <v>138</v>
      </c>
      <c r="B159" s="187"/>
      <c r="C159" s="187"/>
    </row>
    <row r="160" spans="1:3" ht="14.25" hidden="1" outlineLevel="2" thickTop="1" thickBot="1">
      <c r="A160" s="133" t="s">
        <v>56</v>
      </c>
      <c r="B160" s="13"/>
      <c r="C160" s="54"/>
    </row>
    <row r="161" spans="1:3" ht="14.25" hidden="1" outlineLevel="2" thickTop="1" thickBot="1">
      <c r="A161" s="134" t="s">
        <v>59</v>
      </c>
      <c r="C161" s="43" t="s">
        <v>295</v>
      </c>
    </row>
    <row r="162" spans="1:3" ht="14.25" hidden="1" outlineLevel="2" thickTop="1" thickBot="1">
      <c r="A162" s="134" t="s">
        <v>142</v>
      </c>
      <c r="B162" s="24"/>
      <c r="C162" s="54"/>
    </row>
    <row r="163" spans="1:3" ht="25.5" hidden="1" outlineLevel="2" thickTop="1" thickBot="1">
      <c r="A163" s="134" t="s">
        <v>143</v>
      </c>
      <c r="B163" s="3"/>
      <c r="C163" s="54"/>
    </row>
    <row r="164" spans="1:3" ht="13.5" hidden="1" outlineLevel="2" thickTop="1">
      <c r="B164" s="3"/>
      <c r="C164" s="3"/>
    </row>
    <row r="165" spans="1:3" outlineLevel="1" collapsed="1">
      <c r="A165" s="187" t="s">
        <v>137</v>
      </c>
      <c r="B165" s="187"/>
      <c r="C165" s="187"/>
    </row>
    <row r="166" spans="1:3" ht="14.25" hidden="1" outlineLevel="2" thickTop="1" thickBot="1">
      <c r="A166" s="133" t="s">
        <v>57</v>
      </c>
      <c r="B166" s="13"/>
      <c r="C166" s="54"/>
    </row>
    <row r="167" spans="1:3" ht="14.25" hidden="1" outlineLevel="2" thickTop="1" thickBot="1">
      <c r="A167" s="134" t="s">
        <v>59</v>
      </c>
      <c r="C167" s="43"/>
    </row>
    <row r="168" spans="1:3" ht="14.25" hidden="1" outlineLevel="2" thickTop="1" thickBot="1">
      <c r="A168" s="134" t="s">
        <v>142</v>
      </c>
      <c r="B168" s="24"/>
      <c r="C168" s="54"/>
    </row>
    <row r="169" spans="1:3" ht="25.5" hidden="1" outlineLevel="2" thickTop="1" thickBot="1">
      <c r="A169" s="134" t="s">
        <v>143</v>
      </c>
      <c r="B169" s="3"/>
      <c r="C169" s="54"/>
    </row>
    <row r="170" spans="1:3" ht="13.5" hidden="1" outlineLevel="2" thickTop="1">
      <c r="B170" s="3"/>
      <c r="C170" s="3"/>
    </row>
    <row r="171" spans="1:3" outlineLevel="1" collapsed="1">
      <c r="A171" s="187" t="s">
        <v>136</v>
      </c>
      <c r="B171" s="187"/>
      <c r="C171" s="187"/>
    </row>
    <row r="172" spans="1:3" ht="14.25" hidden="1" outlineLevel="2" thickTop="1" thickBot="1">
      <c r="A172" s="133" t="s">
        <v>58</v>
      </c>
      <c r="B172" s="13"/>
      <c r="C172" s="54"/>
    </row>
    <row r="173" spans="1:3" ht="14.25" hidden="1" outlineLevel="2" thickTop="1" thickBot="1">
      <c r="A173" s="134" t="s">
        <v>59</v>
      </c>
      <c r="C173" s="43"/>
    </row>
    <row r="174" spans="1:3" ht="14.25" hidden="1" outlineLevel="2" thickTop="1" thickBot="1">
      <c r="A174" s="134" t="s">
        <v>142</v>
      </c>
      <c r="B174" s="24"/>
      <c r="C174" s="54"/>
    </row>
    <row r="175" spans="1:3" ht="25.5" hidden="1" outlineLevel="2" thickTop="1" thickBot="1">
      <c r="A175" s="134" t="s">
        <v>143</v>
      </c>
      <c r="B175" s="3"/>
      <c r="C175" s="54"/>
    </row>
    <row r="176" spans="1:3" ht="13.5" outlineLevel="1" collapsed="1" thickBot="1">
      <c r="B176" s="3"/>
      <c r="C176" s="3"/>
    </row>
    <row r="177" spans="1:7" ht="13.5" outlineLevel="1" thickBot="1">
      <c r="A177" s="133" t="s">
        <v>260</v>
      </c>
      <c r="B177" s="13"/>
      <c r="C177" s="122">
        <v>3</v>
      </c>
      <c r="E177" s="18">
        <f>IF(C177=1,1,IF(C177=2,0.75,IF(C177=3,0.5,IF(C177=4,0.25,0))))</f>
        <v>0.5</v>
      </c>
    </row>
    <row r="178" spans="1:7" ht="14.25" outlineLevel="1" thickTop="1" thickBot="1">
      <c r="A178" s="133" t="s">
        <v>277</v>
      </c>
      <c r="C178" s="123">
        <f>E177*C132*100</f>
        <v>15</v>
      </c>
      <c r="E178" s="12">
        <f>E177*C132</f>
        <v>0.15</v>
      </c>
    </row>
    <row r="179" spans="1:7" ht="78" outlineLevel="1" thickTop="1" thickBot="1">
      <c r="A179" s="133" t="s">
        <v>258</v>
      </c>
      <c r="B179" s="3"/>
      <c r="C179" s="69" t="s">
        <v>354</v>
      </c>
    </row>
    <row r="180" spans="1:7" ht="14.25" outlineLevel="1" thickTop="1" thickBot="1">
      <c r="C180" s="3"/>
    </row>
    <row r="181" spans="1:7" ht="65.25" outlineLevel="1" thickTop="1" thickBot="1">
      <c r="A181" s="133" t="s">
        <v>411</v>
      </c>
      <c r="B181" s="3"/>
      <c r="C181" s="54" t="s">
        <v>357</v>
      </c>
    </row>
    <row r="182" spans="1:7" ht="14.25" outlineLevel="1" thickTop="1" thickBot="1">
      <c r="A182" s="133" t="s">
        <v>412</v>
      </c>
      <c r="B182" s="3"/>
      <c r="C182" s="54"/>
    </row>
    <row r="183" spans="1:7" ht="14.25" outlineLevel="1" thickTop="1" thickBot="1">
      <c r="A183" s="184" t="s">
        <v>390</v>
      </c>
      <c r="B183" s="184"/>
      <c r="C183" s="184"/>
      <c r="D183" s="8"/>
      <c r="E183" s="8"/>
      <c r="F183" s="8"/>
      <c r="G183" s="8"/>
    </row>
    <row r="184" spans="1:7" ht="14.25" outlineLevel="2" thickTop="1" thickBot="1">
      <c r="A184" s="133" t="s">
        <v>413</v>
      </c>
      <c r="B184" s="38"/>
      <c r="C184" s="54"/>
      <c r="D184" s="8"/>
      <c r="E184" s="8"/>
      <c r="F184" s="8"/>
      <c r="G184" s="8"/>
    </row>
    <row r="185" spans="1:7" ht="14.25" outlineLevel="2" thickTop="1" thickBot="1">
      <c r="A185" s="133" t="s">
        <v>414</v>
      </c>
      <c r="B185" s="38"/>
      <c r="C185" s="54"/>
      <c r="D185" s="8"/>
      <c r="E185" s="8"/>
      <c r="F185" s="8"/>
      <c r="G185" s="8"/>
    </row>
    <row r="186" spans="1:7" ht="14.25" outlineLevel="2" thickTop="1" thickBot="1">
      <c r="A186" s="133" t="s">
        <v>415</v>
      </c>
      <c r="B186" s="8"/>
      <c r="C186" s="54"/>
      <c r="D186" s="8"/>
      <c r="E186" s="8"/>
      <c r="F186" s="8"/>
      <c r="G186" s="8"/>
    </row>
    <row r="187" spans="1:7" ht="14.25" outlineLevel="2" thickTop="1" thickBot="1">
      <c r="A187" s="133" t="s">
        <v>416</v>
      </c>
      <c r="B187" s="8"/>
      <c r="C187" s="54"/>
      <c r="D187" s="8"/>
      <c r="E187" s="8"/>
      <c r="F187" s="8"/>
      <c r="G187" s="8"/>
    </row>
    <row r="188" spans="1:7" ht="13.5" outlineLevel="1" thickTop="1">
      <c r="B188" s="3"/>
      <c r="C188" s="3"/>
    </row>
    <row r="189" spans="1:7" s="132" customFormat="1">
      <c r="A189" s="134"/>
      <c r="B189" s="3"/>
      <c r="C189" s="3"/>
      <c r="D189" s="120"/>
      <c r="E189" s="120"/>
      <c r="F189" s="120"/>
      <c r="G189" s="120"/>
    </row>
    <row r="190" spans="1:7" ht="5.0999999999999996" customHeight="1">
      <c r="A190" s="135"/>
      <c r="B190" s="26"/>
      <c r="C190" s="26"/>
    </row>
    <row r="191" spans="1:7" ht="13.5" thickBot="1">
      <c r="A191" s="187" t="s">
        <v>122</v>
      </c>
      <c r="B191" s="187"/>
      <c r="C191" s="187"/>
    </row>
    <row r="192" spans="1:7" ht="16.5" outlineLevel="1" thickBot="1">
      <c r="A192" s="67" t="s">
        <v>62</v>
      </c>
      <c r="B192" s="13"/>
      <c r="C192" s="58" t="s">
        <v>432</v>
      </c>
    </row>
    <row r="193" spans="1:5" ht="24.75" outlineLevel="1" thickBot="1">
      <c r="A193" s="133" t="s">
        <v>251</v>
      </c>
      <c r="B193" s="39"/>
      <c r="C193" s="69"/>
    </row>
    <row r="194" spans="1:5" ht="14.25" outlineLevel="1" thickTop="1" thickBot="1">
      <c r="A194" s="134" t="s">
        <v>141</v>
      </c>
      <c r="B194" s="3"/>
      <c r="C194" s="70"/>
    </row>
    <row r="195" spans="1:5" ht="24.75" outlineLevel="1" thickBot="1">
      <c r="A195" s="134" t="s">
        <v>252</v>
      </c>
      <c r="B195" s="13"/>
      <c r="C195" s="45">
        <v>0.15</v>
      </c>
    </row>
    <row r="196" spans="1:5" ht="13.5" outlineLevel="1" thickBot="1">
      <c r="A196" s="133"/>
      <c r="B196" s="13"/>
      <c r="C196" s="13"/>
    </row>
    <row r="197" spans="1:5" ht="14.25" outlineLevel="1" thickTop="1" thickBot="1">
      <c r="A197" s="133" t="s">
        <v>253</v>
      </c>
      <c r="C197" s="43" t="s">
        <v>295</v>
      </c>
      <c r="E197" s="18"/>
    </row>
    <row r="198" spans="1:5" ht="14.25" outlineLevel="1" thickTop="1" thickBot="1">
      <c r="A198" s="134" t="s">
        <v>141</v>
      </c>
      <c r="B198" s="3"/>
      <c r="C198" s="71"/>
      <c r="E198" s="18"/>
    </row>
    <row r="199" spans="1:5" ht="13.5" outlineLevel="1" thickBot="1">
      <c r="A199" s="134" t="s">
        <v>254</v>
      </c>
      <c r="B199" s="13"/>
      <c r="C199" s="175" t="s">
        <v>396</v>
      </c>
      <c r="E199" s="18">
        <f>IF(C199="High",1,IF(C199="Medium",2,IF(C199="Low",3,0)))</f>
        <v>2</v>
      </c>
    </row>
    <row r="200" spans="1:5" ht="13.5" outlineLevel="1" thickBot="1">
      <c r="B200" s="3"/>
      <c r="C200" s="3"/>
      <c r="E200" s="18">
        <f>C195*E199</f>
        <v>0.3</v>
      </c>
    </row>
    <row r="201" spans="1:5" ht="14.25" outlineLevel="1" thickTop="1" thickBot="1">
      <c r="A201" s="133" t="s">
        <v>255</v>
      </c>
      <c r="B201" s="3"/>
      <c r="C201" s="43"/>
      <c r="E201" s="18"/>
    </row>
    <row r="202" spans="1:5" ht="14.25" outlineLevel="1" thickTop="1" thickBot="1">
      <c r="A202" s="134" t="s">
        <v>141</v>
      </c>
      <c r="B202" s="3"/>
      <c r="C202" s="54"/>
      <c r="E202" s="18"/>
    </row>
    <row r="203" spans="1:5" ht="13.5" outlineLevel="1" thickTop="1">
      <c r="A203" s="134" t="s">
        <v>256</v>
      </c>
      <c r="B203" s="3"/>
      <c r="C203" s="42"/>
      <c r="E203" s="18"/>
    </row>
    <row r="204" spans="1:5" ht="13.5" outlineLevel="1" thickBot="1"/>
    <row r="205" spans="1:5" ht="27" outlineLevel="1" thickTop="1" thickBot="1">
      <c r="A205" s="133" t="s">
        <v>52</v>
      </c>
      <c r="B205" s="13"/>
      <c r="C205" s="54" t="s">
        <v>433</v>
      </c>
    </row>
    <row r="206" spans="1:5" ht="14.25" outlineLevel="1" thickTop="1" thickBot="1">
      <c r="A206" s="134" t="s">
        <v>59</v>
      </c>
      <c r="C206" s="43" t="s">
        <v>295</v>
      </c>
    </row>
    <row r="207" spans="1:5" ht="14.25" outlineLevel="1" thickTop="1" thickBot="1">
      <c r="A207" s="134" t="s">
        <v>142</v>
      </c>
      <c r="B207" s="24"/>
      <c r="C207" s="178">
        <v>3</v>
      </c>
    </row>
    <row r="208" spans="1:5" ht="186" customHeight="1" outlineLevel="1" thickTop="1" thickBot="1">
      <c r="A208" s="134" t="s">
        <v>143</v>
      </c>
      <c r="B208" s="3"/>
      <c r="C208" s="128" t="s">
        <v>361</v>
      </c>
    </row>
    <row r="209" spans="1:3" ht="13.5" outlineLevel="1" thickTop="1"/>
    <row r="210" spans="1:3" ht="13.5" outlineLevel="1" thickBot="1">
      <c r="A210" s="187" t="s">
        <v>198</v>
      </c>
      <c r="B210" s="187"/>
      <c r="C210" s="187"/>
    </row>
    <row r="211" spans="1:3" ht="27" outlineLevel="2" thickTop="1" thickBot="1">
      <c r="A211" s="133" t="s">
        <v>53</v>
      </c>
      <c r="B211" s="13"/>
      <c r="C211" s="54" t="s">
        <v>305</v>
      </c>
    </row>
    <row r="212" spans="1:3" ht="14.25" outlineLevel="2" thickTop="1" thickBot="1">
      <c r="A212" s="134" t="s">
        <v>59</v>
      </c>
      <c r="C212" s="43" t="s">
        <v>295</v>
      </c>
    </row>
    <row r="213" spans="1:3" ht="14.25" outlineLevel="2" thickTop="1" thickBot="1">
      <c r="A213" s="134" t="s">
        <v>142</v>
      </c>
      <c r="B213" s="24"/>
      <c r="C213" s="178" t="s">
        <v>358</v>
      </c>
    </row>
    <row r="214" spans="1:3" ht="82.5" customHeight="1" outlineLevel="2" thickTop="1" thickBot="1">
      <c r="A214" s="134" t="s">
        <v>143</v>
      </c>
      <c r="B214" s="3"/>
      <c r="C214" s="174" t="s">
        <v>360</v>
      </c>
    </row>
    <row r="215" spans="1:3" ht="13.5" outlineLevel="2" thickTop="1">
      <c r="B215" s="3"/>
      <c r="C215" s="3"/>
    </row>
    <row r="216" spans="1:3" ht="13.5" outlineLevel="1" thickBot="1">
      <c r="A216" s="187" t="s">
        <v>197</v>
      </c>
      <c r="B216" s="187"/>
      <c r="C216" s="187"/>
    </row>
    <row r="217" spans="1:3" ht="27" outlineLevel="2" thickTop="1" thickBot="1">
      <c r="A217" s="133" t="s">
        <v>54</v>
      </c>
      <c r="B217" s="13"/>
      <c r="C217" s="54" t="s">
        <v>369</v>
      </c>
    </row>
    <row r="218" spans="1:3" ht="14.25" outlineLevel="2" thickTop="1" thickBot="1">
      <c r="A218" s="134" t="s">
        <v>59</v>
      </c>
      <c r="C218" s="43" t="s">
        <v>295</v>
      </c>
    </row>
    <row r="219" spans="1:3" ht="14.25" outlineLevel="2" thickTop="1" thickBot="1">
      <c r="A219" s="134" t="s">
        <v>142</v>
      </c>
      <c r="B219" s="24"/>
      <c r="C219" s="178">
        <v>2</v>
      </c>
    </row>
    <row r="220" spans="1:3" ht="154.5" outlineLevel="2" thickTop="1" thickBot="1">
      <c r="A220" s="134" t="s">
        <v>143</v>
      </c>
      <c r="B220" s="3"/>
      <c r="C220" s="180" t="s">
        <v>343</v>
      </c>
    </row>
    <row r="221" spans="1:3" ht="13.5" outlineLevel="2" thickTop="1">
      <c r="B221" s="3"/>
      <c r="C221" s="3"/>
    </row>
    <row r="222" spans="1:3" ht="13.5" outlineLevel="1" thickBot="1">
      <c r="A222" s="187" t="s">
        <v>138</v>
      </c>
      <c r="B222" s="187"/>
      <c r="C222" s="187"/>
    </row>
    <row r="223" spans="1:3" ht="27" outlineLevel="2" thickTop="1" thickBot="1">
      <c r="A223" s="133" t="s">
        <v>56</v>
      </c>
      <c r="B223" s="13"/>
      <c r="C223" s="54" t="s">
        <v>370</v>
      </c>
    </row>
    <row r="224" spans="1:3" ht="14.25" outlineLevel="2" thickTop="1" thickBot="1">
      <c r="A224" s="134" t="s">
        <v>59</v>
      </c>
      <c r="C224" s="43" t="s">
        <v>295</v>
      </c>
    </row>
    <row r="225" spans="1:9" ht="14.25" outlineLevel="2" thickTop="1" thickBot="1">
      <c r="A225" s="134" t="s">
        <v>142</v>
      </c>
      <c r="B225" s="24"/>
      <c r="C225" s="54" t="s">
        <v>362</v>
      </c>
    </row>
    <row r="226" spans="1:9" ht="175.5" customHeight="1" outlineLevel="2" thickTop="1" thickBot="1">
      <c r="A226" s="134" t="s">
        <v>143</v>
      </c>
      <c r="B226" s="3"/>
      <c r="C226" s="54" t="s">
        <v>365</v>
      </c>
    </row>
    <row r="227" spans="1:9" ht="13.5" outlineLevel="2" thickTop="1">
      <c r="B227" s="3"/>
      <c r="C227" s="3"/>
    </row>
    <row r="228" spans="1:9" outlineLevel="1">
      <c r="A228" s="187" t="s">
        <v>137</v>
      </c>
      <c r="B228" s="187"/>
      <c r="C228" s="187"/>
    </row>
    <row r="229" spans="1:9" ht="14.25" hidden="1" outlineLevel="2" thickTop="1" thickBot="1">
      <c r="A229" s="133" t="s">
        <v>57</v>
      </c>
      <c r="B229" s="13"/>
      <c r="C229" s="54"/>
    </row>
    <row r="230" spans="1:9" ht="14.25" hidden="1" outlineLevel="2" thickTop="1" thickBot="1">
      <c r="A230" s="134" t="s">
        <v>59</v>
      </c>
      <c r="C230" s="43"/>
    </row>
    <row r="231" spans="1:9" ht="14.25" hidden="1" outlineLevel="2" thickTop="1" thickBot="1">
      <c r="A231" s="134" t="s">
        <v>142</v>
      </c>
      <c r="B231" s="24"/>
      <c r="C231" s="54"/>
    </row>
    <row r="232" spans="1:9" ht="25.5" hidden="1" outlineLevel="2" thickTop="1" thickBot="1">
      <c r="A232" s="134" t="s">
        <v>143</v>
      </c>
      <c r="B232" s="3"/>
      <c r="C232" s="54"/>
    </row>
    <row r="233" spans="1:9" ht="13.5" hidden="1" outlineLevel="2" thickTop="1">
      <c r="B233" s="3"/>
      <c r="C233" s="3"/>
    </row>
    <row r="234" spans="1:9" outlineLevel="1" collapsed="1">
      <c r="A234" s="187" t="s">
        <v>136</v>
      </c>
      <c r="B234" s="187"/>
      <c r="C234" s="187"/>
      <c r="I234" s="8" t="s">
        <v>250</v>
      </c>
    </row>
    <row r="235" spans="1:9" ht="14.25" hidden="1" outlineLevel="2" thickTop="1" thickBot="1">
      <c r="A235" s="133" t="s">
        <v>58</v>
      </c>
      <c r="B235" s="13"/>
      <c r="C235" s="54"/>
    </row>
    <row r="236" spans="1:9" ht="14.25" hidden="1" outlineLevel="2" thickTop="1" thickBot="1">
      <c r="A236" s="134" t="s">
        <v>59</v>
      </c>
      <c r="C236" s="43"/>
    </row>
    <row r="237" spans="1:9" ht="14.25" hidden="1" outlineLevel="2" thickTop="1" thickBot="1">
      <c r="A237" s="134" t="s">
        <v>142</v>
      </c>
      <c r="B237" s="24"/>
      <c r="C237" s="54"/>
    </row>
    <row r="238" spans="1:9" ht="25.5" hidden="1" outlineLevel="2" thickTop="1" thickBot="1">
      <c r="A238" s="134" t="s">
        <v>143</v>
      </c>
      <c r="B238" s="3"/>
      <c r="C238" s="54"/>
    </row>
    <row r="239" spans="1:9" ht="13.5" outlineLevel="1" collapsed="1" thickBot="1">
      <c r="B239" s="3"/>
      <c r="C239" s="3"/>
    </row>
    <row r="240" spans="1:9" ht="13.5" outlineLevel="1" thickBot="1">
      <c r="A240" s="133" t="s">
        <v>261</v>
      </c>
      <c r="B240" s="13"/>
      <c r="C240" s="122">
        <v>2</v>
      </c>
      <c r="E240" s="18">
        <f>IF(C240=1,1,IF(C240=2,0.75,IF(C240=3,0.5,IF(C240=4,0.25,0))))</f>
        <v>0.75</v>
      </c>
    </row>
    <row r="241" spans="1:7" ht="14.25" outlineLevel="1" thickTop="1" thickBot="1">
      <c r="A241" s="133" t="s">
        <v>277</v>
      </c>
      <c r="C241" s="123">
        <f>E240*C195*100</f>
        <v>11.249999999999998</v>
      </c>
      <c r="E241" s="12">
        <f>E240*C195</f>
        <v>0.11249999999999999</v>
      </c>
    </row>
    <row r="242" spans="1:7" ht="190.5" customHeight="1" outlineLevel="1" thickTop="1" thickBot="1">
      <c r="A242" s="133" t="s">
        <v>258</v>
      </c>
      <c r="B242" s="3"/>
      <c r="C242" s="69" t="s">
        <v>366</v>
      </c>
    </row>
    <row r="243" spans="1:7" ht="14.25" outlineLevel="1" thickTop="1" thickBot="1">
      <c r="C243" s="3"/>
    </row>
    <row r="244" spans="1:7" ht="27" outlineLevel="1" thickTop="1" thickBot="1">
      <c r="A244" s="133" t="s">
        <v>417</v>
      </c>
      <c r="B244" s="3"/>
      <c r="C244" s="54" t="s">
        <v>368</v>
      </c>
    </row>
    <row r="245" spans="1:7" ht="27" outlineLevel="1" thickTop="1" thickBot="1">
      <c r="A245" s="133" t="s">
        <v>418</v>
      </c>
      <c r="B245" s="3"/>
      <c r="C245" s="54" t="s">
        <v>1</v>
      </c>
    </row>
    <row r="246" spans="1:7" ht="14.25" outlineLevel="1" thickTop="1" thickBot="1">
      <c r="A246" s="184" t="s">
        <v>390</v>
      </c>
      <c r="B246" s="184"/>
      <c r="C246" s="184"/>
      <c r="D246" s="8"/>
      <c r="E246" s="8"/>
      <c r="F246" s="8"/>
      <c r="G246" s="8"/>
    </row>
    <row r="247" spans="1:7" ht="54.75" customHeight="1" outlineLevel="2" thickTop="1" thickBot="1">
      <c r="A247" s="133" t="s">
        <v>419</v>
      </c>
      <c r="B247" s="38"/>
      <c r="C247" s="54" t="s">
        <v>367</v>
      </c>
      <c r="D247" s="8"/>
      <c r="E247" s="8"/>
      <c r="F247" s="8"/>
      <c r="G247" s="8"/>
    </row>
    <row r="248" spans="1:7" ht="93.75" customHeight="1" outlineLevel="2" thickTop="1" thickBot="1">
      <c r="A248" s="133" t="s">
        <v>420</v>
      </c>
      <c r="B248" s="38"/>
      <c r="C248" s="54" t="s">
        <v>393</v>
      </c>
      <c r="D248" s="8"/>
      <c r="E248" s="8"/>
      <c r="F248" s="8"/>
      <c r="G248" s="8"/>
    </row>
    <row r="249" spans="1:7" ht="14.25" outlineLevel="2" thickTop="1" thickBot="1">
      <c r="A249" s="133" t="s">
        <v>421</v>
      </c>
      <c r="B249" s="8"/>
      <c r="C249" s="54"/>
      <c r="D249" s="8"/>
      <c r="E249" s="8"/>
      <c r="F249" s="8"/>
      <c r="G249" s="8"/>
    </row>
    <row r="250" spans="1:7" ht="14.25" outlineLevel="2" thickTop="1" thickBot="1">
      <c r="A250" s="133" t="s">
        <v>422</v>
      </c>
      <c r="B250" s="8"/>
      <c r="C250" s="54"/>
      <c r="D250" s="8"/>
      <c r="E250" s="8"/>
      <c r="F250" s="8"/>
      <c r="G250" s="8"/>
    </row>
    <row r="251" spans="1:7" ht="13.5" outlineLevel="1" thickTop="1">
      <c r="B251" s="3"/>
      <c r="C251" s="3"/>
    </row>
    <row r="252" spans="1:7" s="132" customFormat="1">
      <c r="A252" s="134"/>
      <c r="B252" s="3"/>
      <c r="C252" s="3"/>
      <c r="D252" s="120"/>
      <c r="E252" s="120"/>
      <c r="F252" s="120"/>
      <c r="G252" s="120"/>
    </row>
    <row r="253" spans="1:7" ht="5.0999999999999996" customHeight="1">
      <c r="A253" s="135"/>
      <c r="B253" s="26"/>
      <c r="C253" s="26"/>
    </row>
    <row r="254" spans="1:7">
      <c r="A254" s="187" t="s">
        <v>85</v>
      </c>
      <c r="B254" s="187"/>
      <c r="C254" s="187"/>
    </row>
    <row r="255" spans="1:7" ht="16.5" hidden="1" outlineLevel="1" thickBot="1">
      <c r="A255" s="67" t="s">
        <v>63</v>
      </c>
      <c r="B255" s="13"/>
      <c r="C255" s="58"/>
    </row>
    <row r="256" spans="1:7" ht="24.75" hidden="1" outlineLevel="1" thickBot="1">
      <c r="A256" s="133" t="s">
        <v>251</v>
      </c>
      <c r="B256" s="39"/>
      <c r="C256" s="69"/>
    </row>
    <row r="257" spans="1:5" ht="14.25" hidden="1" outlineLevel="1" thickTop="1" thickBot="1">
      <c r="A257" s="134" t="s">
        <v>141</v>
      </c>
      <c r="B257" s="3"/>
      <c r="C257" s="70"/>
    </row>
    <row r="258" spans="1:5" ht="24.75" hidden="1" outlineLevel="1" thickBot="1">
      <c r="A258" s="134" t="s">
        <v>262</v>
      </c>
      <c r="B258" s="13"/>
      <c r="C258" s="45"/>
    </row>
    <row r="259" spans="1:5" ht="13.5" hidden="1" outlineLevel="1" thickBot="1">
      <c r="A259" s="133"/>
      <c r="B259" s="13"/>
      <c r="C259" s="13"/>
    </row>
    <row r="260" spans="1:5" ht="14.25" hidden="1" outlineLevel="1" thickTop="1" thickBot="1">
      <c r="A260" s="133" t="s">
        <v>253</v>
      </c>
      <c r="C260" s="43"/>
      <c r="E260" s="18"/>
    </row>
    <row r="261" spans="1:5" ht="14.25" hidden="1" outlineLevel="1" thickTop="1" thickBot="1">
      <c r="A261" s="134" t="s">
        <v>141</v>
      </c>
      <c r="B261" s="3"/>
      <c r="C261" s="71"/>
      <c r="E261" s="18"/>
    </row>
    <row r="262" spans="1:5" ht="13.5" hidden="1" outlineLevel="1" thickBot="1">
      <c r="A262" s="134" t="s">
        <v>254</v>
      </c>
      <c r="B262" s="13"/>
      <c r="C262" s="56"/>
      <c r="E262" s="18">
        <f>IF(C262="High",1,IF(C262="Medium",2,IF(C262="Low",3,0)))</f>
        <v>0</v>
      </c>
    </row>
    <row r="263" spans="1:5" ht="13.5" hidden="1" outlineLevel="1" thickBot="1">
      <c r="B263" s="3"/>
      <c r="C263" s="3"/>
      <c r="E263" s="18">
        <f>C258*E262</f>
        <v>0</v>
      </c>
    </row>
    <row r="264" spans="1:5" ht="14.25" hidden="1" outlineLevel="1" thickTop="1" thickBot="1">
      <c r="A264" s="133" t="s">
        <v>255</v>
      </c>
      <c r="B264" s="3"/>
      <c r="C264" s="43"/>
      <c r="E264" s="18"/>
    </row>
    <row r="265" spans="1:5" ht="14.25" hidden="1" outlineLevel="1" thickTop="1" thickBot="1">
      <c r="A265" s="134" t="s">
        <v>141</v>
      </c>
      <c r="B265" s="3"/>
      <c r="C265" s="54"/>
      <c r="E265" s="18"/>
    </row>
    <row r="266" spans="1:5" ht="13.5" hidden="1" outlineLevel="1" thickTop="1">
      <c r="A266" s="134" t="s">
        <v>256</v>
      </c>
      <c r="B266" s="3"/>
      <c r="C266" s="42"/>
      <c r="E266" s="18"/>
    </row>
    <row r="267" spans="1:5" ht="13.5" hidden="1" outlineLevel="1" thickBot="1"/>
    <row r="268" spans="1:5" ht="14.25" hidden="1" outlineLevel="1" thickTop="1" thickBot="1">
      <c r="A268" s="133" t="s">
        <v>52</v>
      </c>
      <c r="B268" s="13"/>
      <c r="C268" s="54"/>
    </row>
    <row r="269" spans="1:5" ht="14.25" hidden="1" outlineLevel="1" thickTop="1" thickBot="1">
      <c r="A269" s="134" t="s">
        <v>59</v>
      </c>
      <c r="C269" s="43"/>
    </row>
    <row r="270" spans="1:5" ht="14.25" hidden="1" outlineLevel="1" thickTop="1" thickBot="1">
      <c r="A270" s="134" t="s">
        <v>142</v>
      </c>
      <c r="B270" s="24"/>
      <c r="C270" s="54"/>
    </row>
    <row r="271" spans="1:5" ht="25.5" hidden="1" outlineLevel="1" thickTop="1" thickBot="1">
      <c r="A271" s="134" t="s">
        <v>143</v>
      </c>
      <c r="B271" s="3"/>
      <c r="C271" s="54"/>
    </row>
    <row r="272" spans="1:5" ht="13.5" hidden="1" outlineLevel="1" thickTop="1"/>
    <row r="273" spans="1:3" hidden="1" outlineLevel="1">
      <c r="A273" s="187" t="s">
        <v>198</v>
      </c>
      <c r="B273" s="187"/>
      <c r="C273" s="187"/>
    </row>
    <row r="274" spans="1:3" ht="14.25" hidden="1" outlineLevel="2" thickTop="1" thickBot="1">
      <c r="A274" s="133" t="s">
        <v>53</v>
      </c>
      <c r="B274" s="13"/>
      <c r="C274" s="54"/>
    </row>
    <row r="275" spans="1:3" ht="14.25" hidden="1" outlineLevel="2" thickTop="1" thickBot="1">
      <c r="A275" s="134" t="s">
        <v>59</v>
      </c>
      <c r="C275" s="43"/>
    </row>
    <row r="276" spans="1:3" ht="14.25" hidden="1" outlineLevel="2" thickTop="1" thickBot="1">
      <c r="A276" s="134" t="s">
        <v>142</v>
      </c>
      <c r="B276" s="24"/>
      <c r="C276" s="54"/>
    </row>
    <row r="277" spans="1:3" ht="25.5" hidden="1" outlineLevel="2" thickTop="1" thickBot="1">
      <c r="A277" s="134" t="s">
        <v>143</v>
      </c>
      <c r="B277" s="3"/>
      <c r="C277" s="54"/>
    </row>
    <row r="278" spans="1:3" ht="13.5" hidden="1" outlineLevel="2" thickTop="1">
      <c r="B278" s="3"/>
      <c r="C278" s="3"/>
    </row>
    <row r="279" spans="1:3" hidden="1" outlineLevel="1" collapsed="1">
      <c r="A279" s="187" t="s">
        <v>197</v>
      </c>
      <c r="B279" s="187"/>
      <c r="C279" s="187"/>
    </row>
    <row r="280" spans="1:3" ht="14.25" hidden="1" outlineLevel="2" thickTop="1" thickBot="1">
      <c r="A280" s="133" t="s">
        <v>54</v>
      </c>
      <c r="B280" s="13"/>
      <c r="C280" s="54"/>
    </row>
    <row r="281" spans="1:3" ht="14.25" hidden="1" outlineLevel="2" thickTop="1" thickBot="1">
      <c r="A281" s="134" t="s">
        <v>59</v>
      </c>
      <c r="C281" s="43"/>
    </row>
    <row r="282" spans="1:3" ht="14.25" hidden="1" outlineLevel="2" thickTop="1" thickBot="1">
      <c r="A282" s="134" t="s">
        <v>142</v>
      </c>
      <c r="B282" s="24"/>
      <c r="C282" s="54"/>
    </row>
    <row r="283" spans="1:3" ht="25.5" hidden="1" outlineLevel="2" thickTop="1" thickBot="1">
      <c r="A283" s="134" t="s">
        <v>143</v>
      </c>
      <c r="B283" s="3"/>
      <c r="C283" s="54"/>
    </row>
    <row r="284" spans="1:3" ht="13.5" hidden="1" outlineLevel="2" thickTop="1">
      <c r="B284" s="3"/>
      <c r="C284" s="3"/>
    </row>
    <row r="285" spans="1:3" hidden="1" outlineLevel="1" collapsed="1">
      <c r="A285" s="187" t="s">
        <v>138</v>
      </c>
      <c r="B285" s="187"/>
      <c r="C285" s="187"/>
    </row>
    <row r="286" spans="1:3" ht="14.25" hidden="1" outlineLevel="2" thickTop="1" thickBot="1">
      <c r="A286" s="133" t="s">
        <v>56</v>
      </c>
      <c r="B286" s="13"/>
      <c r="C286" s="54"/>
    </row>
    <row r="287" spans="1:3" ht="14.25" hidden="1" outlineLevel="2" thickTop="1" thickBot="1">
      <c r="A287" s="134" t="s">
        <v>59</v>
      </c>
      <c r="C287" s="43"/>
    </row>
    <row r="288" spans="1:3" ht="14.25" hidden="1" outlineLevel="2" thickTop="1" thickBot="1">
      <c r="A288" s="134" t="s">
        <v>142</v>
      </c>
      <c r="B288" s="24"/>
      <c r="C288" s="54"/>
    </row>
    <row r="289" spans="1:5" ht="25.5" hidden="1" outlineLevel="2" thickTop="1" thickBot="1">
      <c r="A289" s="134" t="s">
        <v>143</v>
      </c>
      <c r="B289" s="3"/>
      <c r="C289" s="54"/>
    </row>
    <row r="290" spans="1:5" ht="13.5" hidden="1" outlineLevel="2" thickTop="1">
      <c r="B290" s="3"/>
      <c r="C290" s="3"/>
    </row>
    <row r="291" spans="1:5" hidden="1" outlineLevel="1" collapsed="1">
      <c r="A291" s="187" t="s">
        <v>137</v>
      </c>
      <c r="B291" s="187"/>
      <c r="C291" s="187"/>
    </row>
    <row r="292" spans="1:5" ht="14.25" hidden="1" outlineLevel="2" thickTop="1" thickBot="1">
      <c r="A292" s="133" t="s">
        <v>57</v>
      </c>
      <c r="B292" s="13"/>
      <c r="C292" s="54"/>
    </row>
    <row r="293" spans="1:5" ht="14.25" hidden="1" outlineLevel="2" thickTop="1" thickBot="1">
      <c r="A293" s="134" t="s">
        <v>59</v>
      </c>
      <c r="C293" s="43"/>
    </row>
    <row r="294" spans="1:5" ht="14.25" hidden="1" outlineLevel="2" thickTop="1" thickBot="1">
      <c r="A294" s="134" t="s">
        <v>142</v>
      </c>
      <c r="B294" s="24"/>
      <c r="C294" s="54"/>
    </row>
    <row r="295" spans="1:5" ht="25.5" hidden="1" outlineLevel="2" thickTop="1" thickBot="1">
      <c r="A295" s="134" t="s">
        <v>143</v>
      </c>
      <c r="B295" s="3"/>
      <c r="C295" s="54"/>
    </row>
    <row r="296" spans="1:5" ht="13.5" hidden="1" outlineLevel="2" thickTop="1">
      <c r="B296" s="3"/>
      <c r="C296" s="3"/>
    </row>
    <row r="297" spans="1:5" hidden="1" outlineLevel="1" collapsed="1">
      <c r="A297" s="187" t="s">
        <v>136</v>
      </c>
      <c r="B297" s="187"/>
      <c r="C297" s="187"/>
    </row>
    <row r="298" spans="1:5" ht="14.25" hidden="1" outlineLevel="2" thickTop="1" thickBot="1">
      <c r="A298" s="133" t="s">
        <v>58</v>
      </c>
      <c r="B298" s="13"/>
      <c r="C298" s="54"/>
    </row>
    <row r="299" spans="1:5" ht="14.25" hidden="1" outlineLevel="2" thickTop="1" thickBot="1">
      <c r="A299" s="134" t="s">
        <v>59</v>
      </c>
      <c r="C299" s="43"/>
    </row>
    <row r="300" spans="1:5" ht="14.25" hidden="1" outlineLevel="2" thickTop="1" thickBot="1">
      <c r="A300" s="134" t="s">
        <v>142</v>
      </c>
      <c r="B300" s="24"/>
      <c r="C300" s="54"/>
    </row>
    <row r="301" spans="1:5" ht="25.5" hidden="1" outlineLevel="2" thickTop="1" thickBot="1">
      <c r="A301" s="134" t="s">
        <v>143</v>
      </c>
      <c r="B301" s="3"/>
      <c r="C301" s="54"/>
    </row>
    <row r="302" spans="1:5" ht="14.25" hidden="1" customHeight="1" outlineLevel="1" collapsed="1" thickBot="1">
      <c r="B302" s="3"/>
      <c r="C302" s="3"/>
    </row>
    <row r="303" spans="1:5" ht="13.5" hidden="1" outlineLevel="1" thickBot="1">
      <c r="A303" s="133" t="s">
        <v>263</v>
      </c>
      <c r="B303" s="13"/>
      <c r="C303" s="122"/>
      <c r="E303" s="18">
        <f>IF(C303=1,1,IF(C303=2,0.75,IF(C303=3,0.5,IF(C303=4,0.25,0))))</f>
        <v>0</v>
      </c>
    </row>
    <row r="304" spans="1:5" ht="14.25" hidden="1" customHeight="1" outlineLevel="1" thickTop="1" thickBot="1">
      <c r="A304" s="133" t="s">
        <v>277</v>
      </c>
      <c r="C304" s="123">
        <f>E303*C258*100</f>
        <v>0</v>
      </c>
      <c r="E304" s="12">
        <f>E303*C258</f>
        <v>0</v>
      </c>
    </row>
    <row r="305" spans="1:7" ht="14.25" hidden="1" outlineLevel="1" thickTop="1" thickBot="1">
      <c r="A305" s="133" t="s">
        <v>258</v>
      </c>
      <c r="B305" s="3"/>
      <c r="C305" s="69"/>
    </row>
    <row r="306" spans="1:7" ht="14.25" hidden="1" outlineLevel="1" thickTop="1" thickBot="1">
      <c r="C306" s="3"/>
    </row>
    <row r="307" spans="1:7" ht="14.25" hidden="1" outlineLevel="1" thickTop="1" thickBot="1">
      <c r="A307" s="133" t="s">
        <v>423</v>
      </c>
      <c r="B307" s="3"/>
      <c r="C307" s="54"/>
    </row>
    <row r="308" spans="1:7" ht="14.25" hidden="1" outlineLevel="1" thickTop="1" thickBot="1">
      <c r="A308" s="133" t="s">
        <v>424</v>
      </c>
      <c r="B308" s="3"/>
      <c r="C308" s="54"/>
    </row>
    <row r="309" spans="1:7" ht="13.5" hidden="1" outlineLevel="1" thickTop="1">
      <c r="A309" s="184" t="s">
        <v>390</v>
      </c>
      <c r="B309" s="184"/>
      <c r="C309" s="184"/>
      <c r="D309" s="8"/>
      <c r="E309" s="8"/>
      <c r="F309" s="8"/>
      <c r="G309" s="8"/>
    </row>
    <row r="310" spans="1:7" ht="14.25" hidden="1" outlineLevel="2" thickTop="1" thickBot="1">
      <c r="A310" s="133" t="s">
        <v>425</v>
      </c>
      <c r="B310" s="38"/>
      <c r="C310" s="54"/>
      <c r="D310" s="8"/>
      <c r="E310" s="8"/>
      <c r="F310" s="8"/>
      <c r="G310" s="8"/>
    </row>
    <row r="311" spans="1:7" ht="14.25" hidden="1" outlineLevel="2" thickTop="1" thickBot="1">
      <c r="A311" s="133" t="s">
        <v>426</v>
      </c>
      <c r="B311" s="38"/>
      <c r="C311" s="54"/>
      <c r="D311" s="8"/>
      <c r="E311" s="8"/>
      <c r="F311" s="8"/>
      <c r="G311" s="8"/>
    </row>
    <row r="312" spans="1:7" ht="14.25" hidden="1" outlineLevel="2" thickTop="1" thickBot="1">
      <c r="A312" s="133" t="s">
        <v>87</v>
      </c>
      <c r="B312" s="8"/>
      <c r="C312" s="54"/>
      <c r="D312" s="8"/>
      <c r="E312" s="8"/>
      <c r="F312" s="8"/>
      <c r="G312" s="8"/>
    </row>
    <row r="313" spans="1:7" ht="14.25" hidden="1" outlineLevel="2" thickTop="1" thickBot="1">
      <c r="A313" s="133" t="s">
        <v>88</v>
      </c>
      <c r="B313" s="8"/>
      <c r="C313" s="54"/>
      <c r="D313" s="8"/>
      <c r="E313" s="8"/>
      <c r="F313" s="8"/>
      <c r="G313" s="8"/>
    </row>
    <row r="314" spans="1:7" hidden="1" outlineLevel="1" collapsed="1"/>
    <row r="315" spans="1:7" hidden="1" outlineLevel="1"/>
    <row r="316" spans="1:7" collapsed="1"/>
  </sheetData>
  <customSheetViews>
    <customSheetView guid="{3DDFD1A9-EC9B-477D-8BB2-1CBA14E88534}" hiddenRows="1" hiddenColumns="1" topLeftCell="A73">
      <selection activeCell="G84" sqref="G84"/>
      <pageMargins left="0.7" right="0.7" top="0.75" bottom="0.75" header="0.3" footer="0.3"/>
      <headerFooter alignWithMargins="0">
        <oddHeader>&amp;A</oddHeader>
        <oddFooter>&amp;F</oddFooter>
      </headerFooter>
    </customSheetView>
  </customSheetViews>
  <mergeCells count="35">
    <mergeCell ref="A279:C279"/>
    <mergeCell ref="A191:C191"/>
    <mergeCell ref="A210:C210"/>
    <mergeCell ref="A222:C222"/>
    <mergeCell ref="A254:C254"/>
    <mergeCell ref="A228:C228"/>
    <mergeCell ref="A234:C234"/>
    <mergeCell ref="A216:C216"/>
    <mergeCell ref="A246:C246"/>
    <mergeCell ref="A45:C45"/>
    <mergeCell ref="A183:C183"/>
    <mergeCell ref="A153:C153"/>
    <mergeCell ref="A171:C171"/>
    <mergeCell ref="A165:C165"/>
    <mergeCell ref="A309:C309"/>
    <mergeCell ref="A273:C273"/>
    <mergeCell ref="A285:C285"/>
    <mergeCell ref="A297:C297"/>
    <mergeCell ref="A291:C291"/>
    <mergeCell ref="A159:C159"/>
    <mergeCell ref="A90:C90"/>
    <mergeCell ref="A102:C102"/>
    <mergeCell ref="A108:C108"/>
    <mergeCell ref="A128:C128"/>
    <mergeCell ref="A120:C120"/>
    <mergeCell ref="A1:C1"/>
    <mergeCell ref="A33:C33"/>
    <mergeCell ref="A21:C21"/>
    <mergeCell ref="A27:C27"/>
    <mergeCell ref="A147:C147"/>
    <mergeCell ref="A96:C96"/>
    <mergeCell ref="A39:C39"/>
    <mergeCell ref="A65:C65"/>
    <mergeCell ref="A84:C84"/>
    <mergeCell ref="A57:C57"/>
  </mergeCells>
  <phoneticPr fontId="3" type="noConversion"/>
  <dataValidations count="3">
    <dataValidation type="list" allowBlank="1" showInputMessage="1" showErrorMessage="1" sqref="C299 C41 C29 C17 C12 C23 C35 C47 C8 C4 C71 C67 C104 C92 C80 C75 C86 C98 C110 C167 C155 C143 C138 C149 C161 C173 C134 C130 C236 C224 C212 C201 C206 C218 C230 C193 C197 C293 C281 C269 C264 C275 C287 C260 C256">
      <formula1>"Yes,No"</formula1>
    </dataValidation>
    <dataValidation type="list" allowBlank="1" showInputMessage="1" showErrorMessage="1" sqref="C262 C10 C73 C136 C199">
      <formula1>"High,Medium,Low"</formula1>
    </dataValidation>
    <dataValidation type="list" allowBlank="1" showInputMessage="1" showErrorMessage="1" sqref="C303 C177 C114 C51 C240">
      <formula1>Scores</formula1>
    </dataValidation>
  </dataValidations>
  <hyperlinks>
    <hyperlink ref="C214" r:id="rId1"/>
  </hyperlinks>
  <pageMargins left="0.55118110236220474" right="0.55118110236220474" top="0.78740157480314965" bottom="0.78740157480314965" header="0.51181102362204722" footer="0.51181102362204722"/>
  <pageSetup paperSize="9" orientation="portrait" r:id="rId2"/>
  <headerFooter alignWithMargins="0">
    <oddHeader>&amp;A</oddHeader>
    <oddFooter>&amp;F</oddFooter>
  </headerFooter>
</worksheet>
</file>

<file path=xl/worksheets/sheet3.xml><?xml version="1.0" encoding="utf-8"?>
<worksheet xmlns="http://schemas.openxmlformats.org/spreadsheetml/2006/main" xmlns:r="http://schemas.openxmlformats.org/officeDocument/2006/relationships">
  <dimension ref="A1:G316"/>
  <sheetViews>
    <sheetView workbookViewId="0">
      <selection activeCell="A344" sqref="A344"/>
    </sheetView>
  </sheetViews>
  <sheetFormatPr defaultRowHeight="12.75" outlineLevelRow="2"/>
  <cols>
    <col min="1" max="1" width="30.7109375" style="139" customWidth="1"/>
    <col min="2" max="2" width="1.7109375" style="10" customWidth="1"/>
    <col min="3" max="3" width="60.7109375" style="46" customWidth="1"/>
    <col min="4" max="4" width="5.7109375" style="8" customWidth="1"/>
    <col min="5" max="5" width="5.7109375" style="8" hidden="1" customWidth="1"/>
    <col min="6" max="6" width="5.7109375" style="8" customWidth="1"/>
    <col min="7" max="16384" width="9.140625" style="8"/>
  </cols>
  <sheetData>
    <row r="1" spans="1:7" s="6" customFormat="1" ht="20.25">
      <c r="A1" s="186" t="s">
        <v>287</v>
      </c>
      <c r="B1" s="186"/>
      <c r="C1" s="186"/>
      <c r="E1" s="7"/>
    </row>
    <row r="2" spans="1:7">
      <c r="A2" s="141"/>
      <c r="B2" s="20"/>
      <c r="C2" s="21"/>
      <c r="E2" s="51"/>
    </row>
    <row r="3" spans="1:7">
      <c r="A3" s="137" t="s">
        <v>201</v>
      </c>
      <c r="B3" s="20"/>
      <c r="C3" s="21"/>
    </row>
    <row r="4" spans="1:7" ht="16.5" hidden="1" outlineLevel="1" thickBot="1">
      <c r="A4" s="67" t="s">
        <v>64</v>
      </c>
      <c r="B4" s="13"/>
      <c r="C4" s="90"/>
    </row>
    <row r="5" spans="1:7" ht="24.75" hidden="1" outlineLevel="1" thickBot="1">
      <c r="A5" s="133" t="s">
        <v>251</v>
      </c>
      <c r="B5" s="39"/>
      <c r="C5" s="91"/>
    </row>
    <row r="6" spans="1:7" ht="14.25" hidden="1" outlineLevel="1" thickTop="1" thickBot="1">
      <c r="A6" s="134" t="s">
        <v>141</v>
      </c>
      <c r="B6" s="3"/>
      <c r="C6" s="92"/>
    </row>
    <row r="7" spans="1:7" ht="24.75" hidden="1" outlineLevel="1" thickBot="1">
      <c r="A7" s="134" t="s">
        <v>252</v>
      </c>
      <c r="B7" s="13"/>
      <c r="C7" s="45"/>
      <c r="G7" s="84"/>
    </row>
    <row r="8" spans="1:7" ht="13.5" hidden="1" outlineLevel="1" thickBot="1">
      <c r="A8" s="133"/>
      <c r="B8" s="13"/>
    </row>
    <row r="9" spans="1:7" ht="14.25" hidden="1" outlineLevel="1" thickTop="1" thickBot="1">
      <c r="A9" s="133" t="s">
        <v>253</v>
      </c>
      <c r="C9" s="93"/>
    </row>
    <row r="10" spans="1:7" ht="14.25" hidden="1" outlineLevel="1" thickTop="1" thickBot="1">
      <c r="A10" s="134" t="s">
        <v>141</v>
      </c>
      <c r="B10" s="3"/>
      <c r="C10" s="85"/>
      <c r="E10" s="17"/>
    </row>
    <row r="11" spans="1:7" ht="13.5" hidden="1" outlineLevel="1" thickBot="1">
      <c r="A11" s="134" t="s">
        <v>254</v>
      </c>
      <c r="B11" s="13"/>
      <c r="C11" s="44"/>
      <c r="E11" s="17">
        <f>IF(C11="High",1,IF(C11="Medium",2,IF(C11="Low",3,0)))</f>
        <v>0</v>
      </c>
    </row>
    <row r="12" spans="1:7" ht="13.5" hidden="1" outlineLevel="1" thickBot="1">
      <c r="A12" s="134"/>
      <c r="B12" s="3"/>
      <c r="C12" s="21"/>
      <c r="E12" s="17">
        <f>C7*E11</f>
        <v>0</v>
      </c>
    </row>
    <row r="13" spans="1:7" ht="14.25" hidden="1" outlineLevel="1" thickTop="1" thickBot="1">
      <c r="A13" s="133" t="s">
        <v>255</v>
      </c>
      <c r="B13" s="3"/>
      <c r="C13" s="93"/>
      <c r="E13" s="17"/>
    </row>
    <row r="14" spans="1:7" ht="14.25" hidden="1" outlineLevel="1" thickTop="1" thickBot="1">
      <c r="A14" s="134" t="s">
        <v>141</v>
      </c>
      <c r="B14" s="3"/>
      <c r="C14" s="83"/>
      <c r="E14" s="17"/>
    </row>
    <row r="15" spans="1:7" ht="13.5" hidden="1" outlineLevel="1" thickTop="1">
      <c r="A15" s="134" t="s">
        <v>256</v>
      </c>
      <c r="B15" s="3"/>
      <c r="C15" s="42"/>
      <c r="E15" s="17"/>
    </row>
    <row r="16" spans="1:7" ht="13.5" hidden="1" outlineLevel="1" thickBot="1">
      <c r="A16" s="134"/>
    </row>
    <row r="17" spans="1:3" ht="14.25" hidden="1" outlineLevel="1" thickTop="1" thickBot="1">
      <c r="A17" s="133" t="s">
        <v>52</v>
      </c>
      <c r="B17" s="13"/>
      <c r="C17" s="87"/>
    </row>
    <row r="18" spans="1:3" ht="14.25" hidden="1" outlineLevel="1" thickTop="1" thickBot="1">
      <c r="A18" s="134" t="s">
        <v>59</v>
      </c>
      <c r="C18" s="93"/>
    </row>
    <row r="19" spans="1:3" ht="14.25" hidden="1" outlineLevel="1" thickTop="1" thickBot="1">
      <c r="A19" s="134" t="s">
        <v>142</v>
      </c>
      <c r="B19" s="24"/>
      <c r="C19" s="83"/>
    </row>
    <row r="20" spans="1:3" ht="25.5" hidden="1" outlineLevel="1" thickTop="1" thickBot="1">
      <c r="A20" s="134" t="s">
        <v>143</v>
      </c>
      <c r="B20" s="3"/>
      <c r="C20" s="83"/>
    </row>
    <row r="21" spans="1:3" ht="13.5" hidden="1" outlineLevel="1" thickTop="1"/>
    <row r="22" spans="1:3" hidden="1" outlineLevel="1">
      <c r="A22" s="137" t="s">
        <v>198</v>
      </c>
    </row>
    <row r="23" spans="1:3" ht="14.25" hidden="1" outlineLevel="2" thickTop="1" thickBot="1">
      <c r="A23" s="133" t="s">
        <v>53</v>
      </c>
      <c r="B23" s="13"/>
      <c r="C23" s="87"/>
    </row>
    <row r="24" spans="1:3" ht="14.25" hidden="1" outlineLevel="2" thickTop="1" thickBot="1">
      <c r="A24" s="134" t="s">
        <v>59</v>
      </c>
      <c r="C24" s="93"/>
    </row>
    <row r="25" spans="1:3" ht="14.25" hidden="1" outlineLevel="2" thickTop="1" thickBot="1">
      <c r="A25" s="134" t="s">
        <v>142</v>
      </c>
      <c r="B25" s="24"/>
      <c r="C25" s="83"/>
    </row>
    <row r="26" spans="1:3" ht="25.5" hidden="1" outlineLevel="2" thickTop="1" thickBot="1">
      <c r="A26" s="134" t="s">
        <v>143</v>
      </c>
      <c r="B26" s="3"/>
      <c r="C26" s="83"/>
    </row>
    <row r="27" spans="1:3" ht="13.5" hidden="1" outlineLevel="2" thickTop="1">
      <c r="A27" s="134"/>
      <c r="B27" s="3"/>
      <c r="C27" s="21"/>
    </row>
    <row r="28" spans="1:3" hidden="1" outlineLevel="1" collapsed="1">
      <c r="A28" s="137" t="s">
        <v>197</v>
      </c>
      <c r="B28" s="3"/>
      <c r="C28" s="21"/>
    </row>
    <row r="29" spans="1:3" ht="14.25" hidden="1" outlineLevel="2" thickTop="1" thickBot="1">
      <c r="A29" s="133" t="s">
        <v>54</v>
      </c>
      <c r="B29" s="13"/>
      <c r="C29" s="87"/>
    </row>
    <row r="30" spans="1:3" ht="14.25" hidden="1" outlineLevel="2" thickTop="1" thickBot="1">
      <c r="A30" s="134" t="s">
        <v>59</v>
      </c>
      <c r="C30" s="93"/>
    </row>
    <row r="31" spans="1:3" ht="14.25" hidden="1" outlineLevel="2" thickTop="1" thickBot="1">
      <c r="A31" s="134" t="s">
        <v>142</v>
      </c>
      <c r="B31" s="24"/>
      <c r="C31" s="83"/>
    </row>
    <row r="32" spans="1:3" ht="25.5" hidden="1" outlineLevel="2" thickTop="1" thickBot="1">
      <c r="A32" s="134" t="s">
        <v>143</v>
      </c>
      <c r="B32" s="3"/>
      <c r="C32" s="83"/>
    </row>
    <row r="33" spans="1:3" ht="13.5" hidden="1" outlineLevel="2" thickTop="1">
      <c r="A33" s="134"/>
      <c r="B33" s="3"/>
      <c r="C33" s="21"/>
    </row>
    <row r="34" spans="1:3" hidden="1" outlineLevel="1" collapsed="1">
      <c r="A34" s="137" t="s">
        <v>138</v>
      </c>
      <c r="B34" s="3"/>
      <c r="C34" s="21"/>
    </row>
    <row r="35" spans="1:3" ht="14.25" hidden="1" outlineLevel="2" thickTop="1" thickBot="1">
      <c r="A35" s="133" t="s">
        <v>56</v>
      </c>
      <c r="B35" s="13"/>
      <c r="C35" s="87"/>
    </row>
    <row r="36" spans="1:3" ht="14.25" hidden="1" outlineLevel="2" thickTop="1" thickBot="1">
      <c r="A36" s="134" t="s">
        <v>59</v>
      </c>
      <c r="C36" s="93"/>
    </row>
    <row r="37" spans="1:3" ht="14.25" hidden="1" outlineLevel="2" thickTop="1" thickBot="1">
      <c r="A37" s="134" t="s">
        <v>142</v>
      </c>
      <c r="B37" s="24"/>
      <c r="C37" s="83"/>
    </row>
    <row r="38" spans="1:3" ht="25.5" hidden="1" outlineLevel="2" thickTop="1" thickBot="1">
      <c r="A38" s="134" t="s">
        <v>143</v>
      </c>
      <c r="B38" s="3"/>
      <c r="C38" s="83"/>
    </row>
    <row r="39" spans="1:3" ht="13.5" hidden="1" outlineLevel="2" thickTop="1">
      <c r="A39" s="134"/>
      <c r="B39" s="3"/>
      <c r="C39" s="21"/>
    </row>
    <row r="40" spans="1:3" hidden="1" outlineLevel="1" collapsed="1">
      <c r="A40" s="137" t="s">
        <v>137</v>
      </c>
      <c r="B40" s="3"/>
      <c r="C40" s="21"/>
    </row>
    <row r="41" spans="1:3" ht="14.25" hidden="1" outlineLevel="2" thickTop="1" thickBot="1">
      <c r="A41" s="133" t="s">
        <v>57</v>
      </c>
      <c r="B41" s="13"/>
      <c r="C41" s="87"/>
    </row>
    <row r="42" spans="1:3" ht="14.25" hidden="1" outlineLevel="2" thickTop="1" thickBot="1">
      <c r="A42" s="134" t="s">
        <v>59</v>
      </c>
      <c r="C42" s="93"/>
    </row>
    <row r="43" spans="1:3" ht="14.25" hidden="1" outlineLevel="2" thickTop="1" thickBot="1">
      <c r="A43" s="134" t="s">
        <v>142</v>
      </c>
      <c r="B43" s="24"/>
      <c r="C43" s="83"/>
    </row>
    <row r="44" spans="1:3" ht="25.5" hidden="1" outlineLevel="2" thickTop="1" thickBot="1">
      <c r="A44" s="134" t="s">
        <v>143</v>
      </c>
      <c r="B44" s="3"/>
      <c r="C44" s="83"/>
    </row>
    <row r="45" spans="1:3" ht="13.5" hidden="1" outlineLevel="2" thickTop="1">
      <c r="A45" s="134"/>
      <c r="B45" s="3"/>
      <c r="C45" s="21"/>
    </row>
    <row r="46" spans="1:3" hidden="1" outlineLevel="1" collapsed="1">
      <c r="A46" s="187" t="s">
        <v>136</v>
      </c>
      <c r="B46" s="187"/>
      <c r="C46" s="187"/>
    </row>
    <row r="47" spans="1:3" ht="14.25" hidden="1" outlineLevel="2" thickTop="1" thickBot="1">
      <c r="A47" s="133" t="s">
        <v>58</v>
      </c>
      <c r="B47" s="13"/>
      <c r="C47" s="87"/>
    </row>
    <row r="48" spans="1:3" ht="14.25" hidden="1" outlineLevel="2" thickTop="1" thickBot="1">
      <c r="A48" s="134" t="s">
        <v>59</v>
      </c>
      <c r="C48" s="93"/>
    </row>
    <row r="49" spans="1:5" ht="14.25" hidden="1" outlineLevel="2" thickTop="1" thickBot="1">
      <c r="A49" s="134" t="s">
        <v>142</v>
      </c>
      <c r="B49" s="24"/>
      <c r="C49" s="83"/>
    </row>
    <row r="50" spans="1:5" ht="25.5" hidden="1" outlineLevel="2" thickTop="1" thickBot="1">
      <c r="A50" s="134" t="s">
        <v>143</v>
      </c>
      <c r="B50" s="3"/>
      <c r="C50" s="83"/>
    </row>
    <row r="51" spans="1:5" ht="13.5" hidden="1" outlineLevel="1" collapsed="1" thickBot="1">
      <c r="A51" s="134"/>
      <c r="B51" s="3"/>
      <c r="C51" s="21"/>
    </row>
    <row r="52" spans="1:5" ht="13.5" hidden="1" outlineLevel="1" thickBot="1">
      <c r="A52" s="133" t="s">
        <v>371</v>
      </c>
      <c r="B52" s="13"/>
      <c r="C52" s="122"/>
      <c r="E52" s="17">
        <f>IF(C52=1,1,IF(C52=2,0.75,IF(C52=3,0.5,IF(C52=4,0.25,0))))</f>
        <v>0</v>
      </c>
    </row>
    <row r="53" spans="1:5" ht="14.25" hidden="1" outlineLevel="1" thickTop="1" thickBot="1">
      <c r="A53" s="133" t="s">
        <v>277</v>
      </c>
      <c r="C53" s="123">
        <f>E52*C7*100</f>
        <v>0</v>
      </c>
      <c r="E53" s="8">
        <f>E52*C7</f>
        <v>0</v>
      </c>
    </row>
    <row r="54" spans="1:5" ht="14.25" hidden="1" outlineLevel="1" thickTop="1" thickBot="1">
      <c r="A54" s="133" t="s">
        <v>258</v>
      </c>
      <c r="B54" s="3"/>
      <c r="C54" s="116"/>
    </row>
    <row r="55" spans="1:5" ht="14.25" hidden="1" outlineLevel="1" thickTop="1" thickBot="1">
      <c r="A55" s="134"/>
      <c r="B55" s="3"/>
      <c r="C55" s="21"/>
    </row>
    <row r="56" spans="1:5" ht="14.25" hidden="1" outlineLevel="1" thickTop="1" thickBot="1">
      <c r="A56" s="133" t="s">
        <v>28</v>
      </c>
      <c r="B56" s="3"/>
      <c r="C56" s="87"/>
    </row>
    <row r="57" spans="1:5" ht="13.5" hidden="1" outlineLevel="1" thickTop="1">
      <c r="A57" s="133" t="s">
        <v>29</v>
      </c>
      <c r="B57" s="3"/>
      <c r="C57" s="88"/>
    </row>
    <row r="58" spans="1:5" hidden="1" outlineLevel="1">
      <c r="A58" s="184" t="s">
        <v>390</v>
      </c>
      <c r="B58" s="184"/>
      <c r="C58" s="184"/>
    </row>
    <row r="59" spans="1:5" ht="14.25" hidden="1" outlineLevel="2" thickTop="1" thickBot="1">
      <c r="A59" s="133" t="s">
        <v>30</v>
      </c>
      <c r="B59" s="38"/>
      <c r="C59" s="54"/>
    </row>
    <row r="60" spans="1:5" ht="14.25" hidden="1" outlineLevel="2" thickTop="1" thickBot="1">
      <c r="A60" s="133" t="s">
        <v>31</v>
      </c>
      <c r="B60" s="38"/>
      <c r="C60" s="54"/>
    </row>
    <row r="61" spans="1:5" ht="14.25" hidden="1" outlineLevel="2" thickTop="1" thickBot="1">
      <c r="A61" s="133" t="s">
        <v>32</v>
      </c>
      <c r="B61" s="8"/>
      <c r="C61" s="54"/>
    </row>
    <row r="62" spans="1:5" ht="14.25" hidden="1" outlineLevel="2" thickTop="1" thickBot="1">
      <c r="A62" s="133" t="s">
        <v>33</v>
      </c>
      <c r="B62" s="8"/>
      <c r="C62" s="54"/>
    </row>
    <row r="63" spans="1:5" hidden="1" outlineLevel="1" collapsed="1">
      <c r="A63" s="134"/>
      <c r="B63" s="3"/>
      <c r="C63" s="21"/>
    </row>
    <row r="64" spans="1:5" collapsed="1">
      <c r="A64" s="134"/>
      <c r="B64" s="3"/>
      <c r="C64" s="21"/>
    </row>
    <row r="65" spans="1:5" ht="5.0999999999999996" customHeight="1">
      <c r="A65" s="135"/>
      <c r="B65" s="26"/>
      <c r="C65" s="94"/>
    </row>
    <row r="66" spans="1:5">
      <c r="A66" s="137" t="s">
        <v>84</v>
      </c>
    </row>
    <row r="67" spans="1:5" ht="16.5" hidden="1" outlineLevel="1" thickBot="1">
      <c r="A67" s="16" t="s">
        <v>65</v>
      </c>
      <c r="B67" s="13"/>
      <c r="C67" s="97"/>
    </row>
    <row r="68" spans="1:5" ht="24.75" hidden="1" outlineLevel="1" thickBot="1">
      <c r="A68" s="133" t="s">
        <v>251</v>
      </c>
      <c r="B68" s="39"/>
      <c r="C68" s="91"/>
    </row>
    <row r="69" spans="1:5" ht="14.25" hidden="1" outlineLevel="1" thickTop="1" thickBot="1">
      <c r="A69" s="134" t="s">
        <v>141</v>
      </c>
      <c r="B69" s="3"/>
      <c r="C69" s="85"/>
    </row>
    <row r="70" spans="1:5" ht="24.75" hidden="1" outlineLevel="1" thickBot="1">
      <c r="A70" s="134" t="s">
        <v>252</v>
      </c>
      <c r="B70" s="13"/>
      <c r="C70" s="45"/>
    </row>
    <row r="71" spans="1:5" ht="13.5" hidden="1" outlineLevel="1" thickBot="1">
      <c r="A71" s="133"/>
      <c r="B71" s="13"/>
    </row>
    <row r="72" spans="1:5" ht="14.25" hidden="1" outlineLevel="1" thickTop="1" thickBot="1">
      <c r="A72" s="133" t="s">
        <v>253</v>
      </c>
      <c r="C72" s="93"/>
      <c r="E72" s="17"/>
    </row>
    <row r="73" spans="1:5" ht="14.25" hidden="1" outlineLevel="1" thickTop="1" thickBot="1">
      <c r="A73" s="134" t="s">
        <v>141</v>
      </c>
      <c r="B73" s="3"/>
      <c r="C73" s="85"/>
      <c r="E73" s="17"/>
    </row>
    <row r="74" spans="1:5" ht="13.5" hidden="1" outlineLevel="1" thickBot="1">
      <c r="A74" s="134" t="s">
        <v>254</v>
      </c>
      <c r="B74" s="13"/>
      <c r="C74" s="44"/>
      <c r="E74" s="17">
        <f>IF(C74="High",1,IF(C74="Medium",2,IF(C74="Low",3,0)))</f>
        <v>0</v>
      </c>
    </row>
    <row r="75" spans="1:5" ht="13.5" hidden="1" outlineLevel="1" thickBot="1">
      <c r="A75" s="134"/>
      <c r="B75" s="3"/>
      <c r="C75" s="21"/>
      <c r="E75" s="17">
        <f>C70*E74</f>
        <v>0</v>
      </c>
    </row>
    <row r="76" spans="1:5" ht="14.25" hidden="1" outlineLevel="1" thickTop="1" thickBot="1">
      <c r="A76" s="133" t="s">
        <v>255</v>
      </c>
      <c r="B76" s="3"/>
      <c r="C76" s="93"/>
      <c r="E76" s="17"/>
    </row>
    <row r="77" spans="1:5" ht="14.25" hidden="1" outlineLevel="1" thickTop="1" thickBot="1">
      <c r="A77" s="134" t="s">
        <v>141</v>
      </c>
      <c r="B77" s="3"/>
      <c r="C77" s="83"/>
      <c r="E77" s="17"/>
    </row>
    <row r="78" spans="1:5" ht="13.5" hidden="1" outlineLevel="1" thickTop="1">
      <c r="A78" s="134" t="s">
        <v>256</v>
      </c>
      <c r="B78" s="3"/>
      <c r="C78" s="42"/>
      <c r="E78" s="17"/>
    </row>
    <row r="79" spans="1:5" ht="13.5" hidden="1" outlineLevel="1" thickBot="1"/>
    <row r="80" spans="1:5" ht="14.25" hidden="1" outlineLevel="1" thickTop="1" thickBot="1">
      <c r="A80" s="133" t="s">
        <v>52</v>
      </c>
      <c r="B80" s="13"/>
      <c r="C80" s="87"/>
    </row>
    <row r="81" spans="1:3" ht="14.25" hidden="1" outlineLevel="1" thickTop="1" thickBot="1">
      <c r="A81" s="134" t="s">
        <v>59</v>
      </c>
      <c r="C81" s="93"/>
    </row>
    <row r="82" spans="1:3" ht="14.25" hidden="1" outlineLevel="1" thickTop="1" thickBot="1">
      <c r="A82" s="134" t="s">
        <v>142</v>
      </c>
      <c r="B82" s="24"/>
      <c r="C82" s="83"/>
    </row>
    <row r="83" spans="1:3" ht="25.5" hidden="1" outlineLevel="1" thickTop="1" thickBot="1">
      <c r="A83" s="134" t="s">
        <v>143</v>
      </c>
      <c r="B83" s="3"/>
      <c r="C83" s="83"/>
    </row>
    <row r="84" spans="1:3" ht="13.5" hidden="1" outlineLevel="1" thickTop="1"/>
    <row r="85" spans="1:3" hidden="1" outlineLevel="1">
      <c r="A85" s="137" t="s">
        <v>198</v>
      </c>
    </row>
    <row r="86" spans="1:3" ht="14.25" hidden="1" outlineLevel="2" thickTop="1" thickBot="1">
      <c r="A86" s="133" t="s">
        <v>53</v>
      </c>
      <c r="B86" s="13"/>
      <c r="C86" s="87"/>
    </row>
    <row r="87" spans="1:3" ht="14.25" hidden="1" outlineLevel="2" thickTop="1" thickBot="1">
      <c r="A87" s="134" t="s">
        <v>59</v>
      </c>
      <c r="C87" s="93"/>
    </row>
    <row r="88" spans="1:3" ht="14.25" hidden="1" outlineLevel="2" thickTop="1" thickBot="1">
      <c r="A88" s="134" t="s">
        <v>142</v>
      </c>
      <c r="B88" s="24"/>
      <c r="C88" s="83"/>
    </row>
    <row r="89" spans="1:3" ht="25.5" hidden="1" outlineLevel="2" thickTop="1" thickBot="1">
      <c r="A89" s="134" t="s">
        <v>143</v>
      </c>
      <c r="B89" s="3"/>
      <c r="C89" s="83"/>
    </row>
    <row r="90" spans="1:3" ht="13.5" hidden="1" outlineLevel="2" thickTop="1">
      <c r="A90" s="134"/>
      <c r="B90" s="3"/>
      <c r="C90" s="21"/>
    </row>
    <row r="91" spans="1:3" hidden="1" outlineLevel="1" collapsed="1">
      <c r="A91" s="137" t="s">
        <v>197</v>
      </c>
      <c r="B91" s="3"/>
      <c r="C91" s="21"/>
    </row>
    <row r="92" spans="1:3" ht="14.25" hidden="1" outlineLevel="2" thickTop="1" thickBot="1">
      <c r="A92" s="133" t="s">
        <v>54</v>
      </c>
      <c r="B92" s="13"/>
      <c r="C92" s="87"/>
    </row>
    <row r="93" spans="1:3" ht="14.25" hidden="1" outlineLevel="2" thickTop="1" thickBot="1">
      <c r="A93" s="134" t="s">
        <v>59</v>
      </c>
      <c r="C93" s="93"/>
    </row>
    <row r="94" spans="1:3" ht="14.25" hidden="1" outlineLevel="2" thickTop="1" thickBot="1">
      <c r="A94" s="134" t="s">
        <v>142</v>
      </c>
      <c r="B94" s="24"/>
      <c r="C94" s="83"/>
    </row>
    <row r="95" spans="1:3" ht="25.5" hidden="1" outlineLevel="2" thickTop="1" thickBot="1">
      <c r="A95" s="134" t="s">
        <v>143</v>
      </c>
      <c r="B95" s="3"/>
      <c r="C95" s="83"/>
    </row>
    <row r="96" spans="1:3" ht="13.5" hidden="1" outlineLevel="2" thickTop="1">
      <c r="A96" s="134"/>
      <c r="B96" s="3"/>
      <c r="C96" s="3"/>
    </row>
    <row r="97" spans="1:3" hidden="1" outlineLevel="1" collapsed="1">
      <c r="A97" s="137" t="s">
        <v>138</v>
      </c>
      <c r="B97" s="3"/>
      <c r="C97" s="21"/>
    </row>
    <row r="98" spans="1:3" ht="14.25" hidden="1" outlineLevel="2" thickTop="1" thickBot="1">
      <c r="A98" s="133" t="s">
        <v>56</v>
      </c>
      <c r="B98" s="13"/>
      <c r="C98" s="87"/>
    </row>
    <row r="99" spans="1:3" ht="14.25" hidden="1" outlineLevel="2" thickTop="1" thickBot="1">
      <c r="A99" s="134" t="s">
        <v>59</v>
      </c>
      <c r="C99" s="93"/>
    </row>
    <row r="100" spans="1:3" ht="14.25" hidden="1" outlineLevel="2" thickTop="1" thickBot="1">
      <c r="A100" s="134" t="s">
        <v>142</v>
      </c>
      <c r="B100" s="24"/>
      <c r="C100" s="83"/>
    </row>
    <row r="101" spans="1:3" ht="25.5" hidden="1" outlineLevel="2" thickTop="1" thickBot="1">
      <c r="A101" s="134" t="s">
        <v>143</v>
      </c>
      <c r="B101" s="3"/>
      <c r="C101" s="83"/>
    </row>
    <row r="102" spans="1:3" ht="13.5" hidden="1" outlineLevel="2" thickTop="1">
      <c r="A102" s="134"/>
      <c r="B102" s="3"/>
      <c r="C102" s="21"/>
    </row>
    <row r="103" spans="1:3" hidden="1" outlineLevel="1" collapsed="1">
      <c r="A103" s="137" t="s">
        <v>137</v>
      </c>
      <c r="B103" s="3"/>
      <c r="C103" s="21"/>
    </row>
    <row r="104" spans="1:3" ht="14.25" hidden="1" outlineLevel="2" thickTop="1" thickBot="1">
      <c r="A104" s="133" t="s">
        <v>57</v>
      </c>
      <c r="B104" s="13"/>
      <c r="C104" s="87"/>
    </row>
    <row r="105" spans="1:3" ht="14.25" hidden="1" outlineLevel="2" thickTop="1" thickBot="1">
      <c r="A105" s="134" t="s">
        <v>59</v>
      </c>
      <c r="C105" s="93"/>
    </row>
    <row r="106" spans="1:3" ht="14.25" hidden="1" outlineLevel="2" thickTop="1" thickBot="1">
      <c r="A106" s="134" t="s">
        <v>142</v>
      </c>
      <c r="B106" s="24"/>
      <c r="C106" s="83"/>
    </row>
    <row r="107" spans="1:3" ht="25.5" hidden="1" outlineLevel="2" thickTop="1" thickBot="1">
      <c r="A107" s="134" t="s">
        <v>143</v>
      </c>
      <c r="B107" s="3"/>
      <c r="C107" s="83"/>
    </row>
    <row r="108" spans="1:3" ht="13.5" hidden="1" outlineLevel="2" thickTop="1">
      <c r="A108" s="134"/>
      <c r="B108" s="3"/>
      <c r="C108" s="21"/>
    </row>
    <row r="109" spans="1:3" hidden="1" outlineLevel="1" collapsed="1">
      <c r="A109" s="137" t="s">
        <v>136</v>
      </c>
      <c r="B109" s="3"/>
      <c r="C109" s="21"/>
    </row>
    <row r="110" spans="1:3" ht="14.25" hidden="1" outlineLevel="2" thickTop="1" thickBot="1">
      <c r="A110" s="133" t="s">
        <v>58</v>
      </c>
      <c r="B110" s="13"/>
      <c r="C110" s="87"/>
    </row>
    <row r="111" spans="1:3" ht="14.25" hidden="1" outlineLevel="2" thickTop="1" thickBot="1">
      <c r="A111" s="134" t="s">
        <v>59</v>
      </c>
      <c r="C111" s="93"/>
    </row>
    <row r="112" spans="1:3" ht="14.25" hidden="1" outlineLevel="2" thickTop="1" thickBot="1">
      <c r="A112" s="134" t="s">
        <v>142</v>
      </c>
      <c r="B112" s="24"/>
      <c r="C112" s="83"/>
    </row>
    <row r="113" spans="1:5" ht="25.5" hidden="1" outlineLevel="2" thickTop="1" thickBot="1">
      <c r="A113" s="134" t="s">
        <v>143</v>
      </c>
      <c r="B113" s="3"/>
      <c r="C113" s="83"/>
    </row>
    <row r="114" spans="1:5" ht="13.5" hidden="1" outlineLevel="1" collapsed="1" thickBot="1">
      <c r="A114" s="134"/>
      <c r="B114" s="3"/>
      <c r="C114" s="21"/>
    </row>
    <row r="115" spans="1:5" s="12" customFormat="1" ht="13.5" hidden="1" outlineLevel="1" thickBot="1">
      <c r="A115" s="138" t="s">
        <v>372</v>
      </c>
      <c r="B115" s="13"/>
      <c r="C115" s="122"/>
      <c r="E115" s="17">
        <f>IF(C115=1,1,IF(C115=2,0.75,IF(C115=3,0.5,IF(C115=4,0.25,0))))</f>
        <v>0</v>
      </c>
    </row>
    <row r="116" spans="1:5" ht="14.25" hidden="1" outlineLevel="1" thickTop="1" thickBot="1">
      <c r="A116" s="133" t="s">
        <v>277</v>
      </c>
      <c r="C116" s="123">
        <f>E115*C70*100</f>
        <v>0</v>
      </c>
      <c r="E116" s="8">
        <f>E115*C70</f>
        <v>0</v>
      </c>
    </row>
    <row r="117" spans="1:5" ht="14.25" hidden="1" outlineLevel="1" thickTop="1" thickBot="1">
      <c r="A117" s="133" t="s">
        <v>258</v>
      </c>
      <c r="B117" s="3"/>
      <c r="C117" s="117"/>
    </row>
    <row r="118" spans="1:5" ht="14.25" hidden="1" outlineLevel="1" thickTop="1" thickBot="1">
      <c r="C118" s="21"/>
    </row>
    <row r="119" spans="1:5" ht="14.25" hidden="1" outlineLevel="1" thickTop="1" thickBot="1">
      <c r="A119" s="133" t="s">
        <v>16</v>
      </c>
      <c r="B119" s="3"/>
      <c r="C119" s="89"/>
    </row>
    <row r="120" spans="1:5" ht="13.5" hidden="1" outlineLevel="1" thickTop="1">
      <c r="A120" s="133" t="s">
        <v>17</v>
      </c>
      <c r="B120" s="3"/>
      <c r="C120" s="88"/>
    </row>
    <row r="121" spans="1:5" hidden="1" outlineLevel="1">
      <c r="A121" s="184" t="s">
        <v>390</v>
      </c>
      <c r="B121" s="184"/>
      <c r="C121" s="184"/>
    </row>
    <row r="122" spans="1:5" ht="14.25" hidden="1" outlineLevel="2" thickTop="1" thickBot="1">
      <c r="A122" s="133" t="s">
        <v>18</v>
      </c>
      <c r="B122" s="38"/>
      <c r="C122" s="54"/>
    </row>
    <row r="123" spans="1:5" ht="14.25" hidden="1" outlineLevel="2" thickTop="1" thickBot="1">
      <c r="A123" s="133" t="s">
        <v>19</v>
      </c>
      <c r="B123" s="38"/>
      <c r="C123" s="54"/>
    </row>
    <row r="124" spans="1:5" ht="14.25" hidden="1" outlineLevel="2" thickTop="1" thickBot="1">
      <c r="A124" s="133" t="s">
        <v>26</v>
      </c>
      <c r="B124" s="8"/>
      <c r="C124" s="54"/>
    </row>
    <row r="125" spans="1:5" ht="14.25" hidden="1" outlineLevel="2" thickTop="1" thickBot="1">
      <c r="A125" s="133" t="s">
        <v>27</v>
      </c>
      <c r="B125" s="8"/>
      <c r="C125" s="54"/>
    </row>
    <row r="126" spans="1:5" hidden="1" outlineLevel="1" collapsed="1">
      <c r="A126" s="134"/>
      <c r="B126" s="3"/>
      <c r="C126" s="21"/>
    </row>
    <row r="127" spans="1:5" collapsed="1">
      <c r="A127" s="134"/>
      <c r="B127" s="3"/>
      <c r="C127" s="21"/>
    </row>
    <row r="128" spans="1:5" ht="5.0999999999999996" customHeight="1">
      <c r="A128" s="135"/>
      <c r="B128" s="26"/>
      <c r="C128" s="94"/>
    </row>
    <row r="129" spans="1:5">
      <c r="A129" s="137" t="s">
        <v>83</v>
      </c>
    </row>
    <row r="130" spans="1:5" ht="16.5" hidden="1" outlineLevel="1" thickBot="1">
      <c r="A130" s="16" t="s">
        <v>66</v>
      </c>
      <c r="B130" s="13"/>
      <c r="C130" s="97"/>
    </row>
    <row r="131" spans="1:5" ht="24.75" hidden="1" outlineLevel="1" thickBot="1">
      <c r="A131" s="133" t="s">
        <v>251</v>
      </c>
      <c r="B131" s="39"/>
      <c r="C131" s="91"/>
    </row>
    <row r="132" spans="1:5" ht="14.25" hidden="1" outlineLevel="1" thickTop="1" thickBot="1">
      <c r="A132" s="134" t="s">
        <v>141</v>
      </c>
      <c r="B132" s="3"/>
      <c r="C132" s="95"/>
    </row>
    <row r="133" spans="1:5" ht="24.75" hidden="1" outlineLevel="1" thickBot="1">
      <c r="A133" s="134" t="s">
        <v>252</v>
      </c>
      <c r="B133" s="13"/>
      <c r="C133" s="45"/>
    </row>
    <row r="134" spans="1:5" ht="13.5" hidden="1" outlineLevel="1" thickBot="1">
      <c r="A134" s="133"/>
      <c r="B134" s="13"/>
      <c r="C134" s="21"/>
    </row>
    <row r="135" spans="1:5" ht="14.25" hidden="1" outlineLevel="1" thickTop="1" thickBot="1">
      <c r="A135" s="133" t="s">
        <v>253</v>
      </c>
      <c r="C135" s="93"/>
      <c r="E135" s="17"/>
    </row>
    <row r="136" spans="1:5" ht="14.25" hidden="1" outlineLevel="1" thickTop="1" thickBot="1">
      <c r="A136" s="134" t="s">
        <v>141</v>
      </c>
      <c r="B136" s="3"/>
      <c r="C136" s="95"/>
      <c r="E136" s="17"/>
    </row>
    <row r="137" spans="1:5" ht="13.5" hidden="1" outlineLevel="1" thickBot="1">
      <c r="A137" s="134" t="s">
        <v>254</v>
      </c>
      <c r="B137" s="13"/>
      <c r="C137" s="90"/>
      <c r="E137" s="17">
        <f>IF(C137="High",1,IF(C137="Medium",2,IF(C137="Low",3,0)))</f>
        <v>0</v>
      </c>
    </row>
    <row r="138" spans="1:5" hidden="1" outlineLevel="1">
      <c r="A138" s="134"/>
      <c r="E138" s="17">
        <f>C133*E137</f>
        <v>0</v>
      </c>
    </row>
    <row r="139" spans="1:5" ht="13.5" hidden="1" outlineLevel="1" thickBot="1">
      <c r="A139" s="133" t="s">
        <v>255</v>
      </c>
      <c r="B139" s="3"/>
      <c r="C139" s="21"/>
      <c r="E139" s="17"/>
    </row>
    <row r="140" spans="1:5" ht="14.25" hidden="1" outlineLevel="1" thickTop="1" thickBot="1">
      <c r="A140" s="134" t="s">
        <v>141</v>
      </c>
      <c r="B140" s="3"/>
      <c r="C140" s="93"/>
      <c r="E140" s="17"/>
    </row>
    <row r="141" spans="1:5" ht="14.25" hidden="1" outlineLevel="1" thickTop="1" thickBot="1">
      <c r="A141" s="134" t="s">
        <v>256</v>
      </c>
      <c r="B141" s="3"/>
      <c r="C141" s="98"/>
      <c r="E141" s="17"/>
    </row>
    <row r="142" spans="1:5" ht="14.25" hidden="1" outlineLevel="1" thickTop="1" thickBot="1"/>
    <row r="143" spans="1:5" ht="14.25" hidden="1" outlineLevel="1" thickTop="1" thickBot="1">
      <c r="A143" s="133" t="s">
        <v>52</v>
      </c>
      <c r="B143" s="13"/>
      <c r="C143" s="87"/>
    </row>
    <row r="144" spans="1:5" ht="14.25" hidden="1" outlineLevel="1" thickTop="1" thickBot="1">
      <c r="A144" s="134" t="s">
        <v>59</v>
      </c>
      <c r="C144" s="93"/>
    </row>
    <row r="145" spans="1:3" ht="14.25" hidden="1" outlineLevel="1" thickTop="1" thickBot="1">
      <c r="A145" s="134" t="s">
        <v>142</v>
      </c>
      <c r="B145" s="24"/>
      <c r="C145" s="83"/>
    </row>
    <row r="146" spans="1:3" ht="25.5" hidden="1" outlineLevel="1" thickTop="1" thickBot="1">
      <c r="A146" s="134" t="s">
        <v>143</v>
      </c>
      <c r="B146" s="3"/>
      <c r="C146" s="83"/>
    </row>
    <row r="147" spans="1:3" ht="13.5" hidden="1" outlineLevel="1" thickTop="1"/>
    <row r="148" spans="1:3" hidden="1" outlineLevel="1">
      <c r="A148" s="137" t="s">
        <v>198</v>
      </c>
    </row>
    <row r="149" spans="1:3" ht="14.25" hidden="1" outlineLevel="2" thickTop="1" thickBot="1">
      <c r="A149" s="133" t="s">
        <v>53</v>
      </c>
      <c r="B149" s="13"/>
      <c r="C149" s="87"/>
    </row>
    <row r="150" spans="1:3" ht="14.25" hidden="1" outlineLevel="2" thickTop="1" thickBot="1">
      <c r="A150" s="134" t="s">
        <v>59</v>
      </c>
      <c r="C150" s="93"/>
    </row>
    <row r="151" spans="1:3" ht="14.25" hidden="1" outlineLevel="2" thickTop="1" thickBot="1">
      <c r="A151" s="134" t="s">
        <v>142</v>
      </c>
      <c r="B151" s="24"/>
      <c r="C151" s="83"/>
    </row>
    <row r="152" spans="1:3" ht="25.5" hidden="1" outlineLevel="2" thickTop="1" thickBot="1">
      <c r="A152" s="134" t="s">
        <v>143</v>
      </c>
      <c r="B152" s="3"/>
      <c r="C152" s="83"/>
    </row>
    <row r="153" spans="1:3" ht="13.5" hidden="1" outlineLevel="2" thickTop="1">
      <c r="A153" s="134"/>
      <c r="B153" s="3"/>
      <c r="C153" s="21"/>
    </row>
    <row r="154" spans="1:3" hidden="1" outlineLevel="1" collapsed="1">
      <c r="A154" s="137" t="s">
        <v>197</v>
      </c>
      <c r="B154" s="3"/>
      <c r="C154" s="21"/>
    </row>
    <row r="155" spans="1:3" ht="14.25" hidden="1" outlineLevel="2" thickTop="1" thickBot="1">
      <c r="A155" s="133" t="s">
        <v>54</v>
      </c>
      <c r="B155" s="13"/>
      <c r="C155" s="87"/>
    </row>
    <row r="156" spans="1:3" ht="14.25" hidden="1" outlineLevel="2" thickTop="1" thickBot="1">
      <c r="A156" s="134" t="s">
        <v>59</v>
      </c>
      <c r="C156" s="93"/>
    </row>
    <row r="157" spans="1:3" ht="14.25" hidden="1" outlineLevel="2" thickTop="1" thickBot="1">
      <c r="A157" s="134" t="s">
        <v>142</v>
      </c>
      <c r="B157" s="24"/>
      <c r="C157" s="83"/>
    </row>
    <row r="158" spans="1:3" ht="25.5" hidden="1" outlineLevel="2" thickTop="1" thickBot="1">
      <c r="A158" s="134" t="s">
        <v>143</v>
      </c>
      <c r="B158" s="3"/>
      <c r="C158" s="83"/>
    </row>
    <row r="159" spans="1:3" ht="13.5" hidden="1" outlineLevel="2" thickTop="1">
      <c r="A159" s="134"/>
      <c r="B159" s="3"/>
      <c r="C159" s="21"/>
    </row>
    <row r="160" spans="1:3" hidden="1" outlineLevel="1" collapsed="1">
      <c r="A160" s="137" t="s">
        <v>138</v>
      </c>
      <c r="B160" s="3"/>
      <c r="C160" s="21"/>
    </row>
    <row r="161" spans="1:3" ht="14.25" hidden="1" outlineLevel="2" thickTop="1" thickBot="1">
      <c r="A161" s="133" t="s">
        <v>56</v>
      </c>
      <c r="B161" s="13"/>
      <c r="C161" s="87"/>
    </row>
    <row r="162" spans="1:3" ht="14.25" hidden="1" outlineLevel="2" thickTop="1" thickBot="1">
      <c r="A162" s="134" t="s">
        <v>59</v>
      </c>
      <c r="C162" s="93"/>
    </row>
    <row r="163" spans="1:3" ht="14.25" hidden="1" outlineLevel="2" thickTop="1" thickBot="1">
      <c r="A163" s="134" t="s">
        <v>142</v>
      </c>
      <c r="B163" s="24"/>
      <c r="C163" s="83"/>
    </row>
    <row r="164" spans="1:3" ht="25.5" hidden="1" outlineLevel="2" thickTop="1" thickBot="1">
      <c r="A164" s="134" t="s">
        <v>143</v>
      </c>
      <c r="B164" s="3"/>
      <c r="C164" s="83"/>
    </row>
    <row r="165" spans="1:3" ht="13.5" hidden="1" outlineLevel="2" thickTop="1">
      <c r="A165" s="134"/>
      <c r="B165" s="3"/>
      <c r="C165" s="21"/>
    </row>
    <row r="166" spans="1:3" hidden="1" outlineLevel="1" collapsed="1">
      <c r="A166" s="137" t="s">
        <v>137</v>
      </c>
      <c r="B166" s="3"/>
      <c r="C166" s="21"/>
    </row>
    <row r="167" spans="1:3" ht="14.25" hidden="1" outlineLevel="2" thickTop="1" thickBot="1">
      <c r="A167" s="133" t="s">
        <v>57</v>
      </c>
      <c r="B167" s="13"/>
      <c r="C167" s="87"/>
    </row>
    <row r="168" spans="1:3" ht="14.25" hidden="1" outlineLevel="2" thickTop="1" thickBot="1">
      <c r="A168" s="134" t="s">
        <v>59</v>
      </c>
      <c r="C168" s="93"/>
    </row>
    <row r="169" spans="1:3" ht="14.25" hidden="1" outlineLevel="2" thickTop="1" thickBot="1">
      <c r="A169" s="134" t="s">
        <v>142</v>
      </c>
      <c r="B169" s="24"/>
      <c r="C169" s="83"/>
    </row>
    <row r="170" spans="1:3" ht="25.5" hidden="1" outlineLevel="2" thickTop="1" thickBot="1">
      <c r="A170" s="134" t="s">
        <v>143</v>
      </c>
      <c r="B170" s="3"/>
      <c r="C170" s="83"/>
    </row>
    <row r="171" spans="1:3" ht="13.5" hidden="1" outlineLevel="2" thickTop="1">
      <c r="A171" s="134"/>
      <c r="B171" s="3"/>
      <c r="C171" s="21"/>
    </row>
    <row r="172" spans="1:3" hidden="1" outlineLevel="1" collapsed="1">
      <c r="A172" s="137" t="s">
        <v>136</v>
      </c>
      <c r="B172" s="3"/>
      <c r="C172" s="21"/>
    </row>
    <row r="173" spans="1:3" ht="14.25" hidden="1" outlineLevel="2" thickTop="1" thickBot="1">
      <c r="A173" s="133" t="s">
        <v>58</v>
      </c>
      <c r="B173" s="13"/>
      <c r="C173" s="87"/>
    </row>
    <row r="174" spans="1:3" ht="14.25" hidden="1" outlineLevel="2" thickTop="1" thickBot="1">
      <c r="A174" s="134" t="s">
        <v>59</v>
      </c>
      <c r="C174" s="93"/>
    </row>
    <row r="175" spans="1:3" ht="14.25" hidden="1" outlineLevel="2" thickTop="1" thickBot="1">
      <c r="A175" s="134" t="s">
        <v>142</v>
      </c>
      <c r="B175" s="24"/>
      <c r="C175" s="83"/>
    </row>
    <row r="176" spans="1:3" ht="25.5" hidden="1" outlineLevel="2" thickTop="1" thickBot="1">
      <c r="A176" s="134" t="s">
        <v>143</v>
      </c>
      <c r="B176" s="3"/>
      <c r="C176" s="83"/>
    </row>
    <row r="177" spans="1:5" ht="13.5" hidden="1" outlineLevel="1" collapsed="1" thickBot="1">
      <c r="A177" s="134"/>
      <c r="B177" s="3"/>
      <c r="C177" s="21"/>
    </row>
    <row r="178" spans="1:5" ht="13.5" hidden="1" outlineLevel="1" thickBot="1">
      <c r="A178" s="138" t="s">
        <v>373</v>
      </c>
      <c r="B178" s="13"/>
      <c r="C178" s="122"/>
      <c r="E178" s="17">
        <f>IF(C178=1,1,IF(C178=2,0.75,IF(C178=3,0.5,IF(C178=4,0.25,0))))</f>
        <v>0</v>
      </c>
    </row>
    <row r="179" spans="1:5" ht="14.25" hidden="1" outlineLevel="1" thickTop="1" thickBot="1">
      <c r="A179" s="133" t="s">
        <v>277</v>
      </c>
      <c r="C179" s="123">
        <f>E178*C134*100</f>
        <v>0</v>
      </c>
      <c r="E179" s="8">
        <f>E178*C133</f>
        <v>0</v>
      </c>
    </row>
    <row r="180" spans="1:5" ht="14.25" hidden="1" outlineLevel="1" thickTop="1" thickBot="1">
      <c r="A180" s="133" t="s">
        <v>258</v>
      </c>
      <c r="B180" s="3"/>
      <c r="C180" s="116"/>
    </row>
    <row r="181" spans="1:5" ht="14.25" hidden="1" outlineLevel="1" thickTop="1" thickBot="1">
      <c r="C181" s="21"/>
    </row>
    <row r="182" spans="1:5" ht="14.25" hidden="1" outlineLevel="1" thickTop="1" thickBot="1">
      <c r="A182" s="133" t="s">
        <v>14</v>
      </c>
      <c r="B182" s="3"/>
      <c r="C182" s="87"/>
    </row>
    <row r="183" spans="1:5" ht="13.5" hidden="1" outlineLevel="1" thickTop="1">
      <c r="A183" s="133" t="s">
        <v>15</v>
      </c>
      <c r="B183" s="3"/>
      <c r="C183" s="88"/>
    </row>
    <row r="184" spans="1:5" hidden="1" outlineLevel="1">
      <c r="A184" s="184" t="s">
        <v>390</v>
      </c>
      <c r="B184" s="184"/>
      <c r="C184" s="184"/>
    </row>
    <row r="185" spans="1:5" ht="14.25" hidden="1" outlineLevel="2" thickTop="1" thickBot="1">
      <c r="A185" s="133" t="s">
        <v>101</v>
      </c>
      <c r="B185" s="38"/>
      <c r="C185" s="54"/>
    </row>
    <row r="186" spans="1:5" ht="14.25" hidden="1" outlineLevel="2" thickTop="1" thickBot="1">
      <c r="A186" s="133" t="s">
        <v>102</v>
      </c>
      <c r="B186" s="38"/>
      <c r="C186" s="54"/>
    </row>
    <row r="187" spans="1:5" ht="14.25" hidden="1" outlineLevel="2" thickTop="1" thickBot="1">
      <c r="A187" s="133" t="s">
        <v>12</v>
      </c>
      <c r="B187" s="8"/>
      <c r="C187" s="54"/>
    </row>
    <row r="188" spans="1:5" ht="14.25" hidden="1" outlineLevel="2" thickTop="1" thickBot="1">
      <c r="A188" s="133" t="s">
        <v>13</v>
      </c>
      <c r="B188" s="8"/>
      <c r="C188" s="54"/>
    </row>
    <row r="189" spans="1:5" hidden="1" outlineLevel="1" collapsed="1">
      <c r="A189" s="134"/>
      <c r="B189" s="3"/>
      <c r="C189" s="21"/>
    </row>
    <row r="190" spans="1:5" collapsed="1">
      <c r="A190" s="134"/>
      <c r="B190" s="3"/>
      <c r="C190" s="21"/>
    </row>
    <row r="191" spans="1:5" ht="5.0999999999999996" customHeight="1">
      <c r="A191" s="135"/>
      <c r="B191" s="26"/>
      <c r="C191" s="94"/>
    </row>
    <row r="192" spans="1:5">
      <c r="A192" s="137" t="s">
        <v>82</v>
      </c>
    </row>
    <row r="193" spans="1:5" ht="16.5" hidden="1" outlineLevel="1" thickBot="1">
      <c r="A193" s="16" t="s">
        <v>67</v>
      </c>
      <c r="B193" s="13"/>
      <c r="C193" s="90"/>
    </row>
    <row r="194" spans="1:5" ht="24.75" hidden="1" outlineLevel="1" thickBot="1">
      <c r="A194" s="133" t="s">
        <v>251</v>
      </c>
      <c r="B194" s="39"/>
      <c r="C194" s="91"/>
    </row>
    <row r="195" spans="1:5" ht="14.25" hidden="1" outlineLevel="1" thickTop="1" thickBot="1">
      <c r="A195" s="134" t="s">
        <v>141</v>
      </c>
      <c r="B195" s="3"/>
      <c r="C195" s="92"/>
    </row>
    <row r="196" spans="1:5" ht="24.75" hidden="1" outlineLevel="1" thickBot="1">
      <c r="A196" s="134" t="s">
        <v>374</v>
      </c>
      <c r="B196" s="13"/>
      <c r="C196" s="45"/>
    </row>
    <row r="197" spans="1:5" ht="13.5" hidden="1" outlineLevel="1" thickBot="1">
      <c r="A197" s="133"/>
      <c r="B197" s="13"/>
    </row>
    <row r="198" spans="1:5" ht="14.25" hidden="1" outlineLevel="1" thickTop="1" thickBot="1">
      <c r="A198" s="133" t="s">
        <v>253</v>
      </c>
      <c r="C198" s="93"/>
      <c r="E198" s="17"/>
    </row>
    <row r="199" spans="1:5" ht="14.25" hidden="1" outlineLevel="1" thickTop="1" thickBot="1">
      <c r="A199" s="134" t="s">
        <v>141</v>
      </c>
      <c r="B199" s="3"/>
      <c r="C199" s="85"/>
      <c r="E199" s="17"/>
    </row>
    <row r="200" spans="1:5" ht="13.5" hidden="1" outlineLevel="1" thickBot="1">
      <c r="A200" s="134" t="s">
        <v>254</v>
      </c>
      <c r="B200" s="13"/>
      <c r="C200" s="44"/>
      <c r="E200" s="17">
        <f>IF(C200="High",1,IF(C200="Medium",2,IF(C200="Low",3,0)))</f>
        <v>0</v>
      </c>
    </row>
    <row r="201" spans="1:5" ht="13.5" hidden="1" outlineLevel="1" thickBot="1">
      <c r="A201" s="134"/>
      <c r="B201" s="3"/>
      <c r="C201" s="21"/>
      <c r="E201" s="17">
        <f>C196*E200</f>
        <v>0</v>
      </c>
    </row>
    <row r="202" spans="1:5" ht="14.25" hidden="1" outlineLevel="1" thickTop="1" thickBot="1">
      <c r="A202" s="133" t="s">
        <v>255</v>
      </c>
      <c r="B202" s="3"/>
      <c r="C202" s="93"/>
      <c r="E202" s="17"/>
    </row>
    <row r="203" spans="1:5" ht="14.25" hidden="1" outlineLevel="1" thickTop="1" thickBot="1">
      <c r="A203" s="134" t="s">
        <v>141</v>
      </c>
      <c r="B203" s="3"/>
      <c r="C203" s="83"/>
      <c r="E203" s="17"/>
    </row>
    <row r="204" spans="1:5" ht="13.5" hidden="1" outlineLevel="1" thickTop="1">
      <c r="A204" s="134" t="s">
        <v>256</v>
      </c>
      <c r="B204" s="3"/>
      <c r="C204" s="42"/>
      <c r="E204" s="17"/>
    </row>
    <row r="205" spans="1:5" ht="13.5" hidden="1" outlineLevel="1" thickBot="1">
      <c r="C205" s="10"/>
    </row>
    <row r="206" spans="1:5" ht="14.25" hidden="1" outlineLevel="1" thickTop="1" thickBot="1">
      <c r="A206" s="133" t="s">
        <v>52</v>
      </c>
      <c r="B206" s="13"/>
      <c r="C206" s="93"/>
    </row>
    <row r="207" spans="1:5" ht="14.25" hidden="1" outlineLevel="1" thickTop="1" thickBot="1">
      <c r="A207" s="134" t="s">
        <v>59</v>
      </c>
      <c r="C207" s="83"/>
    </row>
    <row r="208" spans="1:5" ht="14.25" hidden="1" outlineLevel="1" thickTop="1" thickBot="1">
      <c r="A208" s="134" t="s">
        <v>142</v>
      </c>
      <c r="B208" s="24"/>
      <c r="C208" s="83"/>
    </row>
    <row r="209" spans="1:3" ht="25.5" hidden="1" outlineLevel="1" thickTop="1" thickBot="1">
      <c r="A209" s="134" t="s">
        <v>143</v>
      </c>
      <c r="B209" s="3"/>
      <c r="C209" s="83"/>
    </row>
    <row r="210" spans="1:3" ht="13.5" hidden="1" outlineLevel="1" thickTop="1"/>
    <row r="211" spans="1:3" hidden="1" outlineLevel="1">
      <c r="A211" s="137" t="s">
        <v>198</v>
      </c>
    </row>
    <row r="212" spans="1:3" ht="14.25" hidden="1" outlineLevel="2" thickTop="1" thickBot="1">
      <c r="A212" s="133" t="s">
        <v>53</v>
      </c>
      <c r="B212" s="13"/>
      <c r="C212" s="87"/>
    </row>
    <row r="213" spans="1:3" ht="14.25" hidden="1" outlineLevel="2" thickTop="1" thickBot="1">
      <c r="A213" s="134" t="s">
        <v>59</v>
      </c>
      <c r="C213" s="93"/>
    </row>
    <row r="214" spans="1:3" ht="14.25" hidden="1" outlineLevel="2" thickTop="1" thickBot="1">
      <c r="A214" s="134" t="s">
        <v>142</v>
      </c>
      <c r="B214" s="24"/>
      <c r="C214" s="83"/>
    </row>
    <row r="215" spans="1:3" ht="25.5" hidden="1" outlineLevel="2" thickTop="1" thickBot="1">
      <c r="A215" s="134" t="s">
        <v>143</v>
      </c>
      <c r="B215" s="3"/>
      <c r="C215" s="83"/>
    </row>
    <row r="216" spans="1:3" ht="13.5" hidden="1" outlineLevel="2" thickTop="1">
      <c r="A216" s="134"/>
      <c r="B216" s="3"/>
      <c r="C216" s="21"/>
    </row>
    <row r="217" spans="1:3" hidden="1" outlineLevel="1" collapsed="1">
      <c r="A217" s="137" t="s">
        <v>197</v>
      </c>
      <c r="B217" s="3"/>
      <c r="C217" s="21"/>
    </row>
    <row r="218" spans="1:3" ht="14.25" hidden="1" outlineLevel="2" thickTop="1" thickBot="1">
      <c r="A218" s="133" t="s">
        <v>54</v>
      </c>
      <c r="B218" s="13"/>
      <c r="C218" s="87"/>
    </row>
    <row r="219" spans="1:3" ht="14.25" hidden="1" outlineLevel="2" thickTop="1" thickBot="1">
      <c r="A219" s="134" t="s">
        <v>59</v>
      </c>
      <c r="C219" s="93"/>
    </row>
    <row r="220" spans="1:3" ht="14.25" hidden="1" outlineLevel="2" thickTop="1" thickBot="1">
      <c r="A220" s="134" t="s">
        <v>142</v>
      </c>
      <c r="B220" s="24"/>
      <c r="C220" s="83"/>
    </row>
    <row r="221" spans="1:3" ht="25.5" hidden="1" outlineLevel="2" thickTop="1" thickBot="1">
      <c r="A221" s="134" t="s">
        <v>143</v>
      </c>
      <c r="B221" s="3"/>
      <c r="C221" s="83"/>
    </row>
    <row r="222" spans="1:3" ht="13.5" hidden="1" outlineLevel="2" thickTop="1">
      <c r="A222" s="134"/>
      <c r="B222" s="3"/>
      <c r="C222" s="21"/>
    </row>
    <row r="223" spans="1:3" hidden="1" outlineLevel="1" collapsed="1">
      <c r="A223" s="137" t="s">
        <v>138</v>
      </c>
      <c r="B223" s="3"/>
      <c r="C223" s="21"/>
    </row>
    <row r="224" spans="1:3" ht="14.25" hidden="1" outlineLevel="2" thickTop="1" thickBot="1">
      <c r="A224" s="133" t="s">
        <v>56</v>
      </c>
      <c r="B224" s="13"/>
      <c r="C224" s="87"/>
    </row>
    <row r="225" spans="1:3" ht="14.25" hidden="1" outlineLevel="2" thickTop="1" thickBot="1">
      <c r="A225" s="134" t="s">
        <v>59</v>
      </c>
      <c r="C225" s="93"/>
    </row>
    <row r="226" spans="1:3" ht="14.25" hidden="1" outlineLevel="2" thickTop="1" thickBot="1">
      <c r="A226" s="134" t="s">
        <v>142</v>
      </c>
      <c r="B226" s="24"/>
      <c r="C226" s="83"/>
    </row>
    <row r="227" spans="1:3" ht="25.5" hidden="1" outlineLevel="2" thickTop="1" thickBot="1">
      <c r="A227" s="134" t="s">
        <v>143</v>
      </c>
      <c r="B227" s="3"/>
      <c r="C227" s="83"/>
    </row>
    <row r="228" spans="1:3" ht="13.5" hidden="1" outlineLevel="2" thickTop="1">
      <c r="A228" s="134"/>
      <c r="B228" s="3"/>
      <c r="C228" s="21"/>
    </row>
    <row r="229" spans="1:3" hidden="1" outlineLevel="1" collapsed="1">
      <c r="A229" s="137" t="s">
        <v>137</v>
      </c>
      <c r="B229" s="3"/>
      <c r="C229" s="21"/>
    </row>
    <row r="230" spans="1:3" ht="14.25" hidden="1" outlineLevel="2" thickTop="1" thickBot="1">
      <c r="A230" s="133" t="s">
        <v>57</v>
      </c>
      <c r="B230" s="13"/>
      <c r="C230" s="87"/>
    </row>
    <row r="231" spans="1:3" ht="14.25" hidden="1" outlineLevel="2" thickTop="1" thickBot="1">
      <c r="A231" s="134" t="s">
        <v>59</v>
      </c>
      <c r="C231" s="93"/>
    </row>
    <row r="232" spans="1:3" ht="14.25" hidden="1" outlineLevel="2" thickTop="1" thickBot="1">
      <c r="A232" s="134" t="s">
        <v>142</v>
      </c>
      <c r="B232" s="24"/>
      <c r="C232" s="83"/>
    </row>
    <row r="233" spans="1:3" ht="25.5" hidden="1" outlineLevel="2" thickTop="1" thickBot="1">
      <c r="A233" s="134" t="s">
        <v>143</v>
      </c>
      <c r="B233" s="3"/>
      <c r="C233" s="83"/>
    </row>
    <row r="234" spans="1:3" ht="13.5" hidden="1" outlineLevel="2" thickTop="1">
      <c r="A234" s="134"/>
      <c r="B234" s="3"/>
      <c r="C234" s="21"/>
    </row>
    <row r="235" spans="1:3" hidden="1" outlineLevel="1" collapsed="1">
      <c r="A235" s="137" t="s">
        <v>136</v>
      </c>
      <c r="B235" s="3"/>
      <c r="C235" s="21"/>
    </row>
    <row r="236" spans="1:3" ht="14.25" hidden="1" outlineLevel="2" thickTop="1" thickBot="1">
      <c r="A236" s="133" t="s">
        <v>58</v>
      </c>
      <c r="B236" s="13"/>
      <c r="C236" s="87"/>
    </row>
    <row r="237" spans="1:3" ht="14.25" hidden="1" outlineLevel="2" thickTop="1" thickBot="1">
      <c r="A237" s="134" t="s">
        <v>59</v>
      </c>
      <c r="C237" s="93"/>
    </row>
    <row r="238" spans="1:3" ht="14.25" hidden="1" outlineLevel="2" thickTop="1" thickBot="1">
      <c r="A238" s="134" t="s">
        <v>142</v>
      </c>
      <c r="B238" s="24"/>
      <c r="C238" s="83"/>
    </row>
    <row r="239" spans="1:3" ht="25.5" hidden="1" outlineLevel="2" thickTop="1" thickBot="1">
      <c r="A239" s="134" t="s">
        <v>143</v>
      </c>
      <c r="B239" s="3"/>
      <c r="C239" s="83"/>
    </row>
    <row r="240" spans="1:3" ht="13.5" hidden="1" outlineLevel="1" collapsed="1" thickBot="1">
      <c r="A240" s="134"/>
      <c r="B240" s="3"/>
      <c r="C240" s="21"/>
    </row>
    <row r="241" spans="1:5" ht="13.5" hidden="1" outlineLevel="1" thickBot="1">
      <c r="A241" s="138" t="s">
        <v>375</v>
      </c>
      <c r="B241" s="13"/>
      <c r="C241" s="122"/>
      <c r="E241" s="17">
        <f>IF(C241=1,1,IF(C241=2,0.75,IF(C241=3,0.5,IF(C241=4,0.25,0))))</f>
        <v>0</v>
      </c>
    </row>
    <row r="242" spans="1:5" ht="14.25" hidden="1" outlineLevel="1" thickTop="1" thickBot="1">
      <c r="A242" s="133" t="s">
        <v>277</v>
      </c>
      <c r="C242" s="123">
        <f>E241*C196*100</f>
        <v>0</v>
      </c>
      <c r="E242" s="8">
        <f>E241*C196</f>
        <v>0</v>
      </c>
    </row>
    <row r="243" spans="1:5" ht="14.25" hidden="1" outlineLevel="1" thickTop="1" thickBot="1">
      <c r="A243" s="133" t="s">
        <v>258</v>
      </c>
      <c r="B243" s="3"/>
      <c r="C243" s="117"/>
    </row>
    <row r="244" spans="1:5" ht="14.25" hidden="1" outlineLevel="1" thickTop="1" thickBot="1">
      <c r="C244" s="21"/>
    </row>
    <row r="245" spans="1:5" ht="14.25" hidden="1" outlineLevel="1" thickTop="1" thickBot="1">
      <c r="A245" s="133" t="s">
        <v>99</v>
      </c>
      <c r="B245" s="3"/>
      <c r="C245" s="89"/>
    </row>
    <row r="246" spans="1:5" ht="13.5" hidden="1" outlineLevel="1" thickTop="1">
      <c r="A246" s="133" t="s">
        <v>100</v>
      </c>
      <c r="B246" s="3"/>
      <c r="C246" s="88"/>
    </row>
    <row r="247" spans="1:5" hidden="1" outlineLevel="1">
      <c r="A247" s="184" t="s">
        <v>390</v>
      </c>
      <c r="B247" s="184"/>
      <c r="C247" s="184"/>
    </row>
    <row r="248" spans="1:5" ht="14.25" hidden="1" outlineLevel="2" thickTop="1" thickBot="1">
      <c r="A248" s="133" t="s">
        <v>95</v>
      </c>
      <c r="B248" s="38"/>
      <c r="C248" s="54"/>
    </row>
    <row r="249" spans="1:5" ht="14.25" hidden="1" outlineLevel="2" thickTop="1" thickBot="1">
      <c r="A249" s="133" t="s">
        <v>96</v>
      </c>
      <c r="B249" s="38"/>
      <c r="C249" s="54"/>
    </row>
    <row r="250" spans="1:5" ht="14.25" hidden="1" outlineLevel="2" thickTop="1" thickBot="1">
      <c r="A250" s="133" t="s">
        <v>97</v>
      </c>
      <c r="B250" s="8"/>
      <c r="C250" s="54"/>
    </row>
    <row r="251" spans="1:5" ht="14.25" hidden="1" outlineLevel="2" thickTop="1" thickBot="1">
      <c r="A251" s="133" t="s">
        <v>98</v>
      </c>
      <c r="B251" s="8"/>
      <c r="C251" s="54"/>
    </row>
    <row r="252" spans="1:5" hidden="1" outlineLevel="1" collapsed="1">
      <c r="A252" s="134"/>
      <c r="B252" s="3"/>
      <c r="C252" s="21"/>
    </row>
    <row r="253" spans="1:5" s="41" customFormat="1" collapsed="1">
      <c r="A253" s="134"/>
      <c r="B253" s="3"/>
      <c r="C253" s="21"/>
      <c r="E253" s="8"/>
    </row>
    <row r="254" spans="1:5" s="41" customFormat="1" ht="5.0999999999999996" customHeight="1">
      <c r="A254" s="135"/>
      <c r="B254" s="40"/>
      <c r="C254" s="96"/>
      <c r="E254" s="8"/>
    </row>
    <row r="255" spans="1:5">
      <c r="A255" s="137" t="s">
        <v>81</v>
      </c>
    </row>
    <row r="256" spans="1:5" ht="16.5" hidden="1" outlineLevel="1" thickBot="1">
      <c r="A256" s="67" t="s">
        <v>68</v>
      </c>
      <c r="B256" s="13"/>
      <c r="C256" s="86"/>
    </row>
    <row r="257" spans="1:5" ht="24.75" hidden="1" outlineLevel="1" thickBot="1">
      <c r="A257" s="133" t="s">
        <v>251</v>
      </c>
      <c r="B257" s="39"/>
      <c r="C257" s="91"/>
    </row>
    <row r="258" spans="1:5" ht="14.25" hidden="1" outlineLevel="1" thickTop="1" thickBot="1">
      <c r="A258" s="134" t="s">
        <v>141</v>
      </c>
      <c r="B258" s="3"/>
      <c r="C258" s="85"/>
    </row>
    <row r="259" spans="1:5" ht="24.75" hidden="1" outlineLevel="1" thickBot="1">
      <c r="A259" s="134" t="s">
        <v>252</v>
      </c>
      <c r="B259" s="13"/>
      <c r="C259" s="45"/>
    </row>
    <row r="260" spans="1:5" ht="13.5" hidden="1" outlineLevel="1" thickBot="1">
      <c r="A260" s="133"/>
      <c r="B260" s="13"/>
    </row>
    <row r="261" spans="1:5" ht="14.25" hidden="1" outlineLevel="1" thickTop="1" thickBot="1">
      <c r="A261" s="133" t="s">
        <v>253</v>
      </c>
      <c r="C261" s="93"/>
      <c r="E261" s="17"/>
    </row>
    <row r="262" spans="1:5" ht="14.25" hidden="1" outlineLevel="1" thickTop="1" thickBot="1">
      <c r="A262" s="134" t="s">
        <v>141</v>
      </c>
      <c r="B262" s="3"/>
      <c r="C262" s="85"/>
      <c r="D262" s="32"/>
      <c r="E262" s="17"/>
    </row>
    <row r="263" spans="1:5" ht="13.5" hidden="1" outlineLevel="1" thickBot="1">
      <c r="A263" s="134" t="s">
        <v>254</v>
      </c>
      <c r="B263" s="13"/>
      <c r="C263" s="44"/>
      <c r="E263" s="17">
        <f>IF(C263="High",1,IF(C263="Medium",2,IF(C263="Low",3,0)))</f>
        <v>0</v>
      </c>
    </row>
    <row r="264" spans="1:5" ht="13.5" hidden="1" outlineLevel="1" thickBot="1">
      <c r="A264" s="134"/>
      <c r="B264" s="3"/>
      <c r="C264" s="21"/>
      <c r="E264" s="17">
        <f>C259*E263</f>
        <v>0</v>
      </c>
    </row>
    <row r="265" spans="1:5" ht="14.25" hidden="1" outlineLevel="1" thickTop="1" thickBot="1">
      <c r="A265" s="133" t="s">
        <v>255</v>
      </c>
      <c r="B265" s="3"/>
      <c r="C265" s="93"/>
      <c r="E265" s="17"/>
    </row>
    <row r="266" spans="1:5" ht="14.25" hidden="1" outlineLevel="1" thickTop="1" thickBot="1">
      <c r="A266" s="134" t="s">
        <v>141</v>
      </c>
      <c r="B266" s="3"/>
      <c r="C266" s="83"/>
      <c r="E266" s="17"/>
    </row>
    <row r="267" spans="1:5" ht="13.5" hidden="1" outlineLevel="1" thickTop="1">
      <c r="A267" s="134" t="s">
        <v>256</v>
      </c>
      <c r="B267" s="3"/>
      <c r="C267" s="42"/>
      <c r="E267" s="17"/>
    </row>
    <row r="268" spans="1:5" ht="13.5" hidden="1" outlineLevel="1" thickBot="1"/>
    <row r="269" spans="1:5" ht="14.25" hidden="1" outlineLevel="1" thickTop="1" thickBot="1">
      <c r="A269" s="133" t="s">
        <v>52</v>
      </c>
      <c r="B269" s="13"/>
      <c r="C269" s="87"/>
    </row>
    <row r="270" spans="1:5" ht="14.25" hidden="1" outlineLevel="1" thickTop="1" thickBot="1">
      <c r="A270" s="134" t="s">
        <v>59</v>
      </c>
      <c r="C270" s="93"/>
    </row>
    <row r="271" spans="1:5" ht="14.25" hidden="1" outlineLevel="1" thickTop="1" thickBot="1">
      <c r="A271" s="134" t="s">
        <v>142</v>
      </c>
      <c r="B271" s="24"/>
      <c r="C271" s="83"/>
    </row>
    <row r="272" spans="1:5" ht="25.5" hidden="1" outlineLevel="1" thickTop="1" thickBot="1">
      <c r="A272" s="134" t="s">
        <v>143</v>
      </c>
      <c r="B272" s="3"/>
      <c r="C272" s="83"/>
    </row>
    <row r="273" spans="1:3" ht="13.5" hidden="1" outlineLevel="1" thickTop="1"/>
    <row r="274" spans="1:3" hidden="1" outlineLevel="1">
      <c r="A274" s="137" t="s">
        <v>198</v>
      </c>
    </row>
    <row r="275" spans="1:3" ht="14.25" hidden="1" outlineLevel="2" thickTop="1" thickBot="1">
      <c r="A275" s="133" t="s">
        <v>53</v>
      </c>
      <c r="B275" s="13"/>
      <c r="C275" s="87"/>
    </row>
    <row r="276" spans="1:3" ht="14.25" hidden="1" outlineLevel="2" thickTop="1" thickBot="1">
      <c r="A276" s="134" t="s">
        <v>59</v>
      </c>
      <c r="C276" s="93"/>
    </row>
    <row r="277" spans="1:3" ht="14.25" hidden="1" outlineLevel="2" thickTop="1" thickBot="1">
      <c r="A277" s="134" t="s">
        <v>142</v>
      </c>
      <c r="B277" s="24"/>
      <c r="C277" s="83"/>
    </row>
    <row r="278" spans="1:3" ht="25.5" hidden="1" outlineLevel="2" thickTop="1" thickBot="1">
      <c r="A278" s="134" t="s">
        <v>143</v>
      </c>
      <c r="B278" s="3"/>
      <c r="C278" s="83"/>
    </row>
    <row r="279" spans="1:3" ht="13.5" hidden="1" outlineLevel="2" thickTop="1">
      <c r="A279" s="134"/>
      <c r="B279" s="3"/>
      <c r="C279" s="21"/>
    </row>
    <row r="280" spans="1:3" hidden="1" outlineLevel="1" collapsed="1">
      <c r="A280" s="137" t="s">
        <v>197</v>
      </c>
      <c r="B280" s="3"/>
      <c r="C280" s="21"/>
    </row>
    <row r="281" spans="1:3" ht="14.25" hidden="1" outlineLevel="2" thickTop="1" thickBot="1">
      <c r="A281" s="133" t="s">
        <v>54</v>
      </c>
      <c r="B281" s="13"/>
      <c r="C281" s="87"/>
    </row>
    <row r="282" spans="1:3" ht="14.25" hidden="1" outlineLevel="2" thickTop="1" thickBot="1">
      <c r="A282" s="134" t="s">
        <v>59</v>
      </c>
      <c r="C282" s="93"/>
    </row>
    <row r="283" spans="1:3" ht="14.25" hidden="1" outlineLevel="2" thickTop="1" thickBot="1">
      <c r="A283" s="134" t="s">
        <v>142</v>
      </c>
      <c r="B283" s="24"/>
      <c r="C283" s="83"/>
    </row>
    <row r="284" spans="1:3" ht="25.5" hidden="1" outlineLevel="2" thickTop="1" thickBot="1">
      <c r="A284" s="134" t="s">
        <v>143</v>
      </c>
      <c r="B284" s="3"/>
      <c r="C284" s="83"/>
    </row>
    <row r="285" spans="1:3" ht="13.5" hidden="1" outlineLevel="2" thickTop="1">
      <c r="A285" s="134"/>
      <c r="B285" s="3"/>
      <c r="C285" s="21"/>
    </row>
    <row r="286" spans="1:3" hidden="1" outlineLevel="1" collapsed="1">
      <c r="A286" s="137" t="s">
        <v>138</v>
      </c>
      <c r="B286" s="3"/>
      <c r="C286" s="21"/>
    </row>
    <row r="287" spans="1:3" ht="14.25" hidden="1" outlineLevel="2" thickTop="1" thickBot="1">
      <c r="A287" s="133" t="s">
        <v>56</v>
      </c>
      <c r="B287" s="13"/>
      <c r="C287" s="87"/>
    </row>
    <row r="288" spans="1:3" ht="14.25" hidden="1" outlineLevel="2" thickTop="1" thickBot="1">
      <c r="A288" s="134" t="s">
        <v>59</v>
      </c>
      <c r="C288" s="93"/>
    </row>
    <row r="289" spans="1:5" ht="14.25" hidden="1" outlineLevel="2" thickTop="1" thickBot="1">
      <c r="A289" s="134" t="s">
        <v>142</v>
      </c>
      <c r="B289" s="24"/>
      <c r="C289" s="83"/>
    </row>
    <row r="290" spans="1:5" ht="25.5" hidden="1" outlineLevel="2" thickTop="1" thickBot="1">
      <c r="A290" s="134" t="s">
        <v>143</v>
      </c>
      <c r="B290" s="3"/>
      <c r="C290" s="83"/>
    </row>
    <row r="291" spans="1:5" ht="13.5" hidden="1" outlineLevel="2" thickTop="1">
      <c r="A291" s="134"/>
      <c r="B291" s="3"/>
      <c r="C291" s="21"/>
    </row>
    <row r="292" spans="1:5" hidden="1" outlineLevel="1" collapsed="1">
      <c r="A292" s="137" t="s">
        <v>137</v>
      </c>
      <c r="B292" s="3"/>
      <c r="C292" s="21"/>
    </row>
    <row r="293" spans="1:5" ht="14.25" hidden="1" outlineLevel="2" thickTop="1" thickBot="1">
      <c r="A293" s="133" t="s">
        <v>57</v>
      </c>
      <c r="B293" s="13"/>
      <c r="C293" s="87"/>
    </row>
    <row r="294" spans="1:5" ht="14.25" hidden="1" outlineLevel="2" thickTop="1" thickBot="1">
      <c r="A294" s="134" t="s">
        <v>59</v>
      </c>
      <c r="C294" s="93"/>
    </row>
    <row r="295" spans="1:5" ht="14.25" hidden="1" outlineLevel="2" thickTop="1" thickBot="1">
      <c r="A295" s="134" t="s">
        <v>142</v>
      </c>
      <c r="B295" s="24"/>
      <c r="C295" s="83"/>
    </row>
    <row r="296" spans="1:5" ht="25.5" hidden="1" outlineLevel="2" thickTop="1" thickBot="1">
      <c r="A296" s="134" t="s">
        <v>143</v>
      </c>
      <c r="B296" s="3"/>
      <c r="C296" s="83"/>
    </row>
    <row r="297" spans="1:5" ht="13.5" hidden="1" outlineLevel="2" thickTop="1">
      <c r="A297" s="134"/>
      <c r="B297" s="3"/>
      <c r="C297" s="21"/>
    </row>
    <row r="298" spans="1:5" hidden="1" outlineLevel="1" collapsed="1">
      <c r="A298" s="137" t="s">
        <v>136</v>
      </c>
      <c r="B298" s="3"/>
      <c r="C298" s="21"/>
    </row>
    <row r="299" spans="1:5" ht="14.25" hidden="1" outlineLevel="2" thickTop="1" thickBot="1">
      <c r="A299" s="133" t="s">
        <v>58</v>
      </c>
      <c r="B299" s="13"/>
      <c r="C299" s="87"/>
    </row>
    <row r="300" spans="1:5" ht="14.25" hidden="1" outlineLevel="2" thickTop="1" thickBot="1">
      <c r="A300" s="134" t="s">
        <v>59</v>
      </c>
      <c r="C300" s="93"/>
    </row>
    <row r="301" spans="1:5" ht="14.25" hidden="1" outlineLevel="2" thickTop="1" thickBot="1">
      <c r="A301" s="134" t="s">
        <v>142</v>
      </c>
      <c r="B301" s="24"/>
      <c r="C301" s="83"/>
    </row>
    <row r="302" spans="1:5" ht="25.5" hidden="1" outlineLevel="2" thickTop="1" thickBot="1">
      <c r="A302" s="134" t="s">
        <v>143</v>
      </c>
      <c r="B302" s="3"/>
      <c r="C302" s="83"/>
    </row>
    <row r="303" spans="1:5" ht="13.5" hidden="1" outlineLevel="1" collapsed="1" thickBot="1">
      <c r="A303" s="134"/>
      <c r="B303" s="3"/>
      <c r="C303" s="21"/>
    </row>
    <row r="304" spans="1:5" ht="13.5" hidden="1" outlineLevel="1" thickBot="1">
      <c r="A304" s="138" t="s">
        <v>376</v>
      </c>
      <c r="B304" s="13"/>
      <c r="C304" s="122"/>
      <c r="E304" s="17">
        <f>IF(C304=1,1,IF(C304=2,0.75,IF(C304=3,0.5,IF(C304=4,0.25,0))))</f>
        <v>0</v>
      </c>
    </row>
    <row r="305" spans="1:5" ht="14.25" hidden="1" outlineLevel="1" thickTop="1" thickBot="1">
      <c r="A305" s="133" t="s">
        <v>277</v>
      </c>
      <c r="C305" s="123">
        <f>E304*C259*100</f>
        <v>0</v>
      </c>
      <c r="E305" s="8">
        <f>E304*C259</f>
        <v>0</v>
      </c>
    </row>
    <row r="306" spans="1:5" ht="14.25" hidden="1" outlineLevel="1" thickTop="1" thickBot="1">
      <c r="A306" s="133" t="s">
        <v>258</v>
      </c>
      <c r="B306" s="3"/>
      <c r="C306" s="116"/>
    </row>
    <row r="307" spans="1:5" ht="14.25" hidden="1" outlineLevel="1" thickTop="1" thickBot="1">
      <c r="C307" s="21"/>
    </row>
    <row r="308" spans="1:5" ht="14.25" hidden="1" outlineLevel="1" thickTop="1" thickBot="1">
      <c r="A308" s="133" t="s">
        <v>89</v>
      </c>
      <c r="B308" s="3"/>
      <c r="C308" s="87"/>
    </row>
    <row r="309" spans="1:5" ht="13.5" hidden="1" outlineLevel="1" thickTop="1">
      <c r="A309" s="133" t="s">
        <v>90</v>
      </c>
      <c r="B309" s="3"/>
      <c r="C309" s="88"/>
    </row>
    <row r="310" spans="1:5" hidden="1" outlineLevel="1">
      <c r="A310" s="184" t="s">
        <v>390</v>
      </c>
      <c r="B310" s="184"/>
      <c r="C310" s="184"/>
    </row>
    <row r="311" spans="1:5" ht="14.25" hidden="1" outlineLevel="2" thickTop="1" thickBot="1">
      <c r="A311" s="133" t="s">
        <v>91</v>
      </c>
      <c r="B311" s="38"/>
      <c r="C311" s="54"/>
    </row>
    <row r="312" spans="1:5" ht="14.25" hidden="1" outlineLevel="2" thickTop="1" thickBot="1">
      <c r="A312" s="133" t="s">
        <v>92</v>
      </c>
      <c r="B312" s="38"/>
      <c r="C312" s="54"/>
    </row>
    <row r="313" spans="1:5" ht="14.25" hidden="1" outlineLevel="2" thickTop="1" thickBot="1">
      <c r="A313" s="133" t="s">
        <v>93</v>
      </c>
      <c r="B313" s="8"/>
      <c r="C313" s="54"/>
    </row>
    <row r="314" spans="1:5" ht="14.25" hidden="1" outlineLevel="2" thickTop="1" thickBot="1">
      <c r="A314" s="133" t="s">
        <v>94</v>
      </c>
      <c r="B314" s="8"/>
      <c r="C314" s="54"/>
    </row>
    <row r="315" spans="1:5" hidden="1" outlineLevel="1" collapsed="1">
      <c r="C315" s="21"/>
    </row>
    <row r="316" spans="1:5" collapsed="1"/>
  </sheetData>
  <customSheetViews>
    <customSheetView guid="{3DDFD1A9-EC9B-477D-8BB2-1CBA14E88534}" hiddenRows="1" hiddenColumns="1">
      <selection activeCell="J64" sqref="J64"/>
      <pageMargins left="0.7" right="0.7" top="0.75" bottom="0.75" header="0.3" footer="0.3"/>
      <headerFooter alignWithMargins="0">
        <oddHeader>&amp;A</oddHeader>
        <oddFooter>&amp;F</oddFooter>
      </headerFooter>
    </customSheetView>
  </customSheetViews>
  <mergeCells count="7">
    <mergeCell ref="A184:C184"/>
    <mergeCell ref="A247:C247"/>
    <mergeCell ref="A310:C310"/>
    <mergeCell ref="A1:C1"/>
    <mergeCell ref="A46:C46"/>
    <mergeCell ref="A58:C58"/>
    <mergeCell ref="A121:C121"/>
  </mergeCells>
  <phoneticPr fontId="3" type="noConversion"/>
  <dataValidations count="3">
    <dataValidation type="list" allowBlank="1" showInputMessage="1" showErrorMessage="1" sqref="C300 C198 C194 C237 C231 C225 C219 C213 C206 C202 C156 C150 C144 C162 C168 C174 C265 C270 C276 C282 C288 C294 C257 C261 C135 C131 C140 C72 C93 C87 C81 C76 C99 C105 C111 C68 C30 C24 C13 C18 C9 C5 C48 C42 C36">
      <formula1>"Yes,No"</formula1>
    </dataValidation>
    <dataValidation type="list" allowBlank="1" showInputMessage="1" showErrorMessage="1" sqref="C263 C200 C137 C74 C11">
      <formula1>"High,Medium,Low"</formula1>
    </dataValidation>
    <dataValidation type="list" allowBlank="1" showInputMessage="1" showErrorMessage="1" sqref="C304 C241 C178 C115 C52">
      <formula1>Scores</formula1>
    </dataValidation>
  </dataValidations>
  <pageMargins left="0.55118110236220474" right="0.55118110236220474" top="0.78740157480314965" bottom="0.78740157480314965" header="0.51181102362204722" footer="0.51181102362204722"/>
  <headerFooter alignWithMargins="0">
    <oddHeader>&amp;A</oddHeader>
    <oddFooter>&amp;F</oddFooter>
  </headerFooter>
</worksheet>
</file>

<file path=xl/worksheets/sheet4.xml><?xml version="1.0" encoding="utf-8"?>
<worksheet xmlns="http://schemas.openxmlformats.org/spreadsheetml/2006/main" xmlns:r="http://schemas.openxmlformats.org/officeDocument/2006/relationships">
  <dimension ref="A1:E109"/>
  <sheetViews>
    <sheetView workbookViewId="0">
      <selection activeCell="C21" sqref="C21"/>
    </sheetView>
  </sheetViews>
  <sheetFormatPr defaultRowHeight="14.25" customHeight="1" outlineLevelRow="2"/>
  <cols>
    <col min="1" max="1" width="30.7109375" style="134" customWidth="1"/>
    <col min="2" max="2" width="1.7109375" style="2" customWidth="1"/>
    <col min="3" max="3" width="60.7109375" style="2" customWidth="1"/>
    <col min="4" max="4" width="9.140625" style="2"/>
    <col min="5" max="5" width="0" style="2" hidden="1" customWidth="1"/>
    <col min="6" max="16384" width="9.140625" style="2"/>
  </cols>
  <sheetData>
    <row r="1" spans="1:5" ht="20.25">
      <c r="A1" s="189" t="s">
        <v>278</v>
      </c>
      <c r="B1" s="189"/>
      <c r="C1" s="189"/>
    </row>
    <row r="2" spans="1:5" s="22" customFormat="1" ht="14.25" customHeight="1" thickBot="1">
      <c r="A2" s="142"/>
      <c r="B2" s="105"/>
      <c r="C2" s="105"/>
    </row>
    <row r="3" spans="1:5" s="22" customFormat="1" ht="14.25" customHeight="1" thickBot="1">
      <c r="A3" s="133" t="s">
        <v>377</v>
      </c>
      <c r="B3" s="57"/>
      <c r="C3" s="55">
        <v>40887</v>
      </c>
    </row>
    <row r="4" spans="1:5" s="22" customFormat="1" ht="14.25" customHeight="1" thickBot="1">
      <c r="A4" s="134"/>
      <c r="C4" s="3"/>
    </row>
    <row r="5" spans="1:5" ht="14.25" customHeight="1" thickTop="1" thickBot="1">
      <c r="A5" s="138" t="s">
        <v>378</v>
      </c>
      <c r="B5" s="23"/>
      <c r="C5" s="124">
        <f ca="1">'A2 Outputs 1-5'!C6+'A2 Outputs 1-5'!C69+'A2 Outputs 1-5'!C132+'A2 Outputs 1-5'!C195+'A2 Outputs 1-5'!C258+'A2 Outputs 6-10'!C7+'A2 Outputs 6-10'!C70+'A2 Outputs 6-10'!C133+'A2 Outputs 6-10'!C196+'A2 Outputs 6-10'!C259</f>
        <v>1</v>
      </c>
      <c r="D5" s="8"/>
      <c r="E5" s="8"/>
    </row>
    <row r="6" spans="1:5" ht="14.25" customHeight="1" thickTop="1" thickBot="1">
      <c r="A6" s="138" t="s">
        <v>69</v>
      </c>
      <c r="B6" s="127"/>
      <c r="C6" s="125">
        <f ca="1">E6*100</f>
        <v>67.5</v>
      </c>
      <c r="D6" s="8"/>
      <c r="E6" s="8">
        <f ca="1">'A2 Outputs 1-5'!E52+'A2 Outputs 1-5'!E115+'A2 Outputs 1-5'!E178+'A2 Outputs 1-5'!E241+'A2 Outputs 1-5'!E304+'A2 Outputs 6-10'!E53+'A2 Outputs 6-10'!E116+'A2 Outputs 6-10'!E179+'A2 Outputs 6-10'!E242+'A2 Outputs 6-10'!E305</f>
        <v>0.67500000000000004</v>
      </c>
    </row>
    <row r="7" spans="1:5" ht="14.25" customHeight="1" thickTop="1" thickBot="1">
      <c r="A7" s="138" t="s">
        <v>279</v>
      </c>
      <c r="B7" s="13"/>
      <c r="C7" s="126" t="str">
        <f ca="1">IF(E7&lt;1.55,"High",IF(E7&gt;2.5,"Low","Medium"))</f>
        <v>High</v>
      </c>
      <c r="D7" s="8"/>
      <c r="E7" s="8">
        <f ca="1">'A2 Outputs 1-5'!E11+'A2 Outputs 1-5'!E74+'A2 Outputs 1-5'!E137+'A2 Outputs 1-5'!E200+'A2 Outputs 1-5'!E263+'A2 Outputs 6-10'!E12+'A2 Outputs 6-10'!E75+'A2 Outputs 6-10'!E138+'A2 Outputs 6-10'!E201+'A2 Outputs 6-10'!E264</f>
        <v>1.4000000000000001</v>
      </c>
    </row>
    <row r="8" spans="1:5" ht="14.25" customHeight="1" thickTop="1"/>
    <row r="9" spans="1:5" ht="15.75">
      <c r="A9" s="190" t="s">
        <v>35</v>
      </c>
      <c r="B9" s="190"/>
      <c r="C9" s="190"/>
    </row>
    <row r="10" spans="1:5" ht="14.25" customHeight="1" thickBot="1">
      <c r="A10" s="191" t="s">
        <v>48</v>
      </c>
      <c r="B10" s="191"/>
      <c r="C10" s="191"/>
    </row>
    <row r="11" spans="1:5" ht="24.75" thickBot="1">
      <c r="A11" s="134" t="s">
        <v>36</v>
      </c>
      <c r="B11" s="5"/>
      <c r="C11" s="90"/>
    </row>
    <row r="12" spans="1:5" ht="24.75" thickBot="1">
      <c r="A12" s="134" t="s">
        <v>37</v>
      </c>
      <c r="B12" s="5"/>
      <c r="C12" s="100" t="s">
        <v>296</v>
      </c>
    </row>
    <row r="13" spans="1:5" ht="14.25" customHeight="1" thickBot="1">
      <c r="A13" s="134" t="s">
        <v>38</v>
      </c>
      <c r="B13" s="5"/>
      <c r="C13" s="90"/>
    </row>
    <row r="14" spans="1:5" ht="14.25" customHeight="1" thickBot="1">
      <c r="A14" s="134" t="s">
        <v>39</v>
      </c>
      <c r="B14" s="5"/>
      <c r="C14" s="90"/>
    </row>
    <row r="15" spans="1:5" ht="14.25" customHeight="1" thickBot="1">
      <c r="A15" s="134" t="s">
        <v>40</v>
      </c>
      <c r="B15" s="5"/>
      <c r="C15" s="90"/>
    </row>
    <row r="16" spans="1:5" ht="14.25" customHeight="1" thickBot="1">
      <c r="A16" s="134" t="s">
        <v>41</v>
      </c>
      <c r="B16" s="5"/>
      <c r="C16" s="90" t="s">
        <v>296</v>
      </c>
    </row>
    <row r="17" spans="1:3" ht="14.25" customHeight="1">
      <c r="B17" s="1"/>
      <c r="C17" s="1"/>
    </row>
    <row r="18" spans="1:3" ht="15.75">
      <c r="A18" s="190" t="s">
        <v>42</v>
      </c>
      <c r="B18" s="190"/>
      <c r="C18" s="190"/>
    </row>
    <row r="19" spans="1:3" ht="14.25" customHeight="1" thickBot="1">
      <c r="A19" s="188" t="s">
        <v>49</v>
      </c>
      <c r="B19" s="188"/>
      <c r="C19" s="188"/>
    </row>
    <row r="20" spans="1:3" ht="14.25" customHeight="1" thickBot="1">
      <c r="A20" s="134" t="s">
        <v>43</v>
      </c>
      <c r="B20" s="5"/>
      <c r="C20" s="90"/>
    </row>
    <row r="21" spans="1:3" ht="14.25" customHeight="1" thickBot="1">
      <c r="A21" s="134" t="s">
        <v>44</v>
      </c>
      <c r="B21" s="5"/>
      <c r="C21" s="100"/>
    </row>
    <row r="22" spans="1:3" ht="14.25" customHeight="1" thickBot="1">
      <c r="A22" s="134" t="s">
        <v>45</v>
      </c>
      <c r="B22" s="5"/>
      <c r="C22" s="90"/>
    </row>
    <row r="23" spans="1:3" ht="14.25" customHeight="1" thickBot="1">
      <c r="A23" s="134" t="s">
        <v>46</v>
      </c>
      <c r="B23" s="5"/>
      <c r="C23" s="90"/>
    </row>
    <row r="24" spans="1:3" ht="14.25" customHeight="1" thickBot="1">
      <c r="A24" s="134" t="s">
        <v>47</v>
      </c>
      <c r="B24" s="5"/>
      <c r="C24" s="90" t="s">
        <v>296</v>
      </c>
    </row>
    <row r="25" spans="1:3" ht="14.25" customHeight="1" thickBot="1">
      <c r="B25" s="5"/>
      <c r="C25" s="5"/>
    </row>
    <row r="26" spans="1:3" ht="14.25" customHeight="1" thickTop="1" thickBot="1">
      <c r="A26" s="134" t="s">
        <v>46</v>
      </c>
      <c r="B26" s="4"/>
      <c r="C26" s="101"/>
    </row>
    <row r="27" spans="1:3" ht="14.25" customHeight="1" thickTop="1" thickBot="1">
      <c r="B27" s="1"/>
      <c r="C27" s="101"/>
    </row>
    <row r="28" spans="1:3" ht="14.25" customHeight="1" thickTop="1" thickBot="1">
      <c r="B28" s="1"/>
      <c r="C28" s="101"/>
    </row>
    <row r="29" spans="1:3" ht="14.25" customHeight="1" thickTop="1" thickBot="1">
      <c r="C29" s="101"/>
    </row>
    <row r="30" spans="1:3" ht="14.25" customHeight="1" thickTop="1" thickBot="1">
      <c r="C30" s="101"/>
    </row>
    <row r="31" spans="1:3" ht="14.25" customHeight="1" thickTop="1" thickBot="1">
      <c r="C31" s="101"/>
    </row>
    <row r="32" spans="1:3" s="22" customFormat="1" ht="14.25" customHeight="1" thickTop="1" thickBot="1">
      <c r="A32" s="134"/>
      <c r="B32" s="2"/>
      <c r="C32" s="101"/>
    </row>
    <row r="33" spans="1:3" s="22" customFormat="1" ht="14.25" customHeight="1" thickTop="1" thickBot="1">
      <c r="A33" s="133"/>
    </row>
    <row r="34" spans="1:3" ht="25.5" thickTop="1" thickBot="1">
      <c r="A34" s="133" t="s">
        <v>292</v>
      </c>
      <c r="B34" s="4"/>
      <c r="C34" s="101"/>
    </row>
    <row r="35" spans="1:3" ht="14.25" customHeight="1" thickTop="1" thickBot="1"/>
    <row r="36" spans="1:3" ht="16.5" thickTop="1" thickBot="1">
      <c r="A36" s="133" t="s">
        <v>193</v>
      </c>
      <c r="C36" s="101"/>
    </row>
    <row r="37" spans="1:3" ht="16.5" thickTop="1" thickBot="1">
      <c r="A37" s="143" t="s">
        <v>306</v>
      </c>
      <c r="C37" s="101"/>
    </row>
    <row r="38" spans="1:3" s="8" customFormat="1" hidden="1" outlineLevel="1" thickTop="1" thickBot="1">
      <c r="A38" s="184" t="s">
        <v>390</v>
      </c>
      <c r="B38" s="184"/>
      <c r="C38" s="184"/>
    </row>
    <row r="39" spans="1:3" s="8" customFormat="1" hidden="1" outlineLevel="2" thickTop="1" thickBot="1">
      <c r="A39" s="133" t="s">
        <v>189</v>
      </c>
      <c r="B39" s="38"/>
      <c r="C39" s="54"/>
    </row>
    <row r="40" spans="1:3" s="8" customFormat="1" hidden="1" outlineLevel="2" thickTop="1" thickBot="1">
      <c r="A40" s="133" t="s">
        <v>190</v>
      </c>
      <c r="B40" s="38"/>
      <c r="C40" s="54"/>
    </row>
    <row r="41" spans="1:3" s="8" customFormat="1" hidden="1" outlineLevel="2" thickTop="1" thickBot="1">
      <c r="A41" s="133" t="s">
        <v>191</v>
      </c>
      <c r="C41" s="54"/>
    </row>
    <row r="42" spans="1:3" s="8" customFormat="1" hidden="1" outlineLevel="2" thickTop="1" thickBot="1">
      <c r="A42" s="133" t="s">
        <v>192</v>
      </c>
      <c r="C42" s="54"/>
    </row>
    <row r="43" spans="1:3" ht="14.25" customHeight="1" collapsed="1" thickTop="1"/>
    <row r="105" spans="3:3" ht="14.25" customHeight="1">
      <c r="C105" s="60"/>
    </row>
    <row r="109" spans="3:3" ht="14.25" customHeight="1">
      <c r="C109" s="60"/>
    </row>
  </sheetData>
  <customSheetViews>
    <customSheetView guid="{3DDFD1A9-EC9B-477D-8BB2-1CBA14E88534}" hiddenRows="1" hiddenColumns="1">
      <selection activeCell="C21" sqref="C21"/>
      <pageMargins left="0.7" right="0.7" top="0.75" bottom="0.75" header="0.3" footer="0.3"/>
      <headerFooter alignWithMargins="0">
        <oddHeader>&amp;A</oddHeader>
        <oddFooter>&amp;F</oddFooter>
      </headerFooter>
    </customSheetView>
  </customSheetViews>
  <mergeCells count="6">
    <mergeCell ref="A38:C38"/>
    <mergeCell ref="A19:C19"/>
    <mergeCell ref="A1:C1"/>
    <mergeCell ref="A9:C9"/>
    <mergeCell ref="A10:C10"/>
    <mergeCell ref="A18:C18"/>
  </mergeCells>
  <phoneticPr fontId="3" type="noConversion"/>
  <dataValidations count="1">
    <dataValidation type="list" allowBlank="1" showInputMessage="1" showErrorMessage="1" sqref="C11:C16 C20:C24">
      <formula1>"X"</formula1>
    </dataValidation>
  </dataValidations>
  <pageMargins left="0.55118110236220474" right="0.55118110236220474" top="0.78740157480314965" bottom="0.78740157480314965" header="0.51181102362204722" footer="0.51181102362204722"/>
  <headerFooter alignWithMargins="0">
    <oddHeader>&amp;A</oddHeader>
    <oddFooter>&amp;F</oddFooter>
  </headerFooter>
</worksheet>
</file>

<file path=xl/worksheets/sheet5.xml><?xml version="1.0" encoding="utf-8"?>
<worksheet xmlns="http://schemas.openxmlformats.org/spreadsheetml/2006/main" xmlns:r="http://schemas.openxmlformats.org/officeDocument/2006/relationships">
  <dimension ref="A1:D123"/>
  <sheetViews>
    <sheetView topLeftCell="A18" workbookViewId="0">
      <selection activeCell="C17" sqref="C17"/>
    </sheetView>
  </sheetViews>
  <sheetFormatPr defaultColWidth="8.85546875" defaultRowHeight="12.75" outlineLevelRow="2"/>
  <cols>
    <col min="1" max="1" width="30.7109375" style="151" customWidth="1"/>
    <col min="2" max="2" width="1.7109375" customWidth="1"/>
    <col min="3" max="3" width="60.7109375" style="29" customWidth="1"/>
    <col min="4" max="4" width="10.7109375" style="104" customWidth="1"/>
  </cols>
  <sheetData>
    <row r="1" spans="1:4" ht="20.25">
      <c r="A1" s="30" t="s">
        <v>204</v>
      </c>
      <c r="B1" s="30"/>
      <c r="C1" s="74"/>
    </row>
    <row r="2" spans="1:4">
      <c r="A2" s="136"/>
      <c r="B2" s="32"/>
      <c r="C2" s="78"/>
    </row>
    <row r="3" spans="1:4" ht="16.5" thickBot="1">
      <c r="A3" s="36" t="s">
        <v>139</v>
      </c>
      <c r="B3" s="36"/>
      <c r="C3" s="77"/>
    </row>
    <row r="4" spans="1:4" s="33" customFormat="1" ht="141" thickBot="1">
      <c r="A4" s="138" t="s">
        <v>77</v>
      </c>
      <c r="B4" s="49"/>
      <c r="C4" s="102" t="s">
        <v>2</v>
      </c>
      <c r="D4" s="104"/>
    </row>
    <row r="5" spans="1:4" s="33" customFormat="1" ht="13.5" thickBot="1">
      <c r="A5" s="144"/>
      <c r="C5" s="59"/>
      <c r="D5" s="35"/>
    </row>
    <row r="6" spans="1:4" s="33" customFormat="1" ht="25.5" thickTop="1" thickBot="1">
      <c r="A6" s="133" t="s">
        <v>307</v>
      </c>
      <c r="B6" s="47"/>
      <c r="C6" s="109"/>
      <c r="D6" s="35"/>
    </row>
    <row r="7" spans="1:4" s="33" customFormat="1" ht="24.75" thickTop="1">
      <c r="A7" s="143" t="s">
        <v>308</v>
      </c>
      <c r="B7" s="48"/>
      <c r="C7" s="33" t="s">
        <v>395</v>
      </c>
      <c r="D7" s="35"/>
    </row>
    <row r="8" spans="1:4" s="8" customFormat="1">
      <c r="A8" s="184" t="s">
        <v>390</v>
      </c>
      <c r="B8" s="184"/>
      <c r="C8" s="184"/>
    </row>
    <row r="9" spans="1:4" s="8" customFormat="1" ht="25.5" hidden="1" outlineLevel="2" thickTop="1" thickBot="1">
      <c r="A9" s="133" t="s">
        <v>185</v>
      </c>
      <c r="B9" s="38"/>
      <c r="C9" s="54"/>
    </row>
    <row r="10" spans="1:4" s="8" customFormat="1" ht="25.5" hidden="1" outlineLevel="2" thickTop="1" thickBot="1">
      <c r="A10" s="133" t="s">
        <v>186</v>
      </c>
      <c r="B10" s="38"/>
      <c r="C10" s="54"/>
    </row>
    <row r="11" spans="1:4" s="8" customFormat="1" ht="25.5" hidden="1" outlineLevel="2" thickTop="1" thickBot="1">
      <c r="A11" s="133" t="s">
        <v>187</v>
      </c>
      <c r="C11" s="54"/>
    </row>
    <row r="12" spans="1:4" s="8" customFormat="1" ht="25.5" hidden="1" outlineLevel="2" thickTop="1" thickBot="1">
      <c r="A12" s="133" t="s">
        <v>188</v>
      </c>
      <c r="C12" s="54"/>
    </row>
    <row r="13" spans="1:4" s="33" customFormat="1" ht="13.5" collapsed="1" thickBot="1">
      <c r="A13" s="133"/>
      <c r="B13" s="47"/>
      <c r="C13" s="38"/>
      <c r="D13" s="105"/>
    </row>
    <row r="14" spans="1:4" s="33" customFormat="1" ht="267.75" customHeight="1" thickBot="1">
      <c r="A14" s="138" t="s">
        <v>78</v>
      </c>
      <c r="B14" s="49"/>
      <c r="C14" s="181" t="s">
        <v>347</v>
      </c>
      <c r="D14" s="35"/>
    </row>
    <row r="15" spans="1:4" s="33" customFormat="1" ht="13.5" thickBot="1">
      <c r="A15" s="134"/>
      <c r="B15" s="28"/>
      <c r="C15" s="27"/>
      <c r="D15" s="28"/>
    </row>
    <row r="16" spans="1:4" s="33" customFormat="1" ht="65.25" thickTop="1" thickBot="1">
      <c r="A16" s="133" t="s">
        <v>309</v>
      </c>
      <c r="B16" s="47"/>
      <c r="C16" s="182" t="s">
        <v>348</v>
      </c>
      <c r="D16" s="28"/>
    </row>
    <row r="17" spans="1:4" s="33" customFormat="1" ht="25.5" thickTop="1" thickBot="1">
      <c r="A17" s="143" t="s">
        <v>310</v>
      </c>
      <c r="B17" s="112"/>
      <c r="C17" s="109"/>
      <c r="D17" s="28"/>
    </row>
    <row r="18" spans="1:4" s="8" customFormat="1" ht="13.5" thickTop="1">
      <c r="A18" s="184" t="s">
        <v>390</v>
      </c>
      <c r="B18" s="184"/>
      <c r="C18" s="184"/>
    </row>
    <row r="19" spans="1:4" s="8" customFormat="1" ht="25.5" hidden="1" outlineLevel="2" thickTop="1" thickBot="1">
      <c r="A19" s="133" t="s">
        <v>181</v>
      </c>
      <c r="B19" s="38"/>
      <c r="C19" s="54"/>
    </row>
    <row r="20" spans="1:4" s="8" customFormat="1" ht="25.5" hidden="1" outlineLevel="2" thickTop="1" thickBot="1">
      <c r="A20" s="133" t="s">
        <v>182</v>
      </c>
      <c r="B20" s="38"/>
      <c r="C20" s="54"/>
    </row>
    <row r="21" spans="1:4" s="8" customFormat="1" ht="25.5" hidden="1" outlineLevel="2" thickTop="1" thickBot="1">
      <c r="A21" s="133" t="s">
        <v>183</v>
      </c>
      <c r="C21" s="54"/>
    </row>
    <row r="22" spans="1:4" s="8" customFormat="1" ht="25.5" hidden="1" outlineLevel="2" thickTop="1" thickBot="1">
      <c r="A22" s="133" t="s">
        <v>184</v>
      </c>
      <c r="C22" s="54"/>
    </row>
    <row r="23" spans="1:4" s="33" customFormat="1" ht="13.5" collapsed="1" thickBot="1">
      <c r="A23" s="143"/>
      <c r="B23" s="48"/>
      <c r="C23" s="78"/>
      <c r="D23" s="106"/>
    </row>
    <row r="24" spans="1:4" s="33" customFormat="1" ht="72" customHeight="1" thickBot="1">
      <c r="A24" s="138" t="s">
        <v>79</v>
      </c>
      <c r="B24" s="38"/>
      <c r="C24" s="176"/>
      <c r="D24" s="35"/>
    </row>
    <row r="25" spans="1:4" s="33" customFormat="1" ht="13.5" thickBot="1">
      <c r="A25" s="145"/>
      <c r="B25" s="28"/>
      <c r="C25" s="27"/>
      <c r="D25" s="28"/>
    </row>
    <row r="26" spans="1:4" s="33" customFormat="1" ht="25.5" thickTop="1" thickBot="1">
      <c r="A26" s="133" t="s">
        <v>311</v>
      </c>
      <c r="B26" s="47"/>
      <c r="C26" s="177"/>
      <c r="D26" s="28"/>
    </row>
    <row r="27" spans="1:4" s="33" customFormat="1" ht="14.25" thickTop="1" thickBot="1">
      <c r="A27" s="143" t="s">
        <v>312</v>
      </c>
      <c r="B27" s="48"/>
      <c r="C27" s="177"/>
      <c r="D27" s="28"/>
    </row>
    <row r="28" spans="1:4" s="8" customFormat="1" ht="13.5" thickTop="1">
      <c r="A28" s="184" t="s">
        <v>390</v>
      </c>
      <c r="B28" s="184"/>
      <c r="C28" s="184"/>
    </row>
    <row r="29" spans="1:4" s="8" customFormat="1" ht="25.5" hidden="1" outlineLevel="2" thickTop="1" thickBot="1">
      <c r="A29" s="133" t="s">
        <v>177</v>
      </c>
      <c r="B29" s="38"/>
      <c r="C29" s="54"/>
    </row>
    <row r="30" spans="1:4" s="8" customFormat="1" ht="25.5" hidden="1" outlineLevel="2" thickTop="1" thickBot="1">
      <c r="A30" s="133" t="s">
        <v>178</v>
      </c>
      <c r="B30" s="38"/>
      <c r="C30" s="54"/>
    </row>
    <row r="31" spans="1:4" s="8" customFormat="1" ht="14.25" hidden="1" outlineLevel="2" thickTop="1" thickBot="1">
      <c r="A31" s="133" t="s">
        <v>179</v>
      </c>
      <c r="C31" s="54"/>
    </row>
    <row r="32" spans="1:4" s="8" customFormat="1" ht="14.25" hidden="1" outlineLevel="2" thickTop="1" thickBot="1">
      <c r="A32" s="133" t="s">
        <v>180</v>
      </c>
      <c r="C32" s="54"/>
    </row>
    <row r="33" spans="1:4" s="33" customFormat="1" collapsed="1">
      <c r="A33" s="143"/>
      <c r="B33" s="78"/>
      <c r="C33" s="78"/>
      <c r="D33" s="28"/>
    </row>
    <row r="34" spans="1:4" s="33" customFormat="1" ht="15.75">
      <c r="A34" s="50" t="s">
        <v>147</v>
      </c>
      <c r="C34" s="59"/>
      <c r="D34" s="35"/>
    </row>
    <row r="35" spans="1:4" s="33" customFormat="1" ht="72">
      <c r="A35" s="134" t="s">
        <v>80</v>
      </c>
      <c r="B35" s="3"/>
      <c r="C35" s="103"/>
      <c r="D35" s="21"/>
    </row>
    <row r="36" spans="1:4" s="33" customFormat="1">
      <c r="A36" s="146"/>
      <c r="C36" s="59"/>
      <c r="D36" s="35"/>
    </row>
    <row r="37" spans="1:4" s="33" customFormat="1" ht="36">
      <c r="A37" s="147" t="s">
        <v>291</v>
      </c>
      <c r="B37" s="99"/>
      <c r="C37" s="103"/>
      <c r="D37" s="35"/>
    </row>
    <row r="38" spans="1:4" s="33" customFormat="1" ht="13.5" thickBot="1">
      <c r="A38" s="148"/>
      <c r="B38" s="37"/>
      <c r="C38" s="37"/>
      <c r="D38" s="35"/>
    </row>
    <row r="39" spans="1:4" s="33" customFormat="1" ht="14.25" thickTop="1" thickBot="1">
      <c r="A39" s="133" t="s">
        <v>313</v>
      </c>
      <c r="B39" s="47"/>
      <c r="C39" s="109"/>
      <c r="D39" s="35"/>
    </row>
    <row r="40" spans="1:4" s="33" customFormat="1" ht="14.25" thickTop="1" thickBot="1">
      <c r="A40" s="143" t="s">
        <v>314</v>
      </c>
      <c r="B40" s="48"/>
      <c r="C40" s="109"/>
      <c r="D40" s="35"/>
    </row>
    <row r="41" spans="1:4" s="8" customFormat="1" ht="13.5" thickTop="1">
      <c r="A41" s="184" t="s">
        <v>390</v>
      </c>
      <c r="B41" s="184"/>
      <c r="C41" s="184"/>
    </row>
    <row r="42" spans="1:4" s="8" customFormat="1" ht="14.25" hidden="1" outlineLevel="1" thickTop="1" thickBot="1">
      <c r="A42" s="133" t="s">
        <v>173</v>
      </c>
      <c r="B42" s="38"/>
      <c r="C42" s="54"/>
    </row>
    <row r="43" spans="1:4" s="8" customFormat="1" ht="14.25" hidden="1" outlineLevel="1" thickTop="1" thickBot="1">
      <c r="A43" s="133" t="s">
        <v>174</v>
      </c>
      <c r="B43" s="38"/>
      <c r="C43" s="54"/>
    </row>
    <row r="44" spans="1:4" s="8" customFormat="1" ht="14.25" hidden="1" outlineLevel="1" thickTop="1" thickBot="1">
      <c r="A44" s="133" t="s">
        <v>175</v>
      </c>
      <c r="C44" s="54"/>
    </row>
    <row r="45" spans="1:4" s="8" customFormat="1" ht="14.25" hidden="1" outlineLevel="1" thickTop="1" thickBot="1">
      <c r="A45" s="133" t="s">
        <v>176</v>
      </c>
      <c r="C45" s="54"/>
    </row>
    <row r="46" spans="1:4" s="33" customFormat="1" collapsed="1">
      <c r="A46" s="148"/>
      <c r="B46" s="37"/>
      <c r="C46" s="37"/>
      <c r="D46" s="35"/>
    </row>
    <row r="47" spans="1:4" s="33" customFormat="1" ht="15.75">
      <c r="A47" s="50" t="s">
        <v>145</v>
      </c>
      <c r="B47" s="50"/>
      <c r="C47" s="50"/>
      <c r="D47" s="35"/>
    </row>
    <row r="48" spans="1:4" s="33" customFormat="1" ht="13.5" thickBot="1">
      <c r="A48" s="149" t="s">
        <v>134</v>
      </c>
      <c r="B48" s="38"/>
      <c r="C48" s="38"/>
    </row>
    <row r="49" spans="1:4" s="33" customFormat="1" ht="14.25" thickTop="1" thickBot="1">
      <c r="A49" s="150"/>
      <c r="B49" s="28"/>
      <c r="C49" s="109"/>
    </row>
    <row r="50" spans="1:4" s="33" customFormat="1" ht="14.25" thickTop="1" thickBot="1">
      <c r="A50" s="150"/>
      <c r="B50" s="28"/>
      <c r="C50" s="109"/>
    </row>
    <row r="51" spans="1:4" s="33" customFormat="1" ht="14.25" thickTop="1" thickBot="1">
      <c r="A51" s="150"/>
      <c r="B51" s="28"/>
      <c r="C51" s="109"/>
    </row>
    <row r="52" spans="1:4" s="33" customFormat="1" ht="14.25" thickTop="1" thickBot="1">
      <c r="A52" s="150"/>
      <c r="B52" s="28"/>
      <c r="C52" s="109"/>
    </row>
    <row r="53" spans="1:4" s="33" customFormat="1" ht="14.25" thickTop="1" thickBot="1">
      <c r="A53" s="150"/>
      <c r="B53" s="28"/>
      <c r="C53" s="109"/>
    </row>
    <row r="54" spans="1:4" s="33" customFormat="1" ht="14.25" thickTop="1" thickBot="1">
      <c r="A54" s="150"/>
      <c r="B54" s="28"/>
      <c r="C54" s="109"/>
    </row>
    <row r="55" spans="1:4" s="33" customFormat="1" ht="14.25" thickTop="1" thickBot="1">
      <c r="A55" s="150"/>
      <c r="B55" s="28"/>
      <c r="C55" s="109"/>
    </row>
    <row r="56" spans="1:4" s="33" customFormat="1" ht="14.25" thickTop="1" thickBot="1">
      <c r="A56" s="150"/>
      <c r="B56" s="28"/>
      <c r="C56" s="109"/>
    </row>
    <row r="57" spans="1:4" s="33" customFormat="1" ht="14.25" thickTop="1" thickBot="1">
      <c r="A57" s="150"/>
      <c r="B57" s="28"/>
      <c r="C57" s="109"/>
    </row>
    <row r="58" spans="1:4" s="33" customFormat="1" ht="14.25" thickTop="1" thickBot="1">
      <c r="A58" s="150"/>
      <c r="B58" s="28"/>
      <c r="C58" s="109"/>
    </row>
    <row r="59" spans="1:4" ht="14.25" thickTop="1" thickBot="1">
      <c r="C59" s="110"/>
    </row>
    <row r="60" spans="1:4" s="33" customFormat="1" ht="14.25" thickTop="1" thickBot="1">
      <c r="A60" s="133" t="s">
        <v>315</v>
      </c>
      <c r="B60" s="111"/>
      <c r="C60" s="103"/>
      <c r="D60" s="35"/>
    </row>
    <row r="61" spans="1:4" ht="14.25" thickTop="1" thickBot="1">
      <c r="A61" s="143" t="s">
        <v>316</v>
      </c>
      <c r="B61" s="48"/>
      <c r="C61" s="109"/>
      <c r="D61" s="35"/>
    </row>
    <row r="62" spans="1:4" s="8" customFormat="1" ht="13.5" thickTop="1">
      <c r="A62" s="184" t="s">
        <v>390</v>
      </c>
      <c r="B62" s="184"/>
      <c r="C62" s="184"/>
    </row>
    <row r="63" spans="1:4" s="8" customFormat="1" ht="14.25" hidden="1" outlineLevel="2" thickTop="1" thickBot="1">
      <c r="A63" s="133" t="s">
        <v>169</v>
      </c>
      <c r="B63" s="38"/>
      <c r="C63" s="54"/>
    </row>
    <row r="64" spans="1:4" s="8" customFormat="1" ht="14.25" hidden="1" outlineLevel="2" thickTop="1" thickBot="1">
      <c r="A64" s="133" t="s">
        <v>170</v>
      </c>
      <c r="B64" s="38"/>
      <c r="C64" s="54"/>
    </row>
    <row r="65" spans="1:3" s="8" customFormat="1" ht="14.25" hidden="1" outlineLevel="2" thickTop="1" thickBot="1">
      <c r="A65" s="133" t="s">
        <v>171</v>
      </c>
      <c r="C65" s="54"/>
    </row>
    <row r="66" spans="1:3" s="8" customFormat="1" ht="14.25" hidden="1" outlineLevel="2" thickTop="1" thickBot="1">
      <c r="A66" s="133" t="s">
        <v>172</v>
      </c>
      <c r="C66" s="54"/>
    </row>
    <row r="67" spans="1:3" collapsed="1"/>
    <row r="114" spans="4:4">
      <c r="D114" s="107"/>
    </row>
    <row r="119" spans="4:4">
      <c r="D119" s="84"/>
    </row>
    <row r="123" spans="4:4">
      <c r="D123" s="84"/>
    </row>
  </sheetData>
  <customSheetViews>
    <customSheetView guid="{3DDFD1A9-EC9B-477D-8BB2-1CBA14E88534}" hiddenRows="1" topLeftCell="A18">
      <selection activeCell="C50" sqref="C50"/>
      <pageMargins left="0.7" right="0.7" top="0.75" bottom="0.75" header="0.3" footer="0.3"/>
      <headerFooter alignWithMargins="0">
        <oddHeader>&amp;A</oddHeader>
        <oddFooter>&amp;F</oddFooter>
      </headerFooter>
    </customSheetView>
  </customSheetViews>
  <mergeCells count="5">
    <mergeCell ref="A62:C62"/>
    <mergeCell ref="A8:C8"/>
    <mergeCell ref="A18:C18"/>
    <mergeCell ref="A28:C28"/>
    <mergeCell ref="A41:C41"/>
  </mergeCells>
  <phoneticPr fontId="3" type="noConversion"/>
  <pageMargins left="0.55118110236220474" right="0.55118110236220474" top="0.78740157480314965" bottom="0.78740157480314965" header="0.51181102362204722" footer="0.51181102362204722"/>
  <headerFooter alignWithMargins="0">
    <oddHeader>&amp;A</oddHeader>
    <oddFooter>&amp;F</oddFooter>
  </headerFooter>
</worksheet>
</file>

<file path=xl/worksheets/sheet6.xml><?xml version="1.0" encoding="utf-8"?>
<worksheet xmlns="http://schemas.openxmlformats.org/spreadsheetml/2006/main" xmlns:r="http://schemas.openxmlformats.org/officeDocument/2006/relationships">
  <dimension ref="A1:C31"/>
  <sheetViews>
    <sheetView topLeftCell="A11" workbookViewId="0">
      <selection activeCell="C24" sqref="C24"/>
    </sheetView>
  </sheetViews>
  <sheetFormatPr defaultRowHeight="12.75" outlineLevelRow="2"/>
  <cols>
    <col min="1" max="1" width="30.7109375" style="152" customWidth="1"/>
    <col min="2" max="2" width="1.7109375" style="29" customWidth="1"/>
    <col min="3" max="3" width="60.7109375" style="29" customWidth="1"/>
    <col min="4" max="16384" width="9.140625" style="31"/>
  </cols>
  <sheetData>
    <row r="1" spans="1:3" ht="20.25">
      <c r="A1" s="192" t="s">
        <v>203</v>
      </c>
      <c r="B1" s="192"/>
      <c r="C1" s="192"/>
    </row>
    <row r="2" spans="1:3" ht="20.25">
      <c r="A2" s="143"/>
      <c r="B2" s="74"/>
      <c r="C2" s="74"/>
    </row>
    <row r="3" spans="1:3" ht="15.75">
      <c r="A3" s="77" t="s">
        <v>205</v>
      </c>
      <c r="B3" s="77"/>
    </row>
    <row r="4" spans="1:3" ht="27" customHeight="1">
      <c r="A4" s="134" t="s">
        <v>74</v>
      </c>
      <c r="B4" s="27"/>
      <c r="C4" s="75" t="s">
        <v>295</v>
      </c>
    </row>
    <row r="5" spans="1:3" ht="13.5" thickBot="1">
      <c r="A5" s="134"/>
      <c r="B5" s="27"/>
      <c r="C5" s="27"/>
    </row>
    <row r="6" spans="1:3" ht="13.5" thickBot="1">
      <c r="A6" s="134" t="s">
        <v>283</v>
      </c>
      <c r="B6" s="27"/>
      <c r="C6" s="102"/>
    </row>
    <row r="7" spans="1:3" ht="13.5" thickBot="1">
      <c r="A7" s="134"/>
      <c r="B7" s="27"/>
      <c r="C7" s="27"/>
    </row>
    <row r="8" spans="1:3" ht="13.5" thickBot="1">
      <c r="A8" s="134" t="s">
        <v>282</v>
      </c>
      <c r="B8" s="27"/>
      <c r="C8" s="76"/>
    </row>
    <row r="9" spans="1:3" ht="13.5" thickBot="1">
      <c r="A9" s="134"/>
      <c r="B9" s="27"/>
      <c r="C9" s="27"/>
    </row>
    <row r="10" spans="1:3" ht="13.5" thickBot="1">
      <c r="A10" s="134" t="s">
        <v>281</v>
      </c>
      <c r="B10" s="27"/>
      <c r="C10" s="102"/>
    </row>
    <row r="11" spans="1:3" ht="13.5" thickBot="1">
      <c r="A11" s="134"/>
      <c r="B11" s="27"/>
      <c r="C11" s="27"/>
    </row>
    <row r="12" spans="1:3" ht="14.25" thickTop="1" thickBot="1">
      <c r="A12" s="133" t="s">
        <v>317</v>
      </c>
      <c r="B12" s="38"/>
      <c r="C12" s="114"/>
    </row>
    <row r="13" spans="1:3" ht="14.25" thickTop="1" thickBot="1">
      <c r="A13" s="143" t="s">
        <v>318</v>
      </c>
      <c r="B13" s="78"/>
      <c r="C13" s="113"/>
    </row>
    <row r="14" spans="1:3" s="8" customFormat="1" ht="13.5" thickTop="1">
      <c r="A14" s="184" t="s">
        <v>390</v>
      </c>
      <c r="B14" s="184"/>
      <c r="C14" s="184"/>
    </row>
    <row r="15" spans="1:3" s="8" customFormat="1" ht="14.25" hidden="1" outlineLevel="2" thickTop="1" thickBot="1">
      <c r="A15" s="133" t="s">
        <v>165</v>
      </c>
      <c r="B15" s="38"/>
      <c r="C15" s="54"/>
    </row>
    <row r="16" spans="1:3" s="8" customFormat="1" ht="14.25" hidden="1" outlineLevel="2" thickTop="1" thickBot="1">
      <c r="A16" s="133" t="s">
        <v>166</v>
      </c>
      <c r="B16" s="38"/>
      <c r="C16" s="54"/>
    </row>
    <row r="17" spans="1:3" s="8" customFormat="1" ht="14.25" hidden="1" outlineLevel="2" thickTop="1" thickBot="1">
      <c r="A17" s="133" t="s">
        <v>167</v>
      </c>
      <c r="C17" s="54"/>
    </row>
    <row r="18" spans="1:3" s="8" customFormat="1" ht="14.25" hidden="1" outlineLevel="2" thickTop="1" thickBot="1">
      <c r="A18" s="133" t="s">
        <v>168</v>
      </c>
      <c r="C18" s="54"/>
    </row>
    <row r="19" spans="1:3" collapsed="1"/>
    <row r="21" spans="1:3" ht="15.75">
      <c r="A21" s="79" t="s">
        <v>202</v>
      </c>
      <c r="B21" s="79"/>
    </row>
    <row r="22" spans="1:3" ht="243" customHeight="1">
      <c r="A22" s="152" t="s">
        <v>75</v>
      </c>
      <c r="C22" s="15" t="s">
        <v>0</v>
      </c>
    </row>
    <row r="23" spans="1:3" ht="13.5" thickBot="1">
      <c r="A23" s="153"/>
      <c r="B23" s="80"/>
    </row>
    <row r="24" spans="1:3" ht="14.25" thickTop="1" thickBot="1">
      <c r="A24" s="133" t="s">
        <v>288</v>
      </c>
      <c r="B24" s="38"/>
      <c r="C24" s="113"/>
    </row>
    <row r="25" spans="1:3" ht="14.25" thickTop="1" thickBot="1">
      <c r="A25" s="143" t="s">
        <v>160</v>
      </c>
      <c r="B25" s="78"/>
      <c r="C25" s="113"/>
    </row>
    <row r="26" spans="1:3" s="8" customFormat="1" ht="13.5" thickTop="1">
      <c r="A26" s="184" t="s">
        <v>390</v>
      </c>
      <c r="B26" s="184"/>
      <c r="C26" s="184"/>
    </row>
    <row r="27" spans="1:3" s="8" customFormat="1" ht="14.25" hidden="1" outlineLevel="2" thickTop="1" thickBot="1">
      <c r="A27" s="133" t="s">
        <v>161</v>
      </c>
      <c r="B27" s="38"/>
      <c r="C27" s="54"/>
    </row>
    <row r="28" spans="1:3" s="8" customFormat="1" ht="14.25" hidden="1" outlineLevel="2" thickTop="1" thickBot="1">
      <c r="A28" s="133" t="s">
        <v>162</v>
      </c>
      <c r="B28" s="38"/>
      <c r="C28" s="54"/>
    </row>
    <row r="29" spans="1:3" s="8" customFormat="1" ht="14.25" hidden="1" outlineLevel="2" thickTop="1" thickBot="1">
      <c r="A29" s="133" t="s">
        <v>163</v>
      </c>
      <c r="C29" s="54"/>
    </row>
    <row r="30" spans="1:3" s="8" customFormat="1" ht="14.25" hidden="1" outlineLevel="2" thickTop="1" thickBot="1">
      <c r="A30" s="133" t="s">
        <v>164</v>
      </c>
      <c r="C30" s="54"/>
    </row>
    <row r="31" spans="1:3" collapsed="1"/>
  </sheetData>
  <customSheetViews>
    <customSheetView guid="{3DDFD1A9-EC9B-477D-8BB2-1CBA14E88534}" hiddenRows="1" topLeftCell="A25">
      <selection activeCell="C24" sqref="C24"/>
      <pageMargins left="0.7" right="0.7" top="0.75" bottom="0.75" header="0.3" footer="0.3"/>
      <headerFooter alignWithMargins="0">
        <oddHeader>&amp;A</oddHeader>
        <oddFooter>&amp;F</oddFooter>
      </headerFooter>
    </customSheetView>
  </customSheetViews>
  <mergeCells count="3">
    <mergeCell ref="A1:C1"/>
    <mergeCell ref="A14:C14"/>
    <mergeCell ref="A26:C26"/>
  </mergeCells>
  <phoneticPr fontId="3" type="noConversion"/>
  <dataValidations count="1">
    <dataValidation type="list" allowBlank="1" showInputMessage="1" showErrorMessage="1" sqref="C4:C5">
      <formula1>"Yes,No"</formula1>
    </dataValidation>
  </dataValidations>
  <pageMargins left="0.55118110236220474" right="0.55118110236220474" top="0.78740157480314965" bottom="0.78740157480314965" header="0.51181102362204722" footer="0.51181102362204722"/>
  <headerFooter alignWithMargins="0">
    <oddHeader>&amp;A</oddHeader>
    <oddFooter>&amp;F</oddFooter>
  </headerFooter>
</worksheet>
</file>

<file path=xl/worksheets/sheet7.xml><?xml version="1.0" encoding="utf-8"?>
<worksheet xmlns="http://schemas.openxmlformats.org/spreadsheetml/2006/main" xmlns:r="http://schemas.openxmlformats.org/officeDocument/2006/relationships">
  <dimension ref="A1:F202"/>
  <sheetViews>
    <sheetView topLeftCell="A187" workbookViewId="0">
      <selection activeCell="B34" sqref="B34"/>
    </sheetView>
  </sheetViews>
  <sheetFormatPr defaultRowHeight="12.75"/>
  <cols>
    <col min="1" max="1" width="7.7109375" style="144" customWidth="1"/>
    <col min="2" max="2" width="60.7109375" style="157" customWidth="1"/>
    <col min="3" max="3" width="24.7109375" style="158" customWidth="1"/>
    <col min="4" max="16384" width="9.140625" style="33"/>
  </cols>
  <sheetData>
    <row r="1" spans="1:6" ht="20.25">
      <c r="A1" s="130" t="s">
        <v>135</v>
      </c>
    </row>
    <row r="2" spans="1:6" ht="13.5" thickBot="1">
      <c r="A2" s="154"/>
    </row>
    <row r="3" spans="1:6" ht="24.75" thickBot="1">
      <c r="A3" s="131" t="s">
        <v>206</v>
      </c>
      <c r="C3" s="159" t="s">
        <v>146</v>
      </c>
    </row>
    <row r="4" spans="1:6" ht="13.5" thickBot="1">
      <c r="A4" s="154" t="s">
        <v>148</v>
      </c>
    </row>
    <row r="5" spans="1:6" ht="25.5" thickTop="1" thickBot="1">
      <c r="A5" s="144" t="s">
        <v>319</v>
      </c>
      <c r="B5" s="160" t="str">
        <f ca="1">'A1 Goal, Purpose, Risk'!C25</f>
        <v>Stigma Unit Advisory Group (SUAG) to confirm goal level targets during Feb'12 SUAG meeting.</v>
      </c>
      <c r="C5" s="161"/>
    </row>
    <row r="6" spans="1:6" ht="14.25" thickTop="1" thickBot="1">
      <c r="A6" s="144" t="s">
        <v>320</v>
      </c>
      <c r="B6" s="162">
        <f ca="1">'A1 Goal, Purpose, Risk'!C28</f>
        <v>0</v>
      </c>
      <c r="C6" s="161"/>
    </row>
    <row r="7" spans="1:6" ht="14.25" thickTop="1" thickBot="1">
      <c r="A7" s="144" t="s">
        <v>321</v>
      </c>
      <c r="B7" s="162">
        <f ca="1">'A1 Goal, Purpose, Risk'!C29</f>
        <v>0</v>
      </c>
      <c r="C7" s="161"/>
    </row>
    <row r="8" spans="1:6" ht="14.25" thickTop="1" thickBot="1">
      <c r="A8" s="154" t="s">
        <v>149</v>
      </c>
    </row>
    <row r="9" spans="1:6" ht="49.5" thickTop="1" thickBot="1">
      <c r="A9" s="144" t="s">
        <v>319</v>
      </c>
      <c r="B9" s="160" t="str">
        <f ca="1">'A1 Goal, Purpose, Risk'!C71</f>
        <v>• PANCAP PCU to obtain endorsement/support from Regional Co-ordination Mechanism (RCM) for dissemination and utilisation of the SCOR-B and the 5 intervention packages across programmes at the next RCM meeting in March 2012</v>
      </c>
      <c r="C9" s="161"/>
    </row>
    <row r="10" spans="1:6" ht="25.5" thickTop="1" thickBot="1">
      <c r="A10" s="144" t="s">
        <v>320</v>
      </c>
      <c r="B10" s="160" t="str">
        <f ca="1">'A1 Goal, Purpose, Risk'!C74</f>
        <v>• PANCAP PCU to address imminent HR constraint and identify key person to take forward work on stigma and discrimination</v>
      </c>
      <c r="C10" s="161"/>
    </row>
    <row r="11" spans="1:6" ht="73.5" thickTop="1" thickBot="1">
      <c r="A11" s="144" t="s">
        <v>321</v>
      </c>
      <c r="B11" s="160" t="str">
        <f ca="1">'A1 Goal, Purpose, Risk'!C75</f>
        <v>• DFIDC to explore option for a cost and time extension of the MOU with PANCAP to extend the strategy and resourcing officer’s post till August’12, the current end-date of the RSDU project. This would enable active involvement of PANCAP PCU in the crucial stages of the project as well as assist PANCAP with exploring options for continuation of key RSDU functions/roles based on the planned external review.</v>
      </c>
      <c r="C11" s="161"/>
    </row>
    <row r="12" spans="1:6" ht="14.25" thickTop="1" thickBot="1">
      <c r="A12" s="154" t="s">
        <v>150</v>
      </c>
      <c r="F12" s="12"/>
    </row>
    <row r="13" spans="1:6" ht="14.25" thickTop="1" thickBot="1">
      <c r="A13" s="144" t="s">
        <v>319</v>
      </c>
      <c r="B13" s="160">
        <f ca="1">'A1 Goal, Purpose, Risk'!C101</f>
        <v>0</v>
      </c>
      <c r="C13" s="161"/>
    </row>
    <row r="14" spans="1:6" ht="14.25" thickTop="1" thickBot="1">
      <c r="A14" s="144" t="s">
        <v>320</v>
      </c>
      <c r="B14" s="160">
        <f ca="1">'A1 Goal, Purpose, Risk'!C104</f>
        <v>0</v>
      </c>
      <c r="C14" s="161"/>
    </row>
    <row r="15" spans="1:6" ht="14.25" thickTop="1" thickBot="1">
      <c r="A15" s="144" t="s">
        <v>321</v>
      </c>
      <c r="B15" s="160">
        <f ca="1">'A1 Goal, Purpose, Risk'!C105</f>
        <v>0</v>
      </c>
      <c r="C15" s="161"/>
    </row>
    <row r="16" spans="1:6" ht="14.25" thickTop="1" thickBot="1">
      <c r="A16" s="154" t="s">
        <v>272</v>
      </c>
      <c r="C16" s="163"/>
    </row>
    <row r="17" spans="1:3" ht="14.25" thickTop="1" thickBot="1">
      <c r="A17" s="144" t="s">
        <v>319</v>
      </c>
      <c r="B17" s="160">
        <f ca="1">'A1 Goal, Purpose, Risk'!C112</f>
        <v>0</v>
      </c>
      <c r="C17" s="161"/>
    </row>
    <row r="18" spans="1:3" ht="14.25" thickTop="1" thickBot="1">
      <c r="A18" s="144" t="s">
        <v>320</v>
      </c>
      <c r="B18" s="160">
        <f ca="1">'A1 Goal, Purpose, Risk'!C115</f>
        <v>0</v>
      </c>
      <c r="C18" s="161"/>
    </row>
    <row r="19" spans="1:3" ht="14.25" thickTop="1" thickBot="1">
      <c r="A19" s="144" t="s">
        <v>321</v>
      </c>
      <c r="B19" s="160">
        <f ca="1">'A1 Goal, Purpose, Risk'!C116</f>
        <v>0</v>
      </c>
      <c r="C19" s="161"/>
    </row>
    <row r="20" spans="1:3" ht="14.25" thickTop="1" thickBot="1">
      <c r="A20" s="154" t="s">
        <v>273</v>
      </c>
      <c r="C20" s="163"/>
    </row>
    <row r="21" spans="1:3" ht="14.25" thickTop="1" thickBot="1">
      <c r="A21" s="144" t="s">
        <v>319</v>
      </c>
      <c r="B21" s="160">
        <f ca="1">'A1 Goal, Purpose, Risk'!C122</f>
        <v>0</v>
      </c>
      <c r="C21" s="161"/>
    </row>
    <row r="22" spans="1:3" ht="14.25" thickTop="1" thickBot="1">
      <c r="A22" s="144" t="s">
        <v>320</v>
      </c>
      <c r="B22" s="160">
        <f ca="1">'A1 Goal, Purpose, Risk'!C125</f>
        <v>0</v>
      </c>
      <c r="C22" s="161"/>
    </row>
    <row r="23" spans="1:3" ht="14.25" thickTop="1" thickBot="1">
      <c r="A23" s="144" t="s">
        <v>321</v>
      </c>
      <c r="B23" s="160">
        <f ca="1">'A1 Goal, Purpose, Risk'!C126</f>
        <v>0</v>
      </c>
      <c r="C23" s="161"/>
    </row>
    <row r="24" spans="1:3" ht="14.25" thickTop="1" thickBot="1">
      <c r="A24" s="154" t="s">
        <v>274</v>
      </c>
      <c r="C24" s="163"/>
    </row>
    <row r="25" spans="1:3" ht="14.25" thickTop="1" thickBot="1">
      <c r="A25" s="144" t="s">
        <v>319</v>
      </c>
      <c r="B25" s="160">
        <f ca="1">'A1 Goal, Purpose, Risk'!C132</f>
        <v>0</v>
      </c>
      <c r="C25" s="161"/>
    </row>
    <row r="26" spans="1:3" ht="14.25" thickTop="1" thickBot="1">
      <c r="A26" s="144" t="s">
        <v>320</v>
      </c>
      <c r="B26" s="160">
        <f ca="1">'A1 Goal, Purpose, Risk'!C135</f>
        <v>0</v>
      </c>
      <c r="C26" s="161"/>
    </row>
    <row r="27" spans="1:3" ht="14.25" thickTop="1" thickBot="1">
      <c r="A27" s="144" t="s">
        <v>321</v>
      </c>
      <c r="B27" s="160">
        <f ca="1">'A1 Goal, Purpose, Risk'!C136</f>
        <v>0</v>
      </c>
      <c r="C27" s="161"/>
    </row>
    <row r="28" spans="1:3" ht="13.5" thickTop="1">
      <c r="A28" s="154"/>
      <c r="B28" s="164"/>
      <c r="C28" s="163"/>
    </row>
    <row r="29" spans="1:3" ht="13.5" thickBot="1">
      <c r="A29" s="154" t="s">
        <v>151</v>
      </c>
    </row>
    <row r="30" spans="1:3" ht="49.5" thickTop="1" thickBot="1">
      <c r="A30" s="155" t="s">
        <v>322</v>
      </c>
      <c r="B30" s="165" t="str">
        <f ca="1">'A2 Outputs 1-5'!C55</f>
        <v>External review of current and especially future role/responsibilities, location and funding requirements of the RSDU to be conducted Feb/March 2012 latest to ensure findings can be shared with the Regional Coordination Mechanism at their next meeting (March’12)</v>
      </c>
      <c r="C30" s="161"/>
    </row>
    <row r="31" spans="1:3" ht="25.5" thickTop="1" thickBot="1">
      <c r="A31" s="144" t="s">
        <v>323</v>
      </c>
      <c r="B31" s="165" t="str">
        <f ca="1">'A2 Outputs 1-5'!C58</f>
        <v>RSDU to share RSDU organogram and job descriptions with the SUAG members (outstanding action from SUAG meeting and from 2010 review)</v>
      </c>
      <c r="C31" s="161"/>
    </row>
    <row r="32" spans="1:3" ht="14.25" thickTop="1" thickBot="1">
      <c r="A32" s="144" t="s">
        <v>324</v>
      </c>
      <c r="B32" s="165">
        <f ca="1">'A2 Outputs 1-5'!C59</f>
        <v>0</v>
      </c>
      <c r="C32" s="161"/>
    </row>
    <row r="33" spans="1:3" ht="49.5" thickTop="1" thickBot="1">
      <c r="A33" s="144" t="s">
        <v>325</v>
      </c>
      <c r="B33" s="160" t="str">
        <f ca="1">'A2 Outputs 1-5'!C118</f>
        <v xml:space="preserve">RSDU to prepare overview of content of full intervention package per target group highlighting how each of the activities currently planned/implemented in the 12 countries will contribute to the evidence of good practice. </v>
      </c>
      <c r="C33" s="161"/>
    </row>
    <row r="34" spans="1:3" ht="37.5" thickTop="1" thickBot="1">
      <c r="A34" s="144" t="s">
        <v>326</v>
      </c>
      <c r="B34" s="160" t="str">
        <f ca="1">'A2 Outputs 1-5'!C121</f>
        <v>RSDU to review and if required re-profile budget to ensure sufficient funds is allocated for external TA to assist with finalising baseline data analysis and report writing as well as assist/conduct the end-line assessment.</v>
      </c>
      <c r="C34" s="161"/>
    </row>
    <row r="35" spans="1:3" ht="14.25" thickTop="1" thickBot="1">
      <c r="A35" s="144" t="s">
        <v>327</v>
      </c>
      <c r="B35" s="166">
        <f ca="1">'A2 Outputs 1-5'!C122</f>
        <v>0</v>
      </c>
      <c r="C35" s="161"/>
    </row>
    <row r="36" spans="1:3" ht="73.5" thickTop="1" thickBot="1">
      <c r="A36" s="144" t="s">
        <v>328</v>
      </c>
      <c r="B36" s="165" t="str">
        <f ca="1">'A2 Outputs 1-5'!C181</f>
        <v>RSDU to highlight for each country involvement of national government partners and NAPs and non government partners (estimated degree of national ownership) in country level work on stigma and discrimination and the projects supported by RSDU. In the same table reference could be made to the extend the respective country national plan/strategy includes activities to reduce stigma and discrimination (with/without funding).</v>
      </c>
      <c r="C36" s="161"/>
    </row>
    <row r="37" spans="1:3" ht="14.25" thickTop="1" thickBot="1">
      <c r="A37" s="144" t="s">
        <v>329</v>
      </c>
      <c r="B37" s="165">
        <f ca="1">'A2 Outputs 1-5'!C184</f>
        <v>0</v>
      </c>
      <c r="C37" s="161"/>
    </row>
    <row r="38" spans="1:3" ht="14.25" thickTop="1" thickBot="1">
      <c r="A38" s="144" t="s">
        <v>330</v>
      </c>
      <c r="B38" s="165">
        <f ca="1">'A2 Outputs 1-5'!C185</f>
        <v>0</v>
      </c>
      <c r="C38" s="161"/>
    </row>
    <row r="39" spans="1:3" ht="37.5" thickTop="1" thickBot="1">
      <c r="A39" s="144" t="s">
        <v>331</v>
      </c>
      <c r="B39" s="165" t="str">
        <f ca="1">'A2 Outputs 1-5'!C244</f>
        <v>RSDU and PANCAP to move forward as possible with the set-up of a RSDU web portal link within PANCAP website (outstanding action annual review 2010)</v>
      </c>
      <c r="C39" s="161"/>
    </row>
    <row r="40" spans="1:3" ht="37.5" thickTop="1" thickBot="1">
      <c r="A40" s="144" t="s">
        <v>332</v>
      </c>
      <c r="B40" s="165" t="str">
        <f ca="1">'A2 Outputs 1-5'!C247</f>
        <v xml:space="preserve">RSDU to explore with country and regional partners avenues for sharing lesson learnt through inclusion of success story in existing newsletters and existing govt/NGO websites and presentation at national fora. </v>
      </c>
      <c r="C40" s="161"/>
    </row>
    <row r="41" spans="1:3" ht="73.5" thickTop="1" thickBot="1">
      <c r="A41" s="144" t="s">
        <v>333</v>
      </c>
      <c r="B41" s="165" t="str">
        <f ca="1">'A2 Outputs 1-5'!C248</f>
        <v>RSDU to develop and propose suitable/appropriate packaging of the 5 evidence-based intervention packages currently being developed at the Feb’12 SUAG meeting. 
The intervention packages (hard copy/electronic vevrsion) should be easy to access and easy to use with adequate reference/links to existing toolkits such as the tourism tool kit and the PANCAP stigma toolkit.</v>
      </c>
      <c r="C41" s="161"/>
    </row>
    <row r="42" spans="1:3" ht="14.25" thickTop="1" thickBot="1">
      <c r="A42" s="144" t="s">
        <v>334</v>
      </c>
      <c r="B42" s="165">
        <f ca="1">'A2 Outputs 1-5'!C307</f>
        <v>0</v>
      </c>
      <c r="C42" s="161"/>
    </row>
    <row r="43" spans="1:3" ht="14.25" thickTop="1" thickBot="1">
      <c r="A43" s="144" t="s">
        <v>335</v>
      </c>
      <c r="B43" s="165">
        <f ca="1">'A2 Outputs 1-5'!C310</f>
        <v>0</v>
      </c>
      <c r="C43" s="161"/>
    </row>
    <row r="44" spans="1:3" ht="14.25" thickTop="1" thickBot="1">
      <c r="A44" s="144" t="s">
        <v>336</v>
      </c>
      <c r="B44" s="165">
        <f ca="1">'A2 Outputs 1-5'!C311</f>
        <v>0</v>
      </c>
      <c r="C44" s="161"/>
    </row>
    <row r="45" spans="1:3" ht="14.25" thickTop="1" thickBot="1">
      <c r="A45" s="156" t="s">
        <v>337</v>
      </c>
      <c r="B45" s="165">
        <f ca="1">'A2 Outputs 6-10'!C56</f>
        <v>0</v>
      </c>
      <c r="C45" s="161"/>
    </row>
    <row r="46" spans="1:3" ht="14.25" thickTop="1" thickBot="1">
      <c r="A46" s="144" t="s">
        <v>338</v>
      </c>
      <c r="B46" s="165">
        <f ca="1">'A2 Outputs 6-10'!C59</f>
        <v>0</v>
      </c>
      <c r="C46" s="161"/>
    </row>
    <row r="47" spans="1:3" ht="14.25" thickTop="1" thickBot="1">
      <c r="A47" s="144" t="s">
        <v>339</v>
      </c>
      <c r="B47" s="165">
        <f ca="1">'A2 Outputs 6-10'!C60</f>
        <v>0</v>
      </c>
      <c r="C47" s="161"/>
    </row>
    <row r="48" spans="1:3" ht="14.25" thickTop="1" thickBot="1">
      <c r="A48" s="144" t="s">
        <v>340</v>
      </c>
      <c r="B48" s="165">
        <f ca="1">'A2 Outputs 6-10'!C119</f>
        <v>0</v>
      </c>
      <c r="C48" s="161"/>
    </row>
    <row r="49" spans="1:3" ht="14.25" thickTop="1" thickBot="1">
      <c r="A49" s="144" t="s">
        <v>341</v>
      </c>
      <c r="B49" s="165">
        <f ca="1">'A2 Outputs 6-10'!C122</f>
        <v>0</v>
      </c>
      <c r="C49" s="161"/>
    </row>
    <row r="50" spans="1:3" ht="14.25" thickTop="1" thickBot="1">
      <c r="A50" s="144" t="s">
        <v>207</v>
      </c>
      <c r="B50" s="165">
        <f ca="1">'A2 Outputs 6-10'!C123</f>
        <v>0</v>
      </c>
      <c r="C50" s="161"/>
    </row>
    <row r="51" spans="1:3" ht="14.25" thickTop="1" thickBot="1">
      <c r="A51" s="144" t="s">
        <v>208</v>
      </c>
      <c r="B51" s="160">
        <f ca="1">'A2 Outputs 6-10'!C182</f>
        <v>0</v>
      </c>
      <c r="C51" s="161"/>
    </row>
    <row r="52" spans="1:3" ht="14.25" thickTop="1" thickBot="1">
      <c r="A52" s="144" t="s">
        <v>209</v>
      </c>
      <c r="B52" s="160">
        <f ca="1">'A2 Outputs 6-10'!C185</f>
        <v>0</v>
      </c>
      <c r="C52" s="161"/>
    </row>
    <row r="53" spans="1:3" ht="14.25" thickTop="1" thickBot="1">
      <c r="A53" s="144" t="s">
        <v>210</v>
      </c>
      <c r="B53" s="160">
        <f ca="1">'A2 Outputs 6-10'!C186</f>
        <v>0</v>
      </c>
      <c r="C53" s="161"/>
    </row>
    <row r="54" spans="1:3" ht="14.25" thickTop="1" thickBot="1">
      <c r="A54" s="144" t="s">
        <v>211</v>
      </c>
      <c r="B54" s="165">
        <f ca="1">'A2 Outputs 6-10'!C245</f>
        <v>0</v>
      </c>
      <c r="C54" s="161"/>
    </row>
    <row r="55" spans="1:3" ht="14.25" thickTop="1" thickBot="1">
      <c r="A55" s="144" t="s">
        <v>212</v>
      </c>
      <c r="B55" s="165">
        <f ca="1">'A2 Outputs 6-10'!C248</f>
        <v>0</v>
      </c>
      <c r="C55" s="161"/>
    </row>
    <row r="56" spans="1:3" ht="14.25" thickTop="1" thickBot="1">
      <c r="A56" s="144" t="s">
        <v>213</v>
      </c>
      <c r="B56" s="165">
        <f ca="1">'A2 Outputs 6-10'!C249</f>
        <v>0</v>
      </c>
      <c r="C56" s="161"/>
    </row>
    <row r="57" spans="1:3" ht="14.25" thickTop="1" thickBot="1">
      <c r="A57" s="144" t="s">
        <v>214</v>
      </c>
      <c r="B57" s="165">
        <f ca="1">'A2 Outputs 6-10'!C308</f>
        <v>0</v>
      </c>
      <c r="C57" s="161"/>
    </row>
    <row r="58" spans="1:3" ht="14.25" thickTop="1" thickBot="1">
      <c r="A58" s="144" t="s">
        <v>215</v>
      </c>
      <c r="B58" s="165">
        <f ca="1">'A2 Outputs 6-10'!C311</f>
        <v>0</v>
      </c>
      <c r="C58" s="161"/>
    </row>
    <row r="59" spans="1:3" ht="14.25" thickTop="1" thickBot="1">
      <c r="A59" s="144" t="s">
        <v>216</v>
      </c>
      <c r="B59" s="165">
        <f ca="1">'A2 Outputs 6-10'!C312</f>
        <v>0</v>
      </c>
      <c r="C59" s="161"/>
    </row>
    <row r="60" spans="1:3" ht="13.5" thickTop="1"/>
    <row r="61" spans="1:3" ht="13.5" thickBot="1">
      <c r="A61" s="154" t="s">
        <v>152</v>
      </c>
    </row>
    <row r="62" spans="1:3" ht="14.25" thickTop="1" thickBot="1">
      <c r="A62" s="144" t="s">
        <v>319</v>
      </c>
      <c r="B62" s="160">
        <f ca="1">'B Project Scoring'!C36</f>
        <v>0</v>
      </c>
      <c r="C62" s="161"/>
    </row>
    <row r="63" spans="1:3" ht="14.25" thickTop="1" thickBot="1">
      <c r="A63" s="144" t="s">
        <v>320</v>
      </c>
      <c r="B63" s="160">
        <f ca="1">'B Project Scoring'!C39</f>
        <v>0</v>
      </c>
      <c r="C63" s="161"/>
    </row>
    <row r="64" spans="1:3" ht="14.25" thickTop="1" thickBot="1">
      <c r="A64" s="144" t="s">
        <v>321</v>
      </c>
      <c r="B64" s="160">
        <f ca="1">'B Project Scoring'!C40</f>
        <v>0</v>
      </c>
      <c r="C64" s="161"/>
    </row>
    <row r="65" spans="1:4" ht="13.5" thickTop="1"/>
    <row r="66" spans="1:4">
      <c r="A66" s="154" t="s">
        <v>153</v>
      </c>
    </row>
    <row r="67" spans="1:4" ht="13.5" thickBot="1">
      <c r="A67" s="154"/>
      <c r="B67" s="167" t="s">
        <v>247</v>
      </c>
    </row>
    <row r="68" spans="1:4" ht="14.25" thickTop="1" thickBot="1">
      <c r="A68" s="144" t="s">
        <v>319</v>
      </c>
      <c r="B68" s="160">
        <f ca="1">'C Knowledge &amp; Evidence'!C6</f>
        <v>0</v>
      </c>
      <c r="C68" s="161"/>
    </row>
    <row r="69" spans="1:4" ht="14.25" thickTop="1" thickBot="1">
      <c r="A69" s="144" t="s">
        <v>320</v>
      </c>
      <c r="B69" s="160">
        <f ca="1">'C Knowledge &amp; Evidence'!C9</f>
        <v>0</v>
      </c>
      <c r="C69" s="161"/>
    </row>
    <row r="70" spans="1:4" ht="14.25" thickTop="1" thickBot="1">
      <c r="A70" s="144" t="s">
        <v>321</v>
      </c>
      <c r="B70" s="160">
        <f ca="1">'C Knowledge &amp; Evidence'!C10</f>
        <v>0</v>
      </c>
      <c r="C70" s="161"/>
    </row>
    <row r="71" spans="1:4" ht="14.25" thickTop="1" thickBot="1">
      <c r="A71" s="146"/>
      <c r="B71" s="167" t="s">
        <v>248</v>
      </c>
      <c r="C71" s="168"/>
      <c r="D71" s="108"/>
    </row>
    <row r="72" spans="1:4" ht="61.5" thickTop="1" thickBot="1">
      <c r="A72" s="144" t="s">
        <v>319</v>
      </c>
      <c r="B72" s="160" t="str">
        <f ca="1">'C Knowledge &amp; Evidence'!C16</f>
        <v>RSDU to develop a concise booklet explaining the SCOR-B assessment tool in simple terms with short clarification/justification of SMART indicators selected as well short ovevrview of resources required to utilise/implement the tool (human resources, time required for interviews, collation and analysis of the data).</v>
      </c>
      <c r="C72" s="161"/>
    </row>
    <row r="73" spans="1:4" ht="14.25" thickTop="1" thickBot="1">
      <c r="A73" s="144" t="s">
        <v>320</v>
      </c>
      <c r="B73" s="160">
        <f ca="1">'C Knowledge &amp; Evidence'!C19</f>
        <v>0</v>
      </c>
      <c r="C73" s="161"/>
    </row>
    <row r="74" spans="1:4" ht="14.25" thickTop="1" thickBot="1">
      <c r="A74" s="144" t="s">
        <v>321</v>
      </c>
      <c r="B74" s="160">
        <f ca="1">'C Knowledge &amp; Evidence'!C20</f>
        <v>0</v>
      </c>
      <c r="C74" s="161"/>
    </row>
    <row r="75" spans="1:4" ht="14.25" thickTop="1" thickBot="1">
      <c r="A75" s="146"/>
      <c r="B75" s="167" t="s">
        <v>249</v>
      </c>
      <c r="C75" s="168"/>
      <c r="D75" s="108"/>
    </row>
    <row r="76" spans="1:4" ht="14.25" thickTop="1" thickBot="1">
      <c r="A76" s="144" t="s">
        <v>319</v>
      </c>
      <c r="B76" s="160">
        <f ca="1">'C Knowledge &amp; Evidence'!C26</f>
        <v>0</v>
      </c>
      <c r="C76" s="161"/>
    </row>
    <row r="77" spans="1:4" ht="14.25" thickTop="1" thickBot="1">
      <c r="A77" s="144" t="s">
        <v>320</v>
      </c>
      <c r="B77" s="160">
        <f ca="1">'C Knowledge &amp; Evidence'!C29</f>
        <v>0</v>
      </c>
      <c r="C77" s="161"/>
    </row>
    <row r="78" spans="1:4" ht="14.25" thickTop="1" thickBot="1">
      <c r="A78" s="144" t="s">
        <v>321</v>
      </c>
      <c r="B78" s="160">
        <f ca="1">'C Knowledge &amp; Evidence'!C30</f>
        <v>0</v>
      </c>
      <c r="C78" s="161"/>
    </row>
    <row r="79" spans="1:4" ht="14.25" thickTop="1" thickBot="1">
      <c r="A79" s="154" t="s">
        <v>154</v>
      </c>
    </row>
    <row r="80" spans="1:4" ht="14.25" thickTop="1" thickBot="1">
      <c r="A80" s="144" t="s">
        <v>319</v>
      </c>
      <c r="B80" s="160">
        <f ca="1">'C Knowledge &amp; Evidence'!C39</f>
        <v>0</v>
      </c>
      <c r="C80" s="161"/>
    </row>
    <row r="81" spans="1:3" ht="14.25" thickTop="1" thickBot="1">
      <c r="A81" s="144" t="s">
        <v>320</v>
      </c>
      <c r="B81" s="160">
        <f ca="1">'C Knowledge &amp; Evidence'!C42</f>
        <v>0</v>
      </c>
      <c r="C81" s="161"/>
    </row>
    <row r="82" spans="1:3" ht="14.25" thickTop="1" thickBot="1">
      <c r="A82" s="144" t="s">
        <v>321</v>
      </c>
      <c r="B82" s="160">
        <f ca="1">'C Knowledge &amp; Evidence'!C43</f>
        <v>0</v>
      </c>
      <c r="C82" s="161"/>
    </row>
    <row r="83" spans="1:3" ht="13.5" thickTop="1"/>
    <row r="84" spans="1:3" ht="13.5" thickBot="1">
      <c r="A84" s="154" t="s">
        <v>269</v>
      </c>
    </row>
    <row r="85" spans="1:3" ht="14.25" thickTop="1" thickBot="1">
      <c r="A85" s="144" t="s">
        <v>319</v>
      </c>
      <c r="B85" s="160">
        <f ca="1">'C Knowledge &amp; Evidence'!C60</f>
        <v>0</v>
      </c>
      <c r="C85" s="161"/>
    </row>
    <row r="86" spans="1:3" ht="14.25" thickTop="1" thickBot="1">
      <c r="A86" s="144" t="s">
        <v>320</v>
      </c>
      <c r="B86" s="160">
        <f ca="1">'C Knowledge &amp; Evidence'!C63</f>
        <v>0</v>
      </c>
      <c r="C86" s="161"/>
    </row>
    <row r="87" spans="1:3" ht="14.25" thickTop="1" thickBot="1">
      <c r="A87" s="144" t="s">
        <v>321</v>
      </c>
      <c r="B87" s="160">
        <f ca="1">'C Knowledge &amp; Evidence'!C64</f>
        <v>0</v>
      </c>
      <c r="C87" s="161"/>
    </row>
    <row r="88" spans="1:3" ht="13.5" thickTop="1">
      <c r="B88" s="169"/>
      <c r="C88" s="163"/>
    </row>
    <row r="89" spans="1:3" ht="13.5" thickBot="1">
      <c r="A89" s="154" t="s">
        <v>270</v>
      </c>
    </row>
    <row r="90" spans="1:3" ht="14.25" thickTop="1" thickBot="1">
      <c r="A90" s="144" t="s">
        <v>319</v>
      </c>
      <c r="B90" s="160">
        <f ca="1">'D Conditionality Sustainability'!C12</f>
        <v>0</v>
      </c>
      <c r="C90" s="161"/>
    </row>
    <row r="91" spans="1:3" ht="14.25" thickTop="1" thickBot="1">
      <c r="A91" s="144" t="s">
        <v>320</v>
      </c>
      <c r="B91" s="160">
        <f ca="1">'D Conditionality Sustainability'!C15</f>
        <v>0</v>
      </c>
      <c r="C91" s="161"/>
    </row>
    <row r="92" spans="1:3" ht="14.25" thickTop="1" thickBot="1">
      <c r="A92" s="144" t="s">
        <v>321</v>
      </c>
      <c r="B92" s="160">
        <f ca="1">'D Conditionality Sustainability'!C16</f>
        <v>0</v>
      </c>
      <c r="C92" s="161"/>
    </row>
    <row r="93" spans="1:3" ht="14.25" thickTop="1" thickBot="1">
      <c r="A93" s="154" t="s">
        <v>271</v>
      </c>
    </row>
    <row r="94" spans="1:3" ht="14.25" thickTop="1" thickBot="1">
      <c r="A94" s="144" t="s">
        <v>319</v>
      </c>
      <c r="B94" s="160">
        <f ca="1">'D Conditionality Sustainability'!C24</f>
        <v>0</v>
      </c>
      <c r="C94" s="161"/>
    </row>
    <row r="95" spans="1:3" ht="14.25" thickTop="1" thickBot="1">
      <c r="A95" s="144" t="s">
        <v>320</v>
      </c>
      <c r="B95" s="160">
        <f ca="1">'D Conditionality Sustainability'!C27</f>
        <v>0</v>
      </c>
      <c r="C95" s="161"/>
    </row>
    <row r="96" spans="1:3" ht="14.25" thickTop="1" thickBot="1">
      <c r="A96" s="144" t="s">
        <v>321</v>
      </c>
      <c r="B96" s="160">
        <f ca="1">'D Conditionality Sustainability'!C28</f>
        <v>0</v>
      </c>
      <c r="C96" s="161"/>
    </row>
    <row r="97" spans="1:3" ht="13.5" thickTop="1">
      <c r="B97" s="170"/>
      <c r="C97" s="163"/>
    </row>
    <row r="98" spans="1:3" s="34" customFormat="1" ht="13.5" thickBot="1">
      <c r="A98" s="154" t="s">
        <v>76</v>
      </c>
      <c r="B98" s="164"/>
      <c r="C98" s="171"/>
    </row>
    <row r="99" spans="1:3" ht="14.25" thickTop="1" thickBot="1">
      <c r="A99" s="144" t="s">
        <v>319</v>
      </c>
      <c r="B99" s="160"/>
      <c r="C99" s="161"/>
    </row>
    <row r="100" spans="1:3" ht="14.25" thickTop="1" thickBot="1">
      <c r="A100" s="144" t="s">
        <v>320</v>
      </c>
      <c r="B100" s="160"/>
      <c r="C100" s="161"/>
    </row>
    <row r="101" spans="1:3" ht="14.25" thickTop="1" thickBot="1">
      <c r="A101" s="144" t="s">
        <v>321</v>
      </c>
      <c r="B101" s="160"/>
      <c r="C101" s="161"/>
    </row>
    <row r="102" spans="1:3" ht="14.25" thickTop="1" thickBot="1"/>
    <row r="103" spans="1:3" ht="24.75" thickBot="1">
      <c r="A103" s="131" t="s">
        <v>133</v>
      </c>
      <c r="C103" s="159" t="s">
        <v>34</v>
      </c>
    </row>
    <row r="104" spans="1:3" ht="13.5" thickBot="1">
      <c r="A104" s="154" t="s">
        <v>148</v>
      </c>
    </row>
    <row r="105" spans="1:3" ht="73.5" thickTop="1" thickBot="1">
      <c r="A105" s="144" t="s">
        <v>217</v>
      </c>
      <c r="B105" s="160" t="str">
        <f ca="1">'A1 Goal, Purpose, Risk'!C26</f>
        <v>• RSDU to finalise reports of baseline assessments and share a summary of core baseline data for each of the 7 countries in which SCOR-B has been completed with SUAG members by late January 2012 latest. 
• RSDU to include a summary of relevant (baseline) data/information collated during the initial needs assessment for the 5 project countries where no detailed baseline survey is done.</v>
      </c>
      <c r="C105" s="161"/>
    </row>
    <row r="106" spans="1:3" ht="14.25" thickTop="1" thickBot="1">
      <c r="A106" s="144" t="s">
        <v>218</v>
      </c>
      <c r="B106" s="160">
        <f ca="1">'A1 Goal, Purpose, Risk'!C30</f>
        <v>0</v>
      </c>
      <c r="C106" s="161"/>
    </row>
    <row r="107" spans="1:3" ht="14.25" thickTop="1" thickBot="1">
      <c r="A107" s="144" t="s">
        <v>219</v>
      </c>
      <c r="B107" s="160">
        <f ca="1">'A1 Goal, Purpose, Risk'!C31</f>
        <v>0</v>
      </c>
      <c r="C107" s="161"/>
    </row>
    <row r="108" spans="1:3" ht="14.25" thickTop="1" thickBot="1">
      <c r="A108" s="154" t="s">
        <v>149</v>
      </c>
    </row>
    <row r="109" spans="1:3" ht="193.5" thickTop="1" thickBot="1">
      <c r="A109" s="144" t="s">
        <v>217</v>
      </c>
      <c r="B109" s="160" t="str">
        <f ca="1">'A1 Goal, Purpose, Risk'!C72</f>
        <v>• PANCAP PCU Director to include RSDU project outputs (SCOR-B and 5 intervention packages) on agenda of next RCM meeting (March’12)
• RSDU to finalise SCOR-B framework and summary page of baseline data for each of the 12 countries for sharing with TWG and subsequently SUAG members for review/endorsement during planned Feb’12 steering group meeting.
• RSDU to summarise intervention packages on a flow chart with reference to relevant projects/materials developed and assessments/reviews conducted to collate the evidence required to show the packages are good practice and evidence based (1 chart/target group). Make reference to use of PANCAP HIV Anti Stigma Toolkit as appropriate. This will be shared with SUAG members for review/discussion at the planned Feb’12 SUAG meeting.
• RSDU to draft presentation for PANCAP PCU Director for use at the March’12 RCM meeting. This should include a summary of external review findings on options for RSDU future.</v>
      </c>
      <c r="C109" s="161"/>
    </row>
    <row r="110" spans="1:3" ht="14.25" thickTop="1" thickBot="1">
      <c r="A110" s="144" t="s">
        <v>218</v>
      </c>
      <c r="B110" s="160">
        <f ca="1">'A1 Goal, Purpose, Risk'!C76</f>
        <v>0</v>
      </c>
      <c r="C110" s="161"/>
    </row>
    <row r="111" spans="1:3" ht="14.25" thickTop="1" thickBot="1">
      <c r="A111" s="144" t="s">
        <v>219</v>
      </c>
      <c r="B111" s="160">
        <f ca="1">'A1 Goal, Purpose, Risk'!C77</f>
        <v>0</v>
      </c>
      <c r="C111" s="161"/>
    </row>
    <row r="112" spans="1:3" ht="14.25" thickTop="1" thickBot="1">
      <c r="A112" s="154" t="s">
        <v>150</v>
      </c>
    </row>
    <row r="113" spans="1:3" ht="14.25" thickTop="1" thickBot="1">
      <c r="A113" s="144" t="s">
        <v>217</v>
      </c>
      <c r="B113" s="160">
        <f ca="1">'A1 Goal, Purpose, Risk'!C102</f>
        <v>0</v>
      </c>
      <c r="C113" s="161"/>
    </row>
    <row r="114" spans="1:3" ht="14.25" thickTop="1" thickBot="1">
      <c r="A114" s="144" t="s">
        <v>218</v>
      </c>
      <c r="B114" s="160">
        <f ca="1">'A1 Goal, Purpose, Risk'!C106</f>
        <v>0</v>
      </c>
      <c r="C114" s="161"/>
    </row>
    <row r="115" spans="1:3" ht="14.25" thickTop="1" thickBot="1">
      <c r="A115" s="144" t="s">
        <v>219</v>
      </c>
      <c r="B115" s="160">
        <f ca="1">'A1 Goal, Purpose, Risk'!C107</f>
        <v>0</v>
      </c>
      <c r="C115" s="161"/>
    </row>
    <row r="116" spans="1:3" ht="14.25" thickTop="1" thickBot="1">
      <c r="A116" s="154" t="s">
        <v>272</v>
      </c>
      <c r="C116" s="163"/>
    </row>
    <row r="117" spans="1:3" ht="14.25" thickTop="1" thickBot="1">
      <c r="A117" s="144" t="s">
        <v>217</v>
      </c>
      <c r="B117" s="160">
        <f ca="1">'A1 Goal, Purpose, Risk'!C113</f>
        <v>0</v>
      </c>
      <c r="C117" s="161"/>
    </row>
    <row r="118" spans="1:3" ht="14.25" thickTop="1" thickBot="1">
      <c r="A118" s="144" t="s">
        <v>218</v>
      </c>
      <c r="B118" s="160">
        <f ca="1">'A1 Goal, Purpose, Risk'!C117</f>
        <v>0</v>
      </c>
      <c r="C118" s="161"/>
    </row>
    <row r="119" spans="1:3" ht="14.25" thickTop="1" thickBot="1">
      <c r="A119" s="144" t="s">
        <v>219</v>
      </c>
      <c r="B119" s="160">
        <f ca="1">'A1 Goal, Purpose, Risk'!C118</f>
        <v>0</v>
      </c>
      <c r="C119" s="161"/>
    </row>
    <row r="120" spans="1:3" ht="14.25" thickTop="1" thickBot="1">
      <c r="A120" s="154" t="s">
        <v>273</v>
      </c>
      <c r="C120" s="163"/>
    </row>
    <row r="121" spans="1:3" ht="14.25" thickTop="1" thickBot="1">
      <c r="A121" s="144" t="s">
        <v>217</v>
      </c>
      <c r="B121" s="160">
        <f ca="1">'A1 Goal, Purpose, Risk'!C123</f>
        <v>0</v>
      </c>
      <c r="C121" s="161"/>
    </row>
    <row r="122" spans="1:3" ht="14.25" thickTop="1" thickBot="1">
      <c r="A122" s="144" t="s">
        <v>218</v>
      </c>
      <c r="B122" s="160">
        <f ca="1">'A1 Goal, Purpose, Risk'!C127</f>
        <v>0</v>
      </c>
      <c r="C122" s="161"/>
    </row>
    <row r="123" spans="1:3" ht="14.25" thickTop="1" thickBot="1">
      <c r="A123" s="144" t="s">
        <v>219</v>
      </c>
      <c r="B123" s="160">
        <f ca="1">'A1 Goal, Purpose, Risk'!C128</f>
        <v>0</v>
      </c>
      <c r="C123" s="161"/>
    </row>
    <row r="124" spans="1:3" ht="14.25" thickTop="1" thickBot="1">
      <c r="A124" s="154" t="s">
        <v>274</v>
      </c>
      <c r="C124" s="163"/>
    </row>
    <row r="125" spans="1:3" ht="14.25" thickTop="1" thickBot="1">
      <c r="A125" s="144" t="s">
        <v>217</v>
      </c>
      <c r="B125" s="172">
        <f ca="1">'A1 Goal, Purpose, Risk'!C133</f>
        <v>0</v>
      </c>
      <c r="C125" s="161"/>
    </row>
    <row r="126" spans="1:3" ht="14.25" thickTop="1" thickBot="1">
      <c r="A126" s="144" t="s">
        <v>218</v>
      </c>
      <c r="B126" s="172">
        <f ca="1">'A1 Goal, Purpose, Risk'!C137</f>
        <v>0</v>
      </c>
      <c r="C126" s="161"/>
    </row>
    <row r="127" spans="1:3" ht="14.25" thickTop="1" thickBot="1">
      <c r="A127" s="144" t="s">
        <v>219</v>
      </c>
      <c r="B127" s="172">
        <f ca="1">'A1 Goal, Purpose, Risk'!C138</f>
        <v>0</v>
      </c>
      <c r="C127" s="161"/>
    </row>
    <row r="128" spans="1:3" ht="13.5" thickTop="1">
      <c r="A128" s="154"/>
      <c r="B128" s="164"/>
      <c r="C128" s="163"/>
    </row>
    <row r="129" spans="1:3" ht="13.5" thickBot="1">
      <c r="A129" s="154" t="s">
        <v>151</v>
      </c>
    </row>
    <row r="130" spans="1:3" ht="193.5" thickTop="1" thickBot="1">
      <c r="A130" s="155" t="s">
        <v>217</v>
      </c>
      <c r="B130" s="165" t="str">
        <f ca="1">'A2 Outputs 1-5'!C56</f>
        <v>As agreed at 5 Dec’11 SUAG meeting:
• RSDU to update and share ToRs for external consultancy with SUAG members (mid Dec'11)
• SUAG members to provide feedback within 1 week 
• RSDU to place advert as soon as ToRs finalised: draft advert to be reviewed by SUAG
• RSDU and PANCAP PCU to review RSDU budget as well as explore other funding sources to fund the external review. RSDU budget is at 60% of project funds spent. During the Dec SUAG  meeting the  team leader clarified that the diversion of funds to cover Baseline and Validation in 2011 has had impacts in terms of diverting funds from community driven ativities. Any further diversions as such,  will result in adverse impacts  to the acheivement of output 2 and overall project stigma reduction goal. 
• Selection panel to convene mid/late January 2012. OECS HIV/AIDS project unit (Dr James St. Catherine) has been appointed (and accepted) to chair the selection panel.</v>
      </c>
      <c r="C130" s="161"/>
    </row>
    <row r="131" spans="1:3" ht="14.25" thickTop="1" thickBot="1">
      <c r="A131" s="144" t="s">
        <v>218</v>
      </c>
      <c r="B131" s="165">
        <f ca="1">'A2 Outputs 1-5'!C60</f>
        <v>0</v>
      </c>
      <c r="C131" s="161"/>
    </row>
    <row r="132" spans="1:3" ht="14.25" thickTop="1" thickBot="1">
      <c r="A132" s="144" t="s">
        <v>219</v>
      </c>
      <c r="B132" s="165">
        <f ca="1">'A2 Outputs 1-5'!C61</f>
        <v>0</v>
      </c>
      <c r="C132" s="161"/>
    </row>
    <row r="133" spans="1:3" ht="73.5" thickTop="1" thickBot="1">
      <c r="A133" s="144" t="s">
        <v>220</v>
      </c>
      <c r="B133" s="160" t="str">
        <f ca="1">'A2 Outputs 1-5'!C119</f>
        <v xml:space="preserve">• RSDU to re-assess the ambitious workplan and consider a reduction in those activities that are considered not essential to inform the development of evidence-based intervention packages
• RSDU to carefully plan and communicate in close consultation with PANCAP PCU any planned reduction in activities
</v>
      </c>
      <c r="C133" s="161"/>
    </row>
    <row r="134" spans="1:3" ht="14.25" thickTop="1" thickBot="1">
      <c r="A134" s="144" t="s">
        <v>221</v>
      </c>
      <c r="B134" s="160">
        <f ca="1">'A2 Outputs 1-5'!C123</f>
        <v>0</v>
      </c>
      <c r="C134" s="161"/>
    </row>
    <row r="135" spans="1:3" ht="14.25" thickTop="1" thickBot="1">
      <c r="A135" s="144" t="s">
        <v>222</v>
      </c>
      <c r="B135" s="160">
        <f ca="1">'A2 Outputs 1-5'!C124</f>
        <v>0</v>
      </c>
      <c r="C135" s="161"/>
    </row>
    <row r="136" spans="1:3" ht="14.25" thickTop="1" thickBot="1">
      <c r="A136" s="144" t="s">
        <v>223</v>
      </c>
      <c r="B136" s="165">
        <f ca="1">'A2 Outputs 1-5'!C182</f>
        <v>0</v>
      </c>
      <c r="C136" s="161"/>
    </row>
    <row r="137" spans="1:3" ht="14.25" thickTop="1" thickBot="1">
      <c r="A137" s="144" t="s">
        <v>224</v>
      </c>
      <c r="B137" s="165">
        <f ca="1">'A2 Outputs 1-5'!C186</f>
        <v>0</v>
      </c>
      <c r="C137" s="161"/>
    </row>
    <row r="138" spans="1:3" ht="14.25" thickTop="1" thickBot="1">
      <c r="A138" s="144" t="s">
        <v>225</v>
      </c>
      <c r="B138" s="165">
        <f ca="1">'A2 Outputs 1-5'!C187</f>
        <v>0</v>
      </c>
      <c r="C138" s="161"/>
    </row>
    <row r="139" spans="1:3" ht="25.5" thickTop="1" thickBot="1">
      <c r="A139" s="144" t="s">
        <v>226</v>
      </c>
      <c r="B139" s="165" t="str">
        <f ca="1">'A2 Outputs 1-5'!C245</f>
        <v xml:space="preserve">RSDU to update its website and upload relevant documents to ensure these are widely available for use </v>
      </c>
      <c r="C139" s="161"/>
    </row>
    <row r="140" spans="1:3" ht="14.25" thickTop="1" thickBot="1">
      <c r="A140" s="144" t="s">
        <v>227</v>
      </c>
      <c r="B140" s="165">
        <f ca="1">'A2 Outputs 1-5'!C249</f>
        <v>0</v>
      </c>
      <c r="C140" s="161"/>
    </row>
    <row r="141" spans="1:3" ht="14.25" thickTop="1" thickBot="1">
      <c r="A141" s="144" t="s">
        <v>228</v>
      </c>
      <c r="B141" s="165">
        <f ca="1">'A2 Outputs 1-5'!C250</f>
        <v>0</v>
      </c>
      <c r="C141" s="161"/>
    </row>
    <row r="142" spans="1:3" ht="14.25" thickTop="1" thickBot="1">
      <c r="A142" s="144" t="s">
        <v>229</v>
      </c>
      <c r="B142" s="165">
        <f ca="1">'A2 Outputs 1-5'!C308</f>
        <v>0</v>
      </c>
      <c r="C142" s="161"/>
    </row>
    <row r="143" spans="1:3" ht="14.25" thickTop="1" thickBot="1">
      <c r="A143" s="144" t="s">
        <v>230</v>
      </c>
      <c r="B143" s="165">
        <f ca="1">'A2 Outputs 1-5'!C312</f>
        <v>0</v>
      </c>
      <c r="C143" s="161"/>
    </row>
    <row r="144" spans="1:3" ht="14.25" thickTop="1" thickBot="1">
      <c r="A144" s="144" t="s">
        <v>231</v>
      </c>
      <c r="B144" s="165">
        <f ca="1">'A2 Outputs 1-5'!C313</f>
        <v>0</v>
      </c>
      <c r="C144" s="161"/>
    </row>
    <row r="145" spans="1:3" ht="14.25" thickTop="1" thickBot="1">
      <c r="A145" s="156" t="s">
        <v>232</v>
      </c>
      <c r="B145" s="165">
        <f ca="1">'A2 Outputs 6-10'!C57</f>
        <v>0</v>
      </c>
      <c r="C145" s="161"/>
    </row>
    <row r="146" spans="1:3" ht="14.25" thickTop="1" thickBot="1">
      <c r="A146" s="144" t="s">
        <v>233</v>
      </c>
      <c r="B146" s="165">
        <f ca="1">'A2 Outputs 6-10'!C61</f>
        <v>0</v>
      </c>
      <c r="C146" s="161"/>
    </row>
    <row r="147" spans="1:3" ht="14.25" thickTop="1" thickBot="1">
      <c r="A147" s="144" t="s">
        <v>234</v>
      </c>
      <c r="B147" s="165">
        <f ca="1">'A2 Outputs 6-10'!C62</f>
        <v>0</v>
      </c>
      <c r="C147" s="161"/>
    </row>
    <row r="148" spans="1:3" ht="14.25" thickTop="1" thickBot="1">
      <c r="A148" s="144" t="s">
        <v>235</v>
      </c>
      <c r="B148" s="165">
        <f ca="1">'A2 Outputs 6-10'!C120</f>
        <v>0</v>
      </c>
      <c r="C148" s="161"/>
    </row>
    <row r="149" spans="1:3" ht="14.25" thickTop="1" thickBot="1">
      <c r="A149" s="144" t="s">
        <v>236</v>
      </c>
      <c r="B149" s="165">
        <f ca="1">'A2 Outputs 6-10'!C124</f>
        <v>0</v>
      </c>
      <c r="C149" s="161"/>
    </row>
    <row r="150" spans="1:3" ht="14.25" thickTop="1" thickBot="1">
      <c r="A150" s="144" t="s">
        <v>237</v>
      </c>
      <c r="B150" s="165">
        <f ca="1">'A2 Outputs 6-10'!C125</f>
        <v>0</v>
      </c>
      <c r="C150" s="161"/>
    </row>
    <row r="151" spans="1:3" ht="14.25" thickTop="1" thickBot="1">
      <c r="A151" s="144" t="s">
        <v>238</v>
      </c>
      <c r="B151" s="160">
        <f ca="1">'A2 Outputs 6-10'!C183</f>
        <v>0</v>
      </c>
      <c r="C151" s="161"/>
    </row>
    <row r="152" spans="1:3" ht="14.25" thickTop="1" thickBot="1">
      <c r="A152" s="144" t="s">
        <v>239</v>
      </c>
      <c r="B152" s="160">
        <f ca="1">'A2 Outputs 6-10'!C187</f>
        <v>0</v>
      </c>
      <c r="C152" s="161"/>
    </row>
    <row r="153" spans="1:3" ht="14.25" thickTop="1" thickBot="1">
      <c r="A153" s="144" t="s">
        <v>240</v>
      </c>
      <c r="B153" s="160">
        <f ca="1">'A2 Outputs 6-10'!C188</f>
        <v>0</v>
      </c>
      <c r="C153" s="161"/>
    </row>
    <row r="154" spans="1:3" ht="14.25" thickTop="1" thickBot="1">
      <c r="A154" s="144" t="s">
        <v>241</v>
      </c>
      <c r="B154" s="165">
        <f ca="1">'A2 Outputs 6-10'!C246</f>
        <v>0</v>
      </c>
      <c r="C154" s="161"/>
    </row>
    <row r="155" spans="1:3" ht="14.25" thickTop="1" thickBot="1">
      <c r="A155" s="144" t="s">
        <v>242</v>
      </c>
      <c r="B155" s="165">
        <f ca="1">'A2 Outputs 6-10'!C250</f>
        <v>0</v>
      </c>
      <c r="C155" s="161"/>
    </row>
    <row r="156" spans="1:3" ht="14.25" thickTop="1" thickBot="1">
      <c r="A156" s="144" t="s">
        <v>243</v>
      </c>
      <c r="B156" s="165">
        <f ca="1">'A2 Outputs 6-10'!C251</f>
        <v>0</v>
      </c>
      <c r="C156" s="161"/>
    </row>
    <row r="157" spans="1:3" ht="14.25" thickTop="1" thickBot="1">
      <c r="A157" s="144" t="s">
        <v>244</v>
      </c>
      <c r="B157" s="165">
        <f ca="1">'A2 Outputs 6-10'!C309</f>
        <v>0</v>
      </c>
      <c r="C157" s="161"/>
    </row>
    <row r="158" spans="1:3" ht="14.25" thickTop="1" thickBot="1">
      <c r="A158" s="144" t="s">
        <v>245</v>
      </c>
      <c r="B158" s="165">
        <f ca="1">'A2 Outputs 6-10'!C313</f>
        <v>0</v>
      </c>
      <c r="C158" s="161"/>
    </row>
    <row r="159" spans="1:3" ht="14.25" thickTop="1" thickBot="1">
      <c r="A159" s="144" t="s">
        <v>246</v>
      </c>
      <c r="B159" s="165">
        <f ca="1">'A2 Outputs 6-10'!C314</f>
        <v>0</v>
      </c>
      <c r="C159" s="161"/>
    </row>
    <row r="160" spans="1:3" ht="13.5" thickTop="1"/>
    <row r="161" spans="1:4" ht="13.5" thickBot="1">
      <c r="A161" s="154" t="s">
        <v>152</v>
      </c>
    </row>
    <row r="162" spans="1:4" ht="14.25" thickTop="1" thickBot="1">
      <c r="A162" s="144" t="s">
        <v>217</v>
      </c>
      <c r="B162" s="160">
        <f ca="1">'B Project Scoring'!C37</f>
        <v>0</v>
      </c>
      <c r="C162" s="161"/>
    </row>
    <row r="163" spans="1:4" ht="14.25" thickTop="1" thickBot="1">
      <c r="A163" s="144" t="s">
        <v>218</v>
      </c>
      <c r="B163" s="160">
        <f ca="1">'B Project Scoring'!C41</f>
        <v>0</v>
      </c>
      <c r="C163" s="161"/>
    </row>
    <row r="164" spans="1:4" ht="14.25" thickTop="1" thickBot="1">
      <c r="A164" s="144" t="s">
        <v>219</v>
      </c>
      <c r="B164" s="160">
        <f ca="1">'B Project Scoring'!C42</f>
        <v>0</v>
      </c>
      <c r="C164" s="161"/>
    </row>
    <row r="165" spans="1:4" ht="13.5" thickTop="1"/>
    <row r="166" spans="1:4">
      <c r="A166" s="154" t="s">
        <v>153</v>
      </c>
    </row>
    <row r="167" spans="1:4" ht="13.5" thickBot="1">
      <c r="A167" s="154"/>
      <c r="B167" s="167" t="s">
        <v>247</v>
      </c>
    </row>
    <row r="168" spans="1:4" ht="14.25" thickTop="1" thickBot="1">
      <c r="A168" s="144" t="s">
        <v>217</v>
      </c>
      <c r="B168" s="160" t="e">
        <f ca="1">'C Knowledge &amp; Evidence'!#REF!</f>
        <v>#REF!</v>
      </c>
      <c r="C168" s="161"/>
    </row>
    <row r="169" spans="1:4" ht="14.25" thickTop="1" thickBot="1">
      <c r="A169" s="144" t="s">
        <v>218</v>
      </c>
      <c r="B169" s="160">
        <f ca="1">'C Knowledge &amp; Evidence'!C11</f>
        <v>0</v>
      </c>
      <c r="C169" s="161"/>
    </row>
    <row r="170" spans="1:4" ht="14.25" thickTop="1" thickBot="1">
      <c r="A170" s="144" t="s">
        <v>219</v>
      </c>
      <c r="B170" s="160">
        <f ca="1">'C Knowledge &amp; Evidence'!C12</f>
        <v>0</v>
      </c>
      <c r="C170" s="161"/>
    </row>
    <row r="171" spans="1:4" ht="14.25" thickTop="1" thickBot="1">
      <c r="B171" s="167" t="s">
        <v>248</v>
      </c>
      <c r="C171" s="168"/>
      <c r="D171" s="108"/>
    </row>
    <row r="172" spans="1:4" ht="14.25" thickTop="1" thickBot="1">
      <c r="A172" s="144" t="s">
        <v>217</v>
      </c>
      <c r="B172" s="160">
        <f ca="1">'C Knowledge &amp; Evidence'!C17</f>
        <v>0</v>
      </c>
      <c r="C172" s="161"/>
    </row>
    <row r="173" spans="1:4" ht="14.25" thickTop="1" thickBot="1">
      <c r="A173" s="144" t="s">
        <v>218</v>
      </c>
      <c r="B173" s="160">
        <f ca="1">'C Knowledge &amp; Evidence'!C21</f>
        <v>0</v>
      </c>
      <c r="C173" s="161"/>
    </row>
    <row r="174" spans="1:4" ht="14.25" thickTop="1" thickBot="1">
      <c r="A174" s="144" t="s">
        <v>219</v>
      </c>
      <c r="B174" s="160">
        <f ca="1">'C Knowledge &amp; Evidence'!C22</f>
        <v>0</v>
      </c>
      <c r="C174" s="161"/>
    </row>
    <row r="175" spans="1:4" ht="14.25" thickTop="1" thickBot="1">
      <c r="B175" s="167" t="s">
        <v>249</v>
      </c>
      <c r="C175" s="168"/>
      <c r="D175" s="108"/>
    </row>
    <row r="176" spans="1:4" ht="14.25" thickTop="1" thickBot="1">
      <c r="A176" s="144" t="s">
        <v>217</v>
      </c>
      <c r="B176" s="160">
        <f ca="1">'C Knowledge &amp; Evidence'!C27</f>
        <v>0</v>
      </c>
      <c r="C176" s="161"/>
    </row>
    <row r="177" spans="1:3" ht="14.25" thickTop="1" thickBot="1">
      <c r="A177" s="144" t="s">
        <v>218</v>
      </c>
      <c r="B177" s="160">
        <f ca="1">'C Knowledge &amp; Evidence'!C31</f>
        <v>0</v>
      </c>
      <c r="C177" s="161"/>
    </row>
    <row r="178" spans="1:3" ht="14.25" thickTop="1" thickBot="1">
      <c r="A178" s="144" t="s">
        <v>219</v>
      </c>
      <c r="B178" s="160">
        <f ca="1">'C Knowledge &amp; Evidence'!C32</f>
        <v>0</v>
      </c>
      <c r="C178" s="161"/>
    </row>
    <row r="179" spans="1:3" ht="14.25" thickTop="1" thickBot="1">
      <c r="A179" s="154" t="s">
        <v>154</v>
      </c>
    </row>
    <row r="180" spans="1:3" ht="14.25" thickTop="1" thickBot="1">
      <c r="A180" s="144" t="s">
        <v>217</v>
      </c>
      <c r="B180" s="160">
        <f ca="1">'C Knowledge &amp; Evidence'!C40</f>
        <v>0</v>
      </c>
      <c r="C180" s="161"/>
    </row>
    <row r="181" spans="1:3" ht="14.25" thickTop="1" thickBot="1">
      <c r="A181" s="144" t="s">
        <v>218</v>
      </c>
      <c r="B181" s="160">
        <f ca="1">'C Knowledge &amp; Evidence'!C44</f>
        <v>0</v>
      </c>
      <c r="C181" s="161"/>
    </row>
    <row r="182" spans="1:3" ht="14.25" thickTop="1" thickBot="1">
      <c r="A182" s="144" t="s">
        <v>219</v>
      </c>
      <c r="B182" s="160">
        <f ca="1">'C Knowledge &amp; Evidence'!C45</f>
        <v>0</v>
      </c>
      <c r="C182" s="161"/>
    </row>
    <row r="183" spans="1:3" ht="13.5" thickTop="1"/>
    <row r="184" spans="1:3" ht="13.5" thickBot="1">
      <c r="A184" s="154" t="s">
        <v>269</v>
      </c>
    </row>
    <row r="185" spans="1:3" ht="14.25" thickTop="1" thickBot="1">
      <c r="A185" s="144" t="s">
        <v>217</v>
      </c>
      <c r="B185" s="160">
        <f ca="1">'C Knowledge &amp; Evidence'!C61</f>
        <v>0</v>
      </c>
      <c r="C185" s="161"/>
    </row>
    <row r="186" spans="1:3" ht="14.25" thickTop="1" thickBot="1">
      <c r="A186" s="144" t="s">
        <v>218</v>
      </c>
      <c r="B186" s="160">
        <f ca="1">'C Knowledge &amp; Evidence'!C65</f>
        <v>0</v>
      </c>
      <c r="C186" s="161"/>
    </row>
    <row r="187" spans="1:3" ht="14.25" thickTop="1" thickBot="1">
      <c r="A187" s="144" t="s">
        <v>219</v>
      </c>
      <c r="B187" s="160">
        <f ca="1">'C Knowledge &amp; Evidence'!C66</f>
        <v>0</v>
      </c>
      <c r="C187" s="161"/>
    </row>
    <row r="188" spans="1:3" ht="13.5" thickTop="1">
      <c r="B188" s="169"/>
      <c r="C188" s="163"/>
    </row>
    <row r="189" spans="1:3" ht="13.5" thickBot="1">
      <c r="A189" s="154" t="s">
        <v>270</v>
      </c>
    </row>
    <row r="190" spans="1:3" ht="14.25" thickTop="1" thickBot="1">
      <c r="A190" s="144" t="s">
        <v>217</v>
      </c>
      <c r="B190" s="160">
        <f ca="1">'D Conditionality Sustainability'!C13</f>
        <v>0</v>
      </c>
      <c r="C190" s="161"/>
    </row>
    <row r="191" spans="1:3" ht="14.25" thickTop="1" thickBot="1">
      <c r="A191" s="144" t="s">
        <v>218</v>
      </c>
      <c r="B191" s="160">
        <f ca="1">'D Conditionality Sustainability'!C17</f>
        <v>0</v>
      </c>
      <c r="C191" s="161"/>
    </row>
    <row r="192" spans="1:3" ht="14.25" thickTop="1" thickBot="1">
      <c r="A192" s="144" t="s">
        <v>219</v>
      </c>
      <c r="B192" s="160">
        <f ca="1">'D Conditionality Sustainability'!C18</f>
        <v>0</v>
      </c>
      <c r="C192" s="161"/>
    </row>
    <row r="193" spans="1:3" ht="14.25" thickTop="1" thickBot="1">
      <c r="A193" s="154" t="s">
        <v>271</v>
      </c>
    </row>
    <row r="194" spans="1:3" ht="14.25" thickTop="1" thickBot="1">
      <c r="A194" s="144" t="s">
        <v>217</v>
      </c>
      <c r="B194" s="160">
        <f ca="1">'D Conditionality Sustainability'!C25</f>
        <v>0</v>
      </c>
      <c r="C194" s="161"/>
    </row>
    <row r="195" spans="1:3" ht="14.25" thickTop="1" thickBot="1">
      <c r="A195" s="144" t="s">
        <v>218</v>
      </c>
      <c r="B195" s="160">
        <f ca="1">'D Conditionality Sustainability'!C29</f>
        <v>0</v>
      </c>
      <c r="C195" s="161"/>
    </row>
    <row r="196" spans="1:3" ht="14.25" thickTop="1" thickBot="1">
      <c r="A196" s="144" t="s">
        <v>219</v>
      </c>
      <c r="B196" s="160">
        <f ca="1">'D Conditionality Sustainability'!C30</f>
        <v>0</v>
      </c>
      <c r="C196" s="161"/>
    </row>
    <row r="197" spans="1:3" ht="13.5" thickTop="1">
      <c r="B197" s="170"/>
      <c r="C197" s="163"/>
    </row>
    <row r="198" spans="1:3" ht="13.5" thickBot="1">
      <c r="A198" s="154" t="s">
        <v>275</v>
      </c>
      <c r="B198" s="164"/>
      <c r="C198" s="171"/>
    </row>
    <row r="199" spans="1:3" ht="14.25" thickTop="1" thickBot="1">
      <c r="A199" s="144" t="s">
        <v>217</v>
      </c>
      <c r="B199" s="160"/>
      <c r="C199" s="161"/>
    </row>
    <row r="200" spans="1:3" ht="14.25" thickTop="1" thickBot="1">
      <c r="A200" s="144" t="s">
        <v>218</v>
      </c>
      <c r="B200" s="160"/>
      <c r="C200" s="161"/>
    </row>
    <row r="201" spans="1:3" ht="14.25" thickTop="1" thickBot="1">
      <c r="A201" s="144" t="s">
        <v>219</v>
      </c>
      <c r="B201" s="160"/>
      <c r="C201" s="161"/>
    </row>
    <row r="202" spans="1:3" ht="13.5" thickTop="1"/>
  </sheetData>
  <customSheetViews>
    <customSheetView guid="{3DDFD1A9-EC9B-477D-8BB2-1CBA14E88534}" topLeftCell="A14">
      <selection activeCell="I15" sqref="I15"/>
      <rowBreaks count="1" manualBreakCount="1">
        <brk id="102" max="16383" man="1"/>
      </rowBreaks>
      <pageMargins left="0.7" right="0.7" top="0.75" bottom="0.75" header="0.3" footer="0.3"/>
      <headerFooter alignWithMargins="0">
        <oddHeader>&amp;A</oddHeader>
        <oddFooter>&amp;F</oddFooter>
      </headerFooter>
    </customSheetView>
  </customSheetViews>
  <phoneticPr fontId="3" type="noConversion"/>
  <pageMargins left="0.55118110236220474" right="0.55118110236220474" top="0.78740157480314965" bottom="0.78740157480314965" header="0.51181102362204722" footer="0.51181102362204722"/>
  <headerFooter alignWithMargins="0">
    <oddHeader>&amp;A</oddHeader>
    <oddFooter>&amp;F</oddFooter>
  </headerFooter>
  <rowBreaks count="1" manualBreakCount="1">
    <brk id="102" max="16383" man="1"/>
  </rowBreaks>
</worksheet>
</file>

<file path=docProps/app.xml><?xml version="1.0" encoding="utf-8"?>
<ap:Properties xmlns:vt="http://schemas.openxmlformats.org/officeDocument/2006/docPropsVTypes" xmlns:ap="http://schemas.openxmlformats.org/officeDocument/2006/extended-properties">
  <ap:Application>Microsoft Macintosh Excel</ap:Application>
  <ap:ScaleCrop>false</ap:ScaleCrop>
  <ap:LinksUpToDate>false</ap:LinksUpToDate>
  <ap:HyperlinksChanged>false</ap:HyperlinksChanged>
  <ap:AppVersion>12.0000</ap:AppVersion>
</ap:Properties>
</file>

<file path=docProps/core.xml><?xml version="1.0" encoding="utf-8"?>
<coreProperties xmlns:dc="http://purl.org/dc/elements/1.1/" xmlns:dcterms="http://purl.org/dc/terms/" xmlns:xsi="http://www.w3.org/2001/XMLSchema-instance" xmlns="http://schemas.openxmlformats.org/package/2006/metadata/core-properties"/>
</file>