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35" windowWidth="15480" windowHeight="9465" tabRatio="830"/>
  </bookViews>
  <sheets>
    <sheet name="A1 Goal, Purpose, Risk" sheetId="3" r:id="rId1"/>
    <sheet name="A2 Outputs 1-5" sheetId="4" r:id="rId2"/>
    <sheet name="A2 Outputs 6-10" sheetId="12" r:id="rId3"/>
    <sheet name="B Project Scoring" sheetId="2" r:id="rId4"/>
    <sheet name="C Knowledge &amp; Evidence" sheetId="8" r:id="rId5"/>
    <sheet name="D Conditionality Sustainability" sheetId="11" r:id="rId6"/>
    <sheet name="E Recommendations &amp; Actions" sheetId="9" r:id="rId7"/>
  </sheets>
  <externalReferences>
    <externalReference r:id="rId8"/>
  </externalReferences>
  <definedNames>
    <definedName name="_xlnm._FilterDatabase" localSheetId="1" hidden="1">'A2 Outputs 1-5'!$C$57:$C$58</definedName>
    <definedName name="Scores">'A2 Outputs 1-5'!$E$13:$E$19</definedName>
  </definedNames>
  <calcPr calcId="114210"/>
</workbook>
</file>

<file path=xl/calcChain.xml><?xml version="1.0" encoding="utf-8"?>
<calcChain xmlns="http://schemas.openxmlformats.org/spreadsheetml/2006/main">
  <c r="B5" i="9"/>
  <c r="C155" i="4"/>
  <c r="C156"/>
  <c r="C157"/>
  <c r="E79" i="3"/>
  <c r="C79"/>
  <c r="B196" i="9"/>
  <c r="B195"/>
  <c r="B194"/>
  <c r="B192"/>
  <c r="B191"/>
  <c r="B190"/>
  <c r="B187"/>
  <c r="B186"/>
  <c r="B185"/>
  <c r="B182"/>
  <c r="B181"/>
  <c r="B180"/>
  <c r="B178"/>
  <c r="B177"/>
  <c r="B176"/>
  <c r="B174"/>
  <c r="B173"/>
  <c r="B172"/>
  <c r="B170"/>
  <c r="B169"/>
  <c r="B168"/>
  <c r="B164"/>
  <c r="B163"/>
  <c r="B162"/>
  <c r="B159"/>
  <c r="B158"/>
  <c r="B157"/>
  <c r="B156"/>
  <c r="B155"/>
  <c r="B154"/>
  <c r="B153"/>
  <c r="B152"/>
  <c r="B151"/>
  <c r="B150"/>
  <c r="B149"/>
  <c r="B148"/>
  <c r="B147"/>
  <c r="B146"/>
  <c r="B145"/>
  <c r="B144"/>
  <c r="B143"/>
  <c r="B142"/>
  <c r="B141"/>
  <c r="B140"/>
  <c r="B139"/>
  <c r="B138"/>
  <c r="B137"/>
  <c r="B136"/>
  <c r="B135"/>
  <c r="B134"/>
  <c r="B133"/>
  <c r="B132"/>
  <c r="B131"/>
  <c r="B130"/>
  <c r="B127"/>
  <c r="B126"/>
  <c r="B125"/>
  <c r="B123"/>
  <c r="B122"/>
  <c r="B121"/>
  <c r="B119"/>
  <c r="B118"/>
  <c r="B117"/>
  <c r="B115"/>
  <c r="B114"/>
  <c r="B113"/>
  <c r="B111"/>
  <c r="B110"/>
  <c r="B109"/>
  <c r="B107"/>
  <c r="B106"/>
  <c r="B105"/>
  <c r="B96"/>
  <c r="B95"/>
  <c r="B92"/>
  <c r="B91"/>
  <c r="B87"/>
  <c r="B86"/>
  <c r="B82"/>
  <c r="B81"/>
  <c r="B78"/>
  <c r="B77"/>
  <c r="B74"/>
  <c r="B73"/>
  <c r="B70"/>
  <c r="B69"/>
  <c r="B64"/>
  <c r="B63"/>
  <c r="B59"/>
  <c r="B58"/>
  <c r="B56"/>
  <c r="B55"/>
  <c r="B53"/>
  <c r="B52"/>
  <c r="B50"/>
  <c r="B49"/>
  <c r="B47"/>
  <c r="B46"/>
  <c r="B44"/>
  <c r="B43"/>
  <c r="B41"/>
  <c r="B40"/>
  <c r="B38"/>
  <c r="B37"/>
  <c r="B32"/>
  <c r="B35"/>
  <c r="B31"/>
  <c r="B27"/>
  <c r="B26"/>
  <c r="B25"/>
  <c r="B23"/>
  <c r="B22"/>
  <c r="B19"/>
  <c r="B18"/>
  <c r="B15"/>
  <c r="B14"/>
  <c r="B13"/>
  <c r="B11"/>
  <c r="B10"/>
  <c r="B7"/>
  <c r="B6"/>
  <c r="E334" i="12"/>
  <c r="C335"/>
  <c r="E265"/>
  <c r="C266"/>
  <c r="E196"/>
  <c r="C197"/>
  <c r="E127"/>
  <c r="C128"/>
  <c r="E58"/>
  <c r="C59"/>
  <c r="E333" i="4"/>
  <c r="C334"/>
  <c r="E264"/>
  <c r="C265"/>
  <c r="E195"/>
  <c r="C196"/>
  <c r="E126"/>
  <c r="C127"/>
  <c r="E57"/>
  <c r="C58"/>
  <c r="B21" i="9"/>
  <c r="B94"/>
  <c r="B90"/>
  <c r="B85"/>
  <c r="B80"/>
  <c r="B76"/>
  <c r="B72"/>
  <c r="B68"/>
  <c r="B62"/>
  <c r="B57"/>
  <c r="B54"/>
  <c r="B51"/>
  <c r="B48"/>
  <c r="B45"/>
  <c r="B42"/>
  <c r="B39"/>
  <c r="B36"/>
  <c r="B33"/>
  <c r="B30"/>
  <c r="E10" i="4"/>
  <c r="E11"/>
  <c r="E79"/>
  <c r="E80"/>
  <c r="E217"/>
  <c r="E218"/>
  <c r="E11" i="12"/>
  <c r="E12"/>
  <c r="E148" i="4"/>
  <c r="E149"/>
  <c r="E286"/>
  <c r="E287"/>
  <c r="E287" i="12"/>
  <c r="E288"/>
  <c r="E218"/>
  <c r="E219"/>
  <c r="E149"/>
  <c r="E150"/>
  <c r="E80"/>
  <c r="E81"/>
  <c r="E127" i="4"/>
  <c r="E196"/>
  <c r="E265"/>
  <c r="E334"/>
  <c r="E59" i="12"/>
  <c r="E266"/>
  <c r="E128"/>
  <c r="C5" i="2"/>
  <c r="E197" i="12"/>
  <c r="E58" i="4"/>
  <c r="E6" i="2"/>
  <c r="C6"/>
  <c r="E335" i="12"/>
  <c r="E7" i="2"/>
  <c r="C7"/>
</calcChain>
</file>

<file path=xl/sharedStrings.xml><?xml version="1.0" encoding="utf-8"?>
<sst xmlns="http://schemas.openxmlformats.org/spreadsheetml/2006/main" count="1146" uniqueCount="503">
  <si>
    <t>A2: Outputs 1-5</t>
  </si>
  <si>
    <t>A3: Outputs 6-10</t>
  </si>
  <si>
    <t>Sustainability Recommendation 1</t>
  </si>
  <si>
    <t>Sustainability Action Point 1</t>
  </si>
  <si>
    <t>Sustainability Recommendation 2</t>
  </si>
  <si>
    <t>Sustainability Recommendation 3</t>
  </si>
  <si>
    <t>Sustainability Action Point 2</t>
  </si>
  <si>
    <t>Sustainability Action Point 3</t>
  </si>
  <si>
    <t>Conditionality Recommendation 2</t>
  </si>
  <si>
    <t>Conditionality Recommendation 3</t>
  </si>
  <si>
    <t>Conditionality Action Point 2</t>
  </si>
  <si>
    <t>Conditionality Action Point 3</t>
  </si>
  <si>
    <t>Evidence Recommendation 2</t>
  </si>
  <si>
    <t>Evidence Recommendation 3</t>
  </si>
  <si>
    <t>Evidence Action Point 2</t>
  </si>
  <si>
    <t>Evidence Action Point 3</t>
  </si>
  <si>
    <t>Other Recommendation 2</t>
  </si>
  <si>
    <t>Other Recommendation 3</t>
  </si>
  <si>
    <t>Other Action Point 2</t>
  </si>
  <si>
    <t>Other Action Point 3</t>
  </si>
  <si>
    <t>Project Management Recommendation 2</t>
  </si>
  <si>
    <t>Project Management Recommendation 3</t>
  </si>
  <si>
    <t>Project Management Action Point 2</t>
  </si>
  <si>
    <t>Project Management Action Point 3</t>
  </si>
  <si>
    <t>Best Practice / Innovation Recommendation 2</t>
  </si>
  <si>
    <t>Best Practice / Innovation Recommendation 3</t>
  </si>
  <si>
    <t>Best Practice / Innovation Action Point 2</t>
  </si>
  <si>
    <t>Best Practice / Innovation Action Point 3</t>
  </si>
  <si>
    <t>Working with Partners Recommendation 2</t>
  </si>
  <si>
    <t>Working with Partners Recommendation 3</t>
  </si>
  <si>
    <t>Working with Partners Action Point 2</t>
  </si>
  <si>
    <t>Working with Partners Action Point 3</t>
  </si>
  <si>
    <t>Scoring Recommendation 2</t>
  </si>
  <si>
    <t>Scoring Recommendation 3</t>
  </si>
  <si>
    <t>Scoring Action Point 2</t>
  </si>
  <si>
    <t>Scoring Action Point 3</t>
  </si>
  <si>
    <t>Scoring Recommendation 1</t>
  </si>
  <si>
    <t>Scoring Action Point 1</t>
  </si>
  <si>
    <t>Working with Partners Recommendation 1</t>
  </si>
  <si>
    <t>Working with Partners Action Point 1</t>
  </si>
  <si>
    <t>Best Practice / Innovation Recommendation 1</t>
  </si>
  <si>
    <t>Best Practice / Innovation Action Point 1</t>
  </si>
  <si>
    <t>Project Management Recommendation 1</t>
  </si>
  <si>
    <t>Project Management Action Point 1</t>
  </si>
  <si>
    <t>Other Recommendation 1</t>
  </si>
  <si>
    <t>Other Action Point 1</t>
  </si>
  <si>
    <t>Evidence Recommendation 1</t>
  </si>
  <si>
    <t>Evidence Action Point 1</t>
  </si>
  <si>
    <t>Conditionality Recommendation 1</t>
  </si>
  <si>
    <t>Conditionality Action Point 1</t>
  </si>
  <si>
    <t>R1</t>
  </si>
  <si>
    <t>R2</t>
  </si>
  <si>
    <t>R3</t>
  </si>
  <si>
    <t>R1.1</t>
  </si>
  <si>
    <t>R1.2</t>
  </si>
  <si>
    <t>R1.3</t>
  </si>
  <si>
    <t>R2.1</t>
  </si>
  <si>
    <t>R2.2</t>
  </si>
  <si>
    <t>R2.3</t>
  </si>
  <si>
    <t>R3.1</t>
  </si>
  <si>
    <t>R3.2</t>
  </si>
  <si>
    <t>R3.3</t>
  </si>
  <si>
    <t>R4.1</t>
  </si>
  <si>
    <t>R4.2</t>
  </si>
  <si>
    <t>R4.3</t>
  </si>
  <si>
    <t>R5.1</t>
  </si>
  <si>
    <t>R5.2</t>
  </si>
  <si>
    <t>R5.3</t>
  </si>
  <si>
    <t>R6.1</t>
  </si>
  <si>
    <t>R6.2</t>
  </si>
  <si>
    <t>R6.3</t>
  </si>
  <si>
    <t>R7.1</t>
  </si>
  <si>
    <t>R7.2</t>
  </si>
  <si>
    <t>R7.3</t>
  </si>
  <si>
    <t>R8.1</t>
  </si>
  <si>
    <t>R8.2</t>
  </si>
  <si>
    <t>R8.3</t>
  </si>
  <si>
    <t>R9.1</t>
  </si>
  <si>
    <t>R9.2</t>
  </si>
  <si>
    <t>R9.3</t>
  </si>
  <si>
    <t>R10.1</t>
  </si>
  <si>
    <t>R10.2</t>
  </si>
  <si>
    <t>R10.3</t>
  </si>
  <si>
    <t>AP1.1</t>
  </si>
  <si>
    <t>AP1.2</t>
  </si>
  <si>
    <t>AP1.3</t>
  </si>
  <si>
    <t>AP2.1</t>
  </si>
  <si>
    <t>AP2.2</t>
  </si>
  <si>
    <t>AP2.3</t>
  </si>
  <si>
    <t>AP3.1</t>
  </si>
  <si>
    <t>AP3.2</t>
  </si>
  <si>
    <t>AP3.3</t>
  </si>
  <si>
    <t>AP4.1</t>
  </si>
  <si>
    <t>AP4.2</t>
  </si>
  <si>
    <t>AP4.3</t>
  </si>
  <si>
    <t>AP5.1</t>
  </si>
  <si>
    <t>AP5.2</t>
  </si>
  <si>
    <t>AP5.3</t>
  </si>
  <si>
    <t>AP6.1</t>
  </si>
  <si>
    <t>AP6.2</t>
  </si>
  <si>
    <t>AP6.3</t>
  </si>
  <si>
    <t>AP7.1</t>
  </si>
  <si>
    <t>AP7.2</t>
  </si>
  <si>
    <t>AP7.3</t>
  </si>
  <si>
    <t>AP8.1</t>
  </si>
  <si>
    <t>AP8.2</t>
  </si>
  <si>
    <t>AP8.3</t>
  </si>
  <si>
    <t>AP9.1</t>
  </si>
  <si>
    <t>AP9.2</t>
  </si>
  <si>
    <t>AP9.3</t>
  </si>
  <si>
    <t>AP10.1</t>
  </si>
  <si>
    <t>AP10.2</t>
  </si>
  <si>
    <t>AP10.3</t>
  </si>
  <si>
    <t>Working with Partners</t>
  </si>
  <si>
    <t>Best Practice / Innovation</t>
  </si>
  <si>
    <t>Project Management</t>
  </si>
  <si>
    <t xml:space="preserve"> </t>
  </si>
  <si>
    <r>
      <t>Impact Weight</t>
    </r>
    <r>
      <rPr>
        <sz val="9"/>
        <rFont val="Arial"/>
        <family val="2"/>
      </rPr>
      <t xml:space="preserve"> revised/needs revision?</t>
    </r>
  </si>
  <si>
    <r>
      <t xml:space="preserve">Original or Revised </t>
    </r>
    <r>
      <rPr>
        <b/>
        <sz val="9"/>
        <rFont val="Arial"/>
        <family val="2"/>
      </rPr>
      <t>Impact Weight</t>
    </r>
    <r>
      <rPr>
        <sz val="9"/>
        <rFont val="Arial"/>
        <family val="2"/>
      </rPr>
      <t xml:space="preserve"> (%)</t>
    </r>
  </si>
  <si>
    <r>
      <t>Risk</t>
    </r>
    <r>
      <rPr>
        <sz val="9"/>
        <rFont val="Arial"/>
        <family val="2"/>
      </rPr>
      <t xml:space="preserve"> revised/needs revision?</t>
    </r>
  </si>
  <si>
    <r>
      <t xml:space="preserve">Original or Revised </t>
    </r>
    <r>
      <rPr>
        <b/>
        <sz val="9"/>
        <rFont val="Arial"/>
        <family val="2"/>
      </rPr>
      <t>Risk</t>
    </r>
  </si>
  <si>
    <r>
      <t>DFID Share</t>
    </r>
    <r>
      <rPr>
        <sz val="9"/>
        <rFont val="Arial"/>
        <family val="2"/>
      </rPr>
      <t xml:space="preserve"> revised/needs revision?</t>
    </r>
  </si>
  <si>
    <r>
      <t xml:space="preserve">Original or Revised </t>
    </r>
    <r>
      <rPr>
        <b/>
        <sz val="9"/>
        <rFont val="Arial"/>
        <family val="2"/>
      </rPr>
      <t>DFID Share</t>
    </r>
  </si>
  <si>
    <r>
      <t>Output Performance</t>
    </r>
    <r>
      <rPr>
        <sz val="9"/>
        <rFont val="Arial"/>
        <family val="2"/>
      </rPr>
      <t xml:space="preserve"> for Output 1</t>
    </r>
  </si>
  <si>
    <r>
      <t>Justification</t>
    </r>
    <r>
      <rPr>
        <sz val="9"/>
        <rFont val="Arial"/>
        <family val="2"/>
      </rPr>
      <t xml:space="preserve"> for the Score</t>
    </r>
  </si>
  <si>
    <r>
      <t>Output Performance</t>
    </r>
    <r>
      <rPr>
        <sz val="9"/>
        <rFont val="Arial"/>
        <family val="2"/>
      </rPr>
      <t xml:space="preserve"> for Output 2</t>
    </r>
  </si>
  <si>
    <r>
      <t>Output Performance</t>
    </r>
    <r>
      <rPr>
        <sz val="9"/>
        <rFont val="Arial"/>
        <family val="2"/>
      </rPr>
      <t xml:space="preserve"> for Output 3</t>
    </r>
  </si>
  <si>
    <r>
      <t>Output Performance</t>
    </r>
    <r>
      <rPr>
        <sz val="9"/>
        <rFont val="Arial"/>
        <family val="2"/>
      </rPr>
      <t xml:space="preserve"> for Output 4</t>
    </r>
  </si>
  <si>
    <r>
      <t xml:space="preserve">Original or Revised </t>
    </r>
    <r>
      <rPr>
        <b/>
        <sz val="9"/>
        <rFont val="Arial"/>
        <family val="2"/>
      </rPr>
      <t xml:space="preserve">Impact Weight </t>
    </r>
    <r>
      <rPr>
        <sz val="9"/>
        <rFont val="Arial"/>
        <family val="2"/>
      </rPr>
      <t>(%)</t>
    </r>
  </si>
  <si>
    <r>
      <t>Output Performance</t>
    </r>
    <r>
      <rPr>
        <sz val="9"/>
        <rFont val="Arial"/>
        <family val="2"/>
      </rPr>
      <t xml:space="preserve"> for Output 5</t>
    </r>
  </si>
  <si>
    <r>
      <t xml:space="preserve">Based on the review, does the </t>
    </r>
    <r>
      <rPr>
        <b/>
        <sz val="9"/>
        <rFont val="Arial"/>
        <family val="2"/>
      </rPr>
      <t>Project Risk Rating</t>
    </r>
    <r>
      <rPr>
        <sz val="9"/>
        <rFont val="Arial"/>
        <family val="2"/>
      </rPr>
      <t xml:space="preserve"> need revision?</t>
    </r>
  </si>
  <si>
    <r>
      <t>Logframe</t>
    </r>
    <r>
      <rPr>
        <sz val="9"/>
        <rFont val="Arial"/>
        <family val="2"/>
      </rPr>
      <t xml:space="preserve"> revised/needs revision?</t>
    </r>
  </si>
  <si>
    <r>
      <t>DSOs</t>
    </r>
    <r>
      <rPr>
        <sz val="9"/>
        <rFont val="Arial"/>
        <family val="2"/>
      </rPr>
      <t xml:space="preserve"> revised/need revision?</t>
    </r>
  </si>
  <si>
    <r>
      <t>Cross-Cutting Markers</t>
    </r>
    <r>
      <rPr>
        <sz val="9"/>
        <rFont val="Arial"/>
        <family val="2"/>
      </rPr>
      <t xml:space="preserve"> revised/need revision?</t>
    </r>
  </si>
  <si>
    <t>Logframe, DSOs, Cross-Cutting Markers</t>
  </si>
  <si>
    <t>Key issues, points of information or additional comments that may be useful for this or other project teams.</t>
  </si>
  <si>
    <r>
      <t>Comment here</t>
    </r>
    <r>
      <rPr>
        <sz val="9"/>
        <rFont val="Arial"/>
        <family val="2"/>
      </rPr>
      <t xml:space="preserve"> on the Method of Scoring and Scoring Responsibility.</t>
    </r>
  </si>
  <si>
    <r>
      <t xml:space="preserve">Project Risk Rating </t>
    </r>
    <r>
      <rPr>
        <sz val="9"/>
        <rFont val="Arial"/>
        <family val="2"/>
      </rPr>
      <t xml:space="preserve">or latest </t>
    </r>
    <r>
      <rPr>
        <b/>
        <sz val="9"/>
        <rFont val="Arial"/>
        <family val="2"/>
      </rPr>
      <t>Overall Risk Score.</t>
    </r>
  </si>
  <si>
    <t xml:space="preserve">1. Number of teachers trained </t>
  </si>
  <si>
    <t xml:space="preserve">2. Number of classrooms constructed or rehabilitated </t>
  </si>
  <si>
    <t xml:space="preserve">3. Number of health professionals trained </t>
  </si>
  <si>
    <t xml:space="preserve">4. Number of one year olds vaccinated against measles </t>
  </si>
  <si>
    <t xml:space="preserve">5. Number of insecticide treated bed nets distributed </t>
  </si>
  <si>
    <t xml:space="preserve">6. Number of people with advanced HIV infection receiving ARVs </t>
  </si>
  <si>
    <t xml:space="preserve">7. Number of condoms distributed </t>
  </si>
  <si>
    <t xml:space="preserve">8. Number households provided with new/improved drinking water sources </t>
  </si>
  <si>
    <t xml:space="preserve">9. Number of new/improved sanitation facilities provided </t>
  </si>
  <si>
    <t xml:space="preserve">10. Total length of roads built or upgraded </t>
  </si>
  <si>
    <t xml:space="preserve">11. Total length of roads maintained or rehabilitated </t>
  </si>
  <si>
    <t xml:space="preserve">12. Number of households provided with new/improved access to basic electricity supply </t>
  </si>
  <si>
    <t xml:space="preserve">13. Number of people directly assisted by food security programmes </t>
  </si>
  <si>
    <t xml:space="preserve">14. Number of people directly assisted by social assistance programmes </t>
  </si>
  <si>
    <t>what you started out to achieve - target for that year</t>
  </si>
  <si>
    <t xml:space="preserve"> quantity actually delivered</t>
  </si>
  <si>
    <t>Milestone for this review (including number, if any)</t>
  </si>
  <si>
    <t>Indicator 1 (leave blank if standard indicator)</t>
  </si>
  <si>
    <t>Select standard indicator from drop down list</t>
  </si>
  <si>
    <t>Indicator 2 (leave blank if standard indicator)</t>
  </si>
  <si>
    <t>Indicator 3 (leave blank if standard indicator)</t>
  </si>
  <si>
    <t>Indicator 4 (leave blank if standard indicator)</t>
  </si>
  <si>
    <t>Indicator 5 (leave blank if standard indicator)</t>
  </si>
  <si>
    <t>Indicator 6 (leave blank if standard indicator)</t>
  </si>
  <si>
    <t>Progress made in the period covered by this review, including numbers.</t>
  </si>
  <si>
    <t>comments</t>
  </si>
  <si>
    <t>Qualitative service delivery survey is ongoing and is expected to be completed by December. In the mean time, the capacity of relevant Municipal departments is being built through project support to the AKM and relevant collegia (training programmes and workshops, including all municipalities). The project identified that municipalities should also be represented by heads of unit/ social welfare officers with the municipal DHSW in addition to directors. Once the survey data is available, we recommend that this is discussed with NPAC members, the municipalities and CSW in depth, as well as made available to a wider audience including civil society.</t>
  </si>
  <si>
    <t>Risk of budget formula for 2013 not being implemented in a timely or complete way by the Ministry of Finance (when calculating the size and share of the General Grant required for SCS delivery) and by the municipalities (when deciding what % of their total revenues to allocate to this sector). We thus recommend that the risk rating from this output is increased from medium to high.</t>
  </si>
  <si>
    <t>We understand that a quantitative and qualitative survey of current service provision levels by municipality is ongoing and is due to be completed in December 2011. This will represent an important baseline (on service delivery levels) against which the project, NPAC and the government should be able to monitor progress with service coverage and quality improvement over the coming years. As far as we are aware, this will be the first assessment of this kind in Kosovo and hence we would encourage NPAC to ensure that the results of this are widely shared with all relevant stakeholders, including civil society and NGO's, as a way to increasing awareness and also to ensure that planned interventions by both donors and NGO's are informed by the reality on the ground throughout Kosovo.</t>
  </si>
  <si>
    <t>Technical work to develop the budget formula from 2013 budget onwards is progressing well, despite initial problems with data availability. However, MLSW's submission to Ministry of Finance (Grants Commission) in March 2011 for a Grant of €2.5 million in 2012 was rejected.  Unclear how the budget allocation of €1.0 million for 2012, which is a notional allocation within the overall General Grant to municipalities, was determined. There is a risk that the budget formula for social services proposed by the team/ NPAC to government for 2013 budget may not be adopted, particularly if this requires additional expenditure allocations to the sector, regardless of whether the level of need would justify this.</t>
  </si>
  <si>
    <t>Project Team Actions include: (i) Ensuring that Mayors who sit on the Grants Commission are sensitised to, and made aware of, the gaps and omissions in current funding and the need to prioritise/ring fence social services within the General Grant; (II) Brief IMF team and share project analysis with IMF Municipal Finance Team; (iii) draw World Bank attention to the inter-relationship between social assistance and social services at the level of core funding requirements for Centres for Social Welfare.</t>
  </si>
  <si>
    <t>6 events organised so far by the AKM. The interest and engagement by collegia was high. The AKM also stated that the project is not only helping promotion of Social Service with relevant collegia but also helps AKM to better understand and therefore promote the importance for this kind of service delivery.</t>
  </si>
  <si>
    <t>An action plan for the CDHSW has been developed with the Chairmanship group and circulated and agreed by all members of the Collegia in July 5 regional workshops were held with Directors of both collegia. The CDHSW has established five Commissions - each led by a Director from the Chairmanship Group with their respective CSW Director to address identfied needs.  A meeting held in October with CDHSW to follow up on outcome of regional meetings.   In addition, a separate regional meeting was held with the Collegia for Budget and Finance to share and develop common understandings and strategic priorities for social services</t>
  </si>
  <si>
    <t>The annual conference on social care services held on the 17th Nov 2001, exeeded everyone's expectations in terms of participation and interest of stakeholders. Over 175 participants attended the event, comprised of Government institutions, representations of all levels including Serb municipalities from north of Kosovo, Civil Society Organisations, donor agencies asd UN organisations. The event was covered by all print and TV media.</t>
  </si>
  <si>
    <t>While there is much more to be done in the remaining time of the project in terms of capacities of DHSW and DBF, significant improvement in capacities of AKM to address the effectiveness of mechanisms for delivery of social service were identified. There is also a lot of evidence of high engagement of relevant collegia with serious effort to improve the effectiveness around planning and delivery of this service. The Social Services Annual Conference provided strong evidence of much better understanding of the need to strengthen this area of work and interest to make progress by all levels of governance structure.</t>
  </si>
  <si>
    <t>MEI established donor coordination Mechanisms in all sectors. To date, 1 meeting on social sectors organised in July 2011.</t>
  </si>
  <si>
    <t xml:space="preserve">As result of project cooperation with EC projects in MLSW and extensive dialog with ECLO on the way forward, project for further strengthening of mechanisms for delivery of decentralised SS is included under IPA 2012. DFID has offered their project resources to ECLO to help designing relevant fiches and other project documentation. </t>
  </si>
  <si>
    <t>MTEF 2010-2012 includes provision for SCS and Residential Care reflecting a small increase compared to previous MTEF. For year 2010 €3,617,500; year 2011 €3,935,588 and year 2012 €4,153,676.</t>
  </si>
  <si>
    <t>While there is insufficient allocation of resources to this service delivery as seen in the MTEF 2010-2012, which is of concern, there is significant progress in terms of other donors awareness of financial constraints of the Government and therefore their decision to continue support to more effective social service. In terms of sustainability of our work, there is strong evidence that others with our support and as result of our influencing effort, are ready to continue building on achievements to date.</t>
  </si>
  <si>
    <t>DFID Kosovo will take forward further discussions with ECLO, GIZ and other relevant partners (e.g. UNICEF), within context of the sector working groups, on project and reform sustainability beyond 2012. This will be more fruitful once the Government's overall strategy for the sector becomes clearer in early 2012. We have also discussed with MLSW the need for donors to have a collective meeting with Government to discuss the range of ongoing needs for support to the sector. We want to used DFID's trusted position to ensure greater alignment and harmonisation.</t>
  </si>
  <si>
    <t>DFID Kosovo to write to other donor partners in early 2012 suggesting a meeting of the SWG to discuss GoK's ongoing needs for support in this sector. We will then use the outcomes of this meeting for a further discussion with MLSW and other members of the NPAC to put in place a clear and agreed transition strategy from DFID to ECLO support, with possible bridging support in 2013 from another partner e.g. GIZ.</t>
  </si>
  <si>
    <t>Valbona, I've revised this section to focus on donors not MoF</t>
  </si>
  <si>
    <t>See recommendations in accompanying Note on Main Outcomes of the Annual Review. These focus on the need for (a) a clear Communication Strategy for the project and the underlying reform process, to be agreed with NPAC; (b) a specific proposal from the project on a data needs and data management plan; (c) further consideration by NPAC of the non-goverment sources of financial and other support to the sector; (d) building on regional linkages and integrating Kosovo into EU networks on social care and social service delivery and (e) carefully managing risks of changes to key team members.</t>
  </si>
  <si>
    <t>Project team/ NPAC</t>
  </si>
  <si>
    <t>DFID - revised logframe</t>
  </si>
  <si>
    <t>Project team to address the issue of including baseline data and milestones/ targets for relevant indicators and provide DFID with an updated logframe by end December 2011.</t>
  </si>
  <si>
    <t>Finalise a training needs assessment for NPAC members and monitor progress with implementing this over 2012.</t>
  </si>
  <si>
    <t>Series of field visits was conducted by the project Team Leader, international PFM Specialist and local Budget Specialist to the five reference municipalities for meetings with key officials at each Municipality to analyise the quality and outcomes of preparations  for the 2012 budget in social services. Municipalities possess advanced documentation and guidance on budget preparation but they need further support for strengthening PFM processes with regard to social services which are a new responsibility for Municipalitiies. This input is ongoing and will be expanded to cover all municipalities in 2012, subject to project budget ceiling.</t>
  </si>
  <si>
    <t>This data is being collected as part of the cost scenarios for social services and will be used to refine the targets in the logframe.</t>
  </si>
  <si>
    <t>The project has developed and designed options for the formation of a PPDG.  However, MLSW have decided that their priority is the formation of the General Council for Social and Family Services (GCSFS).   The PPDG agenda will be revisited after April 2012 to determine its utility.  The project is helping with the design and implementation of a business plan for the GCSFS which will be responsible for licensing social service staff.</t>
  </si>
  <si>
    <t>Discussion paper for development of a budget formula, Public Expenditure and Institutional Review and Unit Cost Analysis (UCA) have been developed by the project team and introduced to NPAC. Important to stress that this is the first time that a UCA is carried out in Kosovo. The project team and NPAC are working on development of the strategic vision.</t>
  </si>
  <si>
    <t>It will be important to focus on completion and adoption of the Strategic Vision for social care service provision in Kosovo by NPAC as early as possible in 2012. This can then form the basis for ongoing capacity development work, but also for more focused discussions with GoK and other donors about the ongoing external support needs of the sector.</t>
  </si>
  <si>
    <t>Progress made in the period covered by this review, including numbers</t>
  </si>
  <si>
    <t>n/a</t>
  </si>
  <si>
    <t>Team to complete quantitative survey and then propose specific service-delivery related indicators and targets for 2012 (and beyond).</t>
  </si>
  <si>
    <t>No</t>
  </si>
  <si>
    <t>Medium</t>
  </si>
  <si>
    <t>Yes</t>
  </si>
  <si>
    <t>NPAC to have met at least 6 times</t>
  </si>
  <si>
    <t>NPAC has been established and meeting regularly. Concept endorsed by all participants and valued as forum for inter-ministerial and municipality level discussion of key policy issues related to social services in Kosovo. Issue of remuneration of NPAC members for attendence has been resolved. Unsatisfactory participation from the Ministry of Finance, which is an issue of concern. DFID to raise this in review report.</t>
  </si>
  <si>
    <t>High</t>
  </si>
  <si>
    <t>X</t>
  </si>
  <si>
    <t>Municipalities are capable of meeting the highest priority  social care service needs of their residents</t>
  </si>
  <si>
    <t xml:space="preserve">Quantitative and qualitative provision of high priority social care services by municipalities, including gender and ethnicity breakdown.  </t>
  </si>
  <si>
    <t>Assessment of the extent to which highest priority social care service needs are met, including gender and ethnicity breakdown</t>
  </si>
  <si>
    <t>Baseline survey still being undertaken to determine current levels of provision of SCS and their quality. There have been delays due to problems with accessing relevant data e.g. Household Budget Survey held by SOK, but these have now been overcome. No data currently available on the gender and ethnicity breakdown of beneficiaries ...</t>
  </si>
  <si>
    <t>Improve the capabilities of municipalities and CSWs to deliver social care services to people in high priority need by strengthening management systems for the financial and administrative decentralisation of social care services</t>
  </si>
  <si>
    <t>Availability of sufficient funding to enable the provision of social care services to people in the highest need</t>
  </si>
  <si>
    <t>Capacity of municipalities and Centres for Social Welfare to identify and meet high priority social care needs with available funding, including gender and ethnicity breakdown.</t>
  </si>
  <si>
    <t>Maintenance of funding for decentralised care services for 2012 at least at 2010 levels, i.e. €1.9 million through specific or general grant</t>
  </si>
  <si>
    <t>Qualitative service delivery survey provides baseline assessment of service provision</t>
  </si>
  <si>
    <t>National Policy Advisory Committee (NPAC) established and functioning  to provide policy coherence between MLSW, MLGA, MEF and municipalities on social services to implement financial and administrative decentralisation of social care services.</t>
  </si>
  <si>
    <t>NPAC established and fully functional</t>
  </si>
  <si>
    <t xml:space="preserve">Influence of NPAC decisions on the policy framework for the decentralisation of social care services. </t>
  </si>
  <si>
    <t xml:space="preserve">Competency of NPAC members to contribute to its objectives </t>
  </si>
  <si>
    <t xml:space="preserve">NPAC case for transitional support for specific social service grant is adopted by MEF. </t>
  </si>
  <si>
    <t>The proposal for a transitional budget arrangement, in form of a continued specific social services grant, was not accepted by MoF. However, this position had been made clear early in late 2010 as part of negotiations with the IMF over the 2011budget. The Ministry of Labour and Social Welfare thus was probably expecting this outcome. However, see below on prospects for the new budget formula being adopted in 2013</t>
  </si>
  <si>
    <t>50% of identified development needs met</t>
  </si>
  <si>
    <t>Budget Allocation Criteria – including equalisation mechanisms - for allocating funding designed and  implemented to ensure adequate funding to enable municipalities to provide high priority social care services</t>
  </si>
  <si>
    <t xml:space="preserve">Evidence-based knowledge of the unit costs of high priority social care services </t>
  </si>
  <si>
    <t>Unit costs estimate of all priority services submitted to NPAC</t>
  </si>
  <si>
    <t>This has been achieved, despite the delays in accessing key data from SOK (from recent Household Budget Surveys). The good working relationship that DFID Kosovo has with SOK, as well as with the World Bank team involved in HBS analysis, was influential here. We have a CDRom with the unit cost data, which we will make available to other teams in DFID undertaking similar unit cost analysis e.g. DFID Jerusalem and Policy Division.</t>
  </si>
  <si>
    <t xml:space="preserve">Information availability on the relative costs of social care services in different municipalities </t>
  </si>
  <si>
    <t>Preliminary data available based on census information.</t>
  </si>
  <si>
    <t>Total financial allocations for social care service provision in municipalities as a percentage of need</t>
  </si>
  <si>
    <t xml:space="preserve">First estimate of total financial needs available. </t>
  </si>
  <si>
    <t>We are not aware that this estimate is currently available and should be one of the outcomes of the survey work ongoing (see above). The project team and NPAC will need to consider carefully how to handle the likely gap between the financing needs of the sector (at municipal level and in aggregate) and the overall budgetary resource envelope for social care provision in Kosovo. This will have implications for the ability to expand both coverage and quality in future. Some process to prioritise services is going to be needed. We also have some concerns about the likely costs of providing some social care services to EU standards.</t>
  </si>
  <si>
    <t>Number of municipalities  engaged in strengthening  management systems for the provision of social care services</t>
  </si>
  <si>
    <t>Quality of the policy framework for the technical and organisational links between planning, policy and budgeting for social care services at the state level.</t>
  </si>
  <si>
    <t>Draft policy framework to have been developed with the endorsement of NPAC.</t>
  </si>
  <si>
    <t>Number and proportion of qualified staff working in social care facilities and other relevant departments in Kosovo, including gender and ethnicity breakdown.</t>
  </si>
  <si>
    <t>To be defined dependent on baseline assessment.</t>
  </si>
  <si>
    <t>Percentage of CSW staff, Heads of Residential and  Day Care Centres participating in Professional Practice Development Group</t>
  </si>
  <si>
    <t>Number of events and meetings facilitated by AKM that promote and support the engagement of Collegia DHSW and Collegia of DBF in social care services.</t>
  </si>
  <si>
    <t>10 events and meetings held in the 2011 calendar year.</t>
  </si>
  <si>
    <t>Competency of CDHSW members to contribute to its objectives</t>
  </si>
  <si>
    <t xml:space="preserve">50% of identified development needs of Chairman’s group </t>
  </si>
  <si>
    <t>Attendance at the annual conference on social care services organised by AKM/CDHSW, including gender and ethnicity breakdown.</t>
  </si>
  <si>
    <t>100 participants</t>
  </si>
  <si>
    <t>AKM to continue working closely with the collegia members to build on achievements to date. Ensure more leadership of MLSW in organisation of the next Social Service Conference.</t>
  </si>
  <si>
    <t xml:space="preserve"> AKM should draw the Social Welfare officers from municipal DHSW in to the process to ensure increase of their profile within the departments and also help them with increase of their capacities for a more effective administration and management of CSW</t>
  </si>
  <si>
    <t xml:space="preserve">Effective strategy for donor coordination of labour and social protection (including social care services) is established  
 </t>
  </si>
  <si>
    <t>MEI co-ordinates donor activity in general but without a sectoral co-ordination mechanism</t>
  </si>
  <si>
    <t>Donor funding mobilised to support continuation of capacity building processes in social care services and other labour and social policies according to priorities of GOK and EPAP</t>
  </si>
  <si>
    <t>Agreement between donors and GoK to pursue joined-up support strategy linking project outcomes to the design of IPA 2011.</t>
  </si>
  <si>
    <t>GoK labour  and social policy financing requirements  and priorities reflected in MTEF 2012-2014</t>
  </si>
  <si>
    <t>MTEF 2010-2012 reflects key labour and social policy objectives – including social care services</t>
  </si>
  <si>
    <t>Action points for DFID include (1) follow up discussion with MoF on engagement of the Municipal Finance Dept in the NPAC, (2) some preliminary discussions with the Budget Director about the budget formula for 2013 and what format would be most useful to guide MoF thinking, (3) to flag this as an issue of concern to DFID to the IMF mission dealing with Municipal Financing issues, (4) to maintain a close contact with both ECLO and the World Bank on the issue of overall financial needs of the sector, (5) to disseminate some of the unit cost analysis for Kosovo to other DFID teams working on similar issues in other countries.</t>
  </si>
  <si>
    <t>Fiscal and Administrative Decentralisation of Social Care Services in Kosovo</t>
  </si>
  <si>
    <t>Still early in the decentralisation process. Municipalities still in early stages of developing their own understanding of what the social care services (SCS) needs are and how to respond. Project team has established a leading role in the reform process and progress to date would not have made without their interventions. The recent 1st annual Social Services Conference showed the level of interest that has been generated in understanding better the needs of the sector. This should form good basis for capacity-building of municipalities going forward. In summary, the project is now on track and making good progress towards achieving its main objectives. We are encouraged by the degree of ownership over the underlying reforms observed from the main local stakeholders, but recognise that technical and managerial capacity will take time to build at both central and municipal level.</t>
  </si>
  <si>
    <t>Work required to quantify expected levels of need (for main SCS), based on risk factor analysis of relevant populations, and then set appropriate targets for municipal coverage. NPAC has a key role in raising the awareness of relevant municipal officers (mayors, Directors of Budget, Directors of Health and Social Welfare, Heads of Social Welfare Units) to their new roles and responsibilities. The Department of Social Welfare in Ministry of Labour and Social Welfare (MLSW) needs to consider what role it can most usefully play in this new decentralised reality, combining a regulatory/ inspection function with providing positive support to the municipalities to manage the CSW's effectively.</t>
  </si>
  <si>
    <t xml:space="preserve">Work has commenced with pilot municipalities to strengthen their management of social care services and their relations with the Centres for Social Work (which are responsible for service delivery). This is being achieved mainly by working through the AKM and their related Collegia. The government has indicated that it has included €2.5 million in the General Grant to municipalities, within the 2012 budget, to cover their estimate of the recurrent costs of the Centres for Social Work (mainly staff salaries). There is no specific allocation for actual service provision, which compares to the €1 million provided as an earmarked grant in 2011. We thus have concerns about the insufficiency of overall funding to the sector in 2012 and whether this will further compromise existing levels of service delivery, given that there is as yet no evidence to that municipalities are considering allocating their own budgetary resources e.g. from own source revenues, to this sector.. </t>
  </si>
  <si>
    <t>We do not currently have any evidence on which to base on assessment of the % of identified development needs met. This is a point for the project team to address - how will this indicator be monitored? However, it is clearly the case that various project activities, including regular meetings, training programmes and study tours have led to an observable improvement in the collective competency of the NPAC, based on reports of the project Team Leader, to provide good quality advice to government in this field. This was confirmed in meetings we held with MLSW and MLGA, as well as with AKM and the Collegia.</t>
  </si>
  <si>
    <t>NPAC is fully functioning and increasingly influential. Its importance and status has been recognised by the Office of the Prime Minister, one of whose staff members participates in meetings on regular basis. NPAC likely to be formally endorsed as a Government working group or commission, which will increase likelihood of sustainability. All NPAC members participated in study tours (apart from MoF) and engaging activily with the project's technical work, hence building their technical capacity and understanding of needs of the sector. There are indications that other donors will also now be working with NPAC in their future projects. The IMF's mission looking into municipal financing will be meeting with the project team later this month and may well also consult with NPAC members as well - so it is clear that NPAC is now recognised as the main source of expertise in this sector. This is impressive, since it has only been in existence since the beginning of the year.</t>
  </si>
  <si>
    <t>Concern here is around potential for implementation of the budget formula in 2013. Not clear currently that MoF will accept the recommendations of the NPAC regarding a budget formula for future allocations to municipalities via the general grant. NPAC will only finalise its position on the proposed financing mechanism in the first quarter of 2012. Control of aggregate spending levels, partly due to IMF programme fiscal targets, may prevail over needs to reallocate available resources more effectively. Also not clear that municipalities themselves will allocate sufficient resources to SCS, using own source revenues and block grant from central government. Due to these external factors, MLSW/NPAC may have limited ability to influence the Governments final decission on when and how to adopt a needs and risk factor based budget allocation mechanism. We want to flag this as a potential risk, by increasing the risk rating, and will monitor this carefully and also take forward policy discussions with MoF on these concerns.</t>
  </si>
  <si>
    <t>Targets for the respective Impact level indicators have not yet been established, due to data constraint. Appropriate targets should be set once quantitative analysis of service provision and coverage are completed in early 2012. See relevant outputs for specific action points to ensure that this work is widely disseminated to relevant local stakeholders. The recent conference on Social Service Delivery in Kosovo should be useful in identifying relevant local interest groups.</t>
  </si>
  <si>
    <t xml:space="preserve">1. Government remains committed to the financial and administrative decentralisation of social care services in the difficult financial context. 2. NPAC is working on the strategic vision and with the project team on establishment of the budget formula to be submitted to Government for addoption in April 2012. 
3. Key line ministries, through NPAC, have reached agreement on basic criteria for a future budget formula for social care services including equalisation mechanisms. The key issue will be reaction of the Ministry of Finance.
4. It is too early to see, mainly due to non-availability of funds, any indication by the Municipalities of serious commitment for provision of social care services to people in highest need. 5. Municipalities capacity to understand the sector better are also limited - although the directors of departments are becoming more aware of the sector and their role in it through this project. However, they are elected officials with no specific experience in this sector.
</t>
  </si>
  <si>
    <t>There is clear evidence that the project is already improving capacities of Municipalities to administer these services more effectively. There are concerns about financial affordability and hence the degree to which service quality and coverage can be increased in short term. However, the project is playing a crucial role in clarifying roles and responsibilities of all stakeholders within the sector, which is of fundamental importance to successful achievement of the project's stated goal and purpose.</t>
  </si>
  <si>
    <t>It is clear that without the project's existence, the sector would suffer significantly from lack of clarity on institutional roles, poor financial management and planning, lack of opportunities for staff to improve their skills and learn from experiences and best practices regionally and wider. The project, by demonstrating how to implement an effective decentralisation strategy, has important implications for Kosovo's overall decentralisation agenda. The critical role that the project is playing has already been recognised by Ministers and most participants in the Social Services Conference held on 17/11/2011 in Prishtina.</t>
  </si>
  <si>
    <t>We confirm that the project remains relevant and in fact critical to successful achievement of the Government of Kosovo's stated decentralisation objectives, as mandated by law and in conformity with the commitments in the Ahtisaari Agreement.</t>
  </si>
  <si>
    <t>See output 2 for proposed actions to address/ mitigate this risk</t>
  </si>
  <si>
    <t>Some indicators and targets need to be refined to include baseline data and monitorable milestones, based upon survey data currently being collected.</t>
  </si>
  <si>
    <t>ECLO</t>
  </si>
  <si>
    <t>World Bank</t>
  </si>
  <si>
    <t>USAID</t>
  </si>
  <si>
    <t>GIZ (to be consulted)</t>
  </si>
  <si>
    <t>IMF</t>
  </si>
  <si>
    <t>Various partners above were consulted as part of this review. The review team also met with most members of the NPAC. The score assigned to each output is based on these consultations and has been made by the review team members and verified with the project implementation team. Ultimate responsibility for the scoring and assessments made in this review rests with the DFID Review Team.</t>
  </si>
  <si>
    <t>This will be more relevant at end of project - to review our success in ensuring sustainability of support to the underlying reform process by cooperation with other donor partners - and particularly with the planned EC IPA project.</t>
  </si>
  <si>
    <t>Excellent use of technical analysis to inform a complex and politically sensitive reform process. Good example of how evidence-based policy making can be put into practice. We plan to share some of the technical work undertaken e.g unit cost analysis with other DFID teams and country offices.</t>
  </si>
  <si>
    <t>Good working relationship between DFID Kosovo and the project team has meant that various issues with effective project management have been addressed and resolved in a timely manner.</t>
  </si>
  <si>
    <t>To be included/ completed - most key docs already in Quest</t>
  </si>
  <si>
    <t>We would suggest that all key project outputs are made available as a package to DFID internal audiences and also consider lodging these with a data library e.g. at IDS in Sussex to allow access to this information by researchers and analysts.</t>
  </si>
  <si>
    <t>See above</t>
  </si>
  <si>
    <t>This is specifically addressed in Output 5 of the project</t>
  </si>
  <si>
    <t xml:space="preserve">Strengthened management systems for improving the technical and organisational links between planning, policy and budgeting for social care services at both the state and municipality levels.  </t>
  </si>
  <si>
    <t xml:space="preserve">Improved capacities of the Association of Kosovo Municipalities (AKM) and Collegia of the DHSW and Collegia of the DBF to coordinate and facilitate policy dialogue on social care services to people in need.  </t>
  </si>
  <si>
    <t>An exit and transition strategy which anticipates and facilitates further development of financial and institutional frameworks for coordinated social policy in line with EPAP.</t>
  </si>
  <si>
    <r>
      <t>Output Performance</t>
    </r>
    <r>
      <rPr>
        <sz val="9"/>
        <rFont val="Arial"/>
        <family val="2"/>
      </rPr>
      <t xml:space="preserve"> for Output 6</t>
    </r>
  </si>
  <si>
    <r>
      <t>Output Performance</t>
    </r>
    <r>
      <rPr>
        <sz val="9"/>
        <rFont val="Arial"/>
        <family val="2"/>
      </rPr>
      <t xml:space="preserve"> for Output 7</t>
    </r>
  </si>
  <si>
    <r>
      <t>Output Performance</t>
    </r>
    <r>
      <rPr>
        <sz val="9"/>
        <rFont val="Arial"/>
        <family val="2"/>
      </rPr>
      <t xml:space="preserve"> for Output 8</t>
    </r>
  </si>
  <si>
    <r>
      <t>Original or Revised</t>
    </r>
    <r>
      <rPr>
        <b/>
        <sz val="9"/>
        <rFont val="Arial"/>
        <family val="2"/>
      </rPr>
      <t xml:space="preserve"> Impact Weight</t>
    </r>
    <r>
      <rPr>
        <sz val="9"/>
        <rFont val="Arial"/>
        <family val="2"/>
      </rPr>
      <t xml:space="preserve"> (%)</t>
    </r>
  </si>
  <si>
    <r>
      <t>Output Performance</t>
    </r>
    <r>
      <rPr>
        <sz val="9"/>
        <rFont val="Arial"/>
        <family val="2"/>
      </rPr>
      <t xml:space="preserve"> for Output 9</t>
    </r>
  </si>
  <si>
    <r>
      <t>Output Performance</t>
    </r>
    <r>
      <rPr>
        <sz val="9"/>
        <rFont val="Arial"/>
        <family val="2"/>
      </rPr>
      <t xml:space="preserve"> for Output 10</t>
    </r>
  </si>
  <si>
    <r>
      <t xml:space="preserve">Review Date </t>
    </r>
    <r>
      <rPr>
        <sz val="9"/>
        <rFont val="Arial"/>
        <family val="2"/>
      </rPr>
      <t>(dd/mm/yyyy)</t>
    </r>
  </si>
  <si>
    <r>
      <t>Impact Weighting</t>
    </r>
    <r>
      <rPr>
        <sz val="9"/>
        <rFont val="Arial"/>
        <family val="2"/>
      </rPr>
      <t xml:space="preserve"> (must = 100)</t>
    </r>
  </si>
  <si>
    <t>What is the evidence that the likely achievement of the Purpose can be attributed to progress made in delivering the Outputs in the period covered by this review?</t>
  </si>
  <si>
    <t>Purpose Recommendation 1</t>
  </si>
  <si>
    <t>Purpose Action Point 1</t>
  </si>
  <si>
    <t>Purpose Recommendation 2</t>
  </si>
  <si>
    <t>Purpose Recommendation 3</t>
  </si>
  <si>
    <t>Purpose Action Point 2</t>
  </si>
  <si>
    <t>Purpose Action Point 3</t>
  </si>
  <si>
    <t>Goal Recommendation 2</t>
  </si>
  <si>
    <t>Goal Recommendation 3</t>
  </si>
  <si>
    <t>Goal Action Point 2</t>
  </si>
  <si>
    <t>Goal Action Point 3</t>
  </si>
  <si>
    <t>If more Recommendations or Action Points need to be identified, click the '+' box on the left-hand side.</t>
  </si>
  <si>
    <t>Risk Recommendation 2</t>
  </si>
  <si>
    <t>Risk Recommendation 3</t>
  </si>
  <si>
    <t>Risk Action Point 2</t>
  </si>
  <si>
    <t>Risk Action Point 3</t>
  </si>
  <si>
    <t>Logframe Recommendation 2</t>
  </si>
  <si>
    <t>Logframe Recommendation 3</t>
  </si>
  <si>
    <t>Logframe Action Point 2</t>
  </si>
  <si>
    <t>Logframe Action Point 3</t>
  </si>
  <si>
    <t>CCM Recommendation 2</t>
  </si>
  <si>
    <t>CCM Recommendation 3</t>
  </si>
  <si>
    <t>CCM Action Point 2</t>
  </si>
  <si>
    <t>CCM Action Point 3</t>
  </si>
  <si>
    <t>DSO Recommendation 2</t>
  </si>
  <si>
    <t>DSO Recommendation 3</t>
  </si>
  <si>
    <t>DSO Action Point 2</t>
  </si>
  <si>
    <t>DSO Action Point 3</t>
  </si>
  <si>
    <t>Output 1 Recommendation 2</t>
  </si>
  <si>
    <t>Output 1 Recommendation 1</t>
  </si>
  <si>
    <t>Output 1 Action Point 1</t>
  </si>
  <si>
    <t>Output 1 Recommendation 3</t>
  </si>
  <si>
    <t>Output 1 Action Point 2</t>
  </si>
  <si>
    <t>Output 1 Action Point 3</t>
  </si>
  <si>
    <t>CCM Recommendation 1</t>
  </si>
  <si>
    <t>CCM Action Point 1</t>
  </si>
  <si>
    <t>DSO Recommendation 1</t>
  </si>
  <si>
    <t>DSO Action Point 1</t>
  </si>
  <si>
    <t>Logframe Recommendation 1</t>
  </si>
  <si>
    <t>Logframe Action Point 1</t>
  </si>
  <si>
    <t>Risk Recommendation 1</t>
  </si>
  <si>
    <t>Risk Action Point 1</t>
  </si>
  <si>
    <t>Goal Recommendation 1</t>
  </si>
  <si>
    <t>Goal Action Point 1</t>
  </si>
  <si>
    <t>Output 2 Recommendation 1</t>
  </si>
  <si>
    <t>Output 2 Action Point 1</t>
  </si>
  <si>
    <t>Output 2 Recommendation 2</t>
  </si>
  <si>
    <t>Output 2 Recommendation 3</t>
  </si>
  <si>
    <t>Output 2 Action Point 2</t>
  </si>
  <si>
    <t>Output 2 Action Point 3</t>
  </si>
  <si>
    <t>Output 3 Recommendation 1</t>
  </si>
  <si>
    <t>Output 3 Action Point 1</t>
  </si>
  <si>
    <t>Output 3 Recommendation 2</t>
  </si>
  <si>
    <t>Output 3 Recommendation 3</t>
  </si>
  <si>
    <t>Output 3 Action Point 2</t>
  </si>
  <si>
    <t>Output 3 Action Point 3</t>
  </si>
  <si>
    <t>Output 4 Recommendation 1</t>
  </si>
  <si>
    <t>Output 4 Action Point 1</t>
  </si>
  <si>
    <t>Output 4 Recommendation 2</t>
  </si>
  <si>
    <t>Output 4 Recommendation 3</t>
  </si>
  <si>
    <t>Output 4 Action Point 2</t>
  </si>
  <si>
    <t>Output 4 Action Point 3</t>
  </si>
  <si>
    <t>Output 5 Recommendation 1</t>
  </si>
  <si>
    <t>Output 5 Action Point 1</t>
  </si>
  <si>
    <t>Output 5 Recommendation 2</t>
  </si>
  <si>
    <t>Output 5 Recommendation 3</t>
  </si>
  <si>
    <t>Output 5 Action Point 2</t>
  </si>
  <si>
    <t>Output 5 Action Point 3</t>
  </si>
  <si>
    <t>Output 10 Recommendation 1</t>
  </si>
  <si>
    <t>Output 10 Action Point 1</t>
  </si>
  <si>
    <t>Output 10 Recommendation 2</t>
  </si>
  <si>
    <t>Output 10 Recommendation 3</t>
  </si>
  <si>
    <t>Output 10 Action Point 2</t>
  </si>
  <si>
    <t>Output 10 Action Point 3</t>
  </si>
  <si>
    <t>Output 9 Recommendation 2</t>
  </si>
  <si>
    <t>Output 9 Recommendation 3</t>
  </si>
  <si>
    <t>Output 9 Action Point 2</t>
  </si>
  <si>
    <t>Output 9 Action Point 3</t>
  </si>
  <si>
    <t>Output 9 Recommendation 1</t>
  </si>
  <si>
    <t>Output 9 Action Point 1</t>
  </si>
  <si>
    <t>Output 8 Recommendation 2</t>
  </si>
  <si>
    <t>Output 8 Recommendation 3</t>
  </si>
  <si>
    <t>Output 8 Action Point 2</t>
  </si>
  <si>
    <t>Output 8 Action Point 3</t>
  </si>
  <si>
    <t>Output 8 Recommendation 1</t>
  </si>
  <si>
    <t>Output 8 Action Point 1</t>
  </si>
  <si>
    <t>Output 7 Recommendation 1</t>
  </si>
  <si>
    <t>Output 7 Action Point 1</t>
  </si>
  <si>
    <t>Output 7 Recommendation 2</t>
  </si>
  <si>
    <t>Output 7 Recommendation 3</t>
  </si>
  <si>
    <t>Output 7 Action Point 2</t>
  </si>
  <si>
    <t>Output 7 Action Point 3</t>
  </si>
  <si>
    <t>Output 6 Recommendation 1</t>
  </si>
  <si>
    <t>Output 6 Action Point 1</t>
  </si>
  <si>
    <t>Output 6 Recommendation 2</t>
  </si>
  <si>
    <t>Output 6 Recommendation 3</t>
  </si>
  <si>
    <t>Output 6 Action Point 2</t>
  </si>
  <si>
    <t>Output 6 Action Point 3</t>
  </si>
  <si>
    <t>Person / team who will lead on the Action Point</t>
  </si>
  <si>
    <t>Method of Scoring: Sources of Information</t>
  </si>
  <si>
    <t>Quantitative data from national systems</t>
  </si>
  <si>
    <t>Quantitative data from project/programme study</t>
  </si>
  <si>
    <t>Government assessment</t>
  </si>
  <si>
    <t>Joint donor review</t>
  </si>
  <si>
    <t>Independent consultant review</t>
  </si>
  <si>
    <t>DFID staff review</t>
  </si>
  <si>
    <t>Scoring Responsibility: Partners Involved</t>
  </si>
  <si>
    <t>National Government partner</t>
  </si>
  <si>
    <t>National non-Government partner</t>
  </si>
  <si>
    <t>Independent consultant</t>
  </si>
  <si>
    <t>Donor partners</t>
  </si>
  <si>
    <t>DFID staff</t>
  </si>
  <si>
    <t>Using the drop-down menu for each box, enter  "X"  for each Source of Information used in the review.</t>
  </si>
  <si>
    <t>Using the drop-down menu for each box, enter  "X"   to indicate Partners Involved in the review.</t>
  </si>
  <si>
    <t>Goal</t>
  </si>
  <si>
    <t>Goal statement</t>
  </si>
  <si>
    <t>Indicator 1</t>
  </si>
  <si>
    <t>Indicator 2</t>
  </si>
  <si>
    <t>Indicator 3</t>
  </si>
  <si>
    <t>Purpose</t>
  </si>
  <si>
    <t>Indicator 4</t>
  </si>
  <si>
    <t>Indicator 5</t>
  </si>
  <si>
    <t>Indicator 6</t>
  </si>
  <si>
    <t>Are Purpose Assumptions being realised? If so, to what degree, and what has been the effect on the project?</t>
  </si>
  <si>
    <t>What evidence is there that achieving the Purpose is contributing to the realisation of the Goal? If it is doing so, to what degree?</t>
  </si>
  <si>
    <t>Risk</t>
  </si>
  <si>
    <t>* High Impact / High Probability</t>
  </si>
  <si>
    <t>* High Impact / Medium Probability</t>
  </si>
  <si>
    <t>* High Impact / Low Probability</t>
  </si>
  <si>
    <t>* Medium Impact / High Probability</t>
  </si>
  <si>
    <t>* Medium Impact / Medium Probability</t>
  </si>
  <si>
    <t>* Low Impact / High Probability</t>
  </si>
  <si>
    <t>* Low Impact / Medium Probability</t>
  </si>
  <si>
    <t>Output 1</t>
  </si>
  <si>
    <t>Is this a Standard Indicator?</t>
  </si>
  <si>
    <t>Output 2</t>
  </si>
  <si>
    <t>Output 3</t>
  </si>
  <si>
    <t>Output 4</t>
  </si>
  <si>
    <t>Output 5</t>
  </si>
  <si>
    <t>Output 6</t>
  </si>
  <si>
    <t>Output 7</t>
  </si>
  <si>
    <t>Output 8</t>
  </si>
  <si>
    <t>Output 9</t>
  </si>
  <si>
    <t>Output 10</t>
  </si>
  <si>
    <t>Total Impact Score</t>
  </si>
  <si>
    <t>If Yes, why is this?</t>
  </si>
  <si>
    <t>If new risks have emerged, click the '+' box on the left-hand side and list them in the appropriate boxes.</t>
  </si>
  <si>
    <t>ARIES Project Code</t>
  </si>
  <si>
    <t>What is being done, or will need to be done, to manage or monitor these new Risks?</t>
  </si>
  <si>
    <t>If conditions are attached to this project, was disbursement suspended during the review period because of the conditions?</t>
  </si>
  <si>
    <t>Comment on how likely is it that the benefits arising from this project will be sustained after the end of project.</t>
  </si>
  <si>
    <t>Additional Recommendations arising</t>
  </si>
  <si>
    <t>1. Working with partners</t>
  </si>
  <si>
    <t>2. Best Practice / Innovation</t>
  </si>
  <si>
    <t>3. Project Management</t>
  </si>
  <si>
    <t>If appropriate, comment on the effectiveness of the institutional relationships created or enhanced by the project, e.g., comment on processes and how relationships have evolved.</t>
  </si>
  <si>
    <t>If Output 10 is required, click on the '+' sign to the left of this worksheet</t>
  </si>
  <si>
    <t>If Output 9 is required, click on the '+' sign to the left of this worksheet</t>
  </si>
  <si>
    <t>If Output 8 is required, click on the '+' sign to the left of this worksheet</t>
  </si>
  <si>
    <t xml:space="preserve">Annual Review: Fiscal and Administrative Decentralisation of Social Care Services Project in Kosovo </t>
  </si>
  <si>
    <t>If Output 7 is required, click on the '+' sign to the left of this worksheet</t>
  </si>
  <si>
    <t>If Output 5 is required, click on the '+' sign to the left of this worksheet</t>
  </si>
  <si>
    <t>If Output 4 is required, click on the '+' sign to the left of this worksheet</t>
  </si>
  <si>
    <t>ARIES Project Description</t>
  </si>
  <si>
    <t>If Indicator 2 is to be reported against, click on the '+' sign to the left of this worksheet</t>
  </si>
  <si>
    <t>If Indicator 3 is to be reported against, click on the '+' sign to the left of this worksheet</t>
  </si>
  <si>
    <t>If Indicator 6 is to be reported against, click on the '+' sign to the left of this worksheet</t>
  </si>
  <si>
    <t>If Indicator 5 is to be reported against, click on the '+' sign to the left of this worksheet</t>
  </si>
  <si>
    <t>If Indicator 4 is to be reported against, click on the '+' sign to the left of this worksheet</t>
  </si>
  <si>
    <t>* Medium Impact / Low Probability</t>
  </si>
  <si>
    <t>* Low Impact / Low Probability</t>
  </si>
  <si>
    <t>If Indicator 3 is required for this Output, click on the '+' sign to the left of this worksheet</t>
  </si>
  <si>
    <t>If Indicator 2 is required for this Output, click on the '+' sign to the left of this worksheet</t>
  </si>
  <si>
    <t>If Output 3 is required, click on the '+' sign to the left of this worksheet</t>
  </si>
  <si>
    <t>If Output 2 is required, click on the '+' sign to the left of this worksheet</t>
  </si>
  <si>
    <t>If Output 6 is required, click on the '+' sign to the left of this worksheet</t>
  </si>
  <si>
    <t>Sustainability</t>
  </si>
  <si>
    <t>D: Conditionality and Sustainability</t>
  </si>
  <si>
    <t>C: Knowledge Sharing and Evidence</t>
  </si>
  <si>
    <t>Conditionality</t>
  </si>
  <si>
    <t>Recommendations</t>
  </si>
  <si>
    <t>Action Points</t>
  </si>
  <si>
    <t>Quest No.</t>
  </si>
  <si>
    <t>E: Recommendations and Action Points</t>
  </si>
  <si>
    <t>If Indicator 6 is required for this Output, click on the '+' sign to the left of this worksheet</t>
  </si>
  <si>
    <t>If Indicator 5 is required for this Output, click on the '+' sign to the left of this worksheet</t>
  </si>
  <si>
    <t>If Indicator 4 is required for this Output, click on the '+' sign to the left of this worksheet</t>
  </si>
  <si>
    <t>Lesson category</t>
  </si>
  <si>
    <t>Project Purpose Score</t>
  </si>
  <si>
    <t>If Yes, why was/is this?</t>
  </si>
  <si>
    <t>Milestone for this review (if any)</t>
  </si>
  <si>
    <t>What progress has been made in the period covered by this review?</t>
  </si>
  <si>
    <t>What evidence is there of progress made in the period covered by this review towards the Goal-level Target(s)?</t>
  </si>
  <si>
    <t>Evidence: Key documents</t>
  </si>
  <si>
    <t>Person / team who will action the recommendation</t>
  </si>
  <si>
    <t>Other Comments</t>
  </si>
  <si>
    <t>A1: Goal</t>
  </si>
  <si>
    <t>A1: Purpose</t>
  </si>
  <si>
    <t>A1: Risk</t>
  </si>
  <si>
    <t>A2: Outputs</t>
  </si>
  <si>
    <t>B: Scoring</t>
  </si>
  <si>
    <t>C: Knowledge Sharing</t>
  </si>
  <si>
    <t>C: Other Comments</t>
  </si>
  <si>
    <t>C: Evidence</t>
  </si>
  <si>
    <t>D: Conditionality</t>
  </si>
  <si>
    <t>D: Sustainability</t>
  </si>
  <si>
    <t>A1: Logframe</t>
  </si>
  <si>
    <t>A1: DSOs</t>
  </si>
  <si>
    <t>A1: Cross-Cutting Markers</t>
  </si>
  <si>
    <t>Additional Action Points arising</t>
  </si>
  <si>
    <t>Project Purpose</t>
  </si>
  <si>
    <t>Impact Weighted Score</t>
  </si>
  <si>
    <t>B: Project Scoring</t>
  </si>
  <si>
    <t>Output Risk</t>
  </si>
  <si>
    <t>Purpose Justification</t>
  </si>
  <si>
    <t>What were the consequences?</t>
  </si>
  <si>
    <t>Date Suspended (dd/mm/yyyy)?</t>
  </si>
  <si>
    <t>If Yes, what was the cause?</t>
  </si>
  <si>
    <t>A1: Goal, Purpose, Risk</t>
  </si>
</sst>
</file>

<file path=xl/styles.xml><?xml version="1.0" encoding="utf-8"?>
<styleSheet xmlns="http://schemas.openxmlformats.org/spreadsheetml/2006/main">
  <numFmts count="1">
    <numFmt numFmtId="164" formatCode="dd/mm/yyyy;@"/>
  </numFmts>
  <fonts count="27">
    <font>
      <sz val="10"/>
      <name val="Arial"/>
    </font>
    <font>
      <sz val="10"/>
      <name val="Arial"/>
    </font>
    <font>
      <sz val="12"/>
      <name val="Arial"/>
    </font>
    <font>
      <sz val="8"/>
      <name val="Arial"/>
    </font>
    <font>
      <b/>
      <sz val="16"/>
      <name val="Arial"/>
      <family val="2"/>
    </font>
    <font>
      <b/>
      <sz val="12"/>
      <name val="Arial"/>
      <family val="2"/>
    </font>
    <font>
      <i/>
      <sz val="10"/>
      <name val="Arial"/>
      <family val="2"/>
    </font>
    <font>
      <sz val="10"/>
      <name val="Arial"/>
      <family val="2"/>
    </font>
    <font>
      <sz val="16"/>
      <name val="Arial"/>
      <family val="2"/>
    </font>
    <font>
      <b/>
      <sz val="8"/>
      <name val="Arial"/>
      <family val="2"/>
    </font>
    <font>
      <b/>
      <sz val="10"/>
      <name val="Arial"/>
      <family val="2"/>
    </font>
    <font>
      <b/>
      <sz val="10"/>
      <color indexed="12"/>
      <name val="Arial"/>
      <family val="2"/>
    </font>
    <font>
      <sz val="10"/>
      <color indexed="12"/>
      <name val="Arial"/>
      <family val="2"/>
    </font>
    <font>
      <b/>
      <i/>
      <sz val="10"/>
      <color indexed="10"/>
      <name val="Arial"/>
      <family val="2"/>
    </font>
    <font>
      <sz val="2"/>
      <name val="Arial"/>
      <family val="2"/>
    </font>
    <font>
      <sz val="12"/>
      <name val="Arial"/>
      <family val="2"/>
    </font>
    <font>
      <b/>
      <sz val="10"/>
      <color indexed="10"/>
      <name val="Arial"/>
      <family val="2"/>
    </font>
    <font>
      <b/>
      <sz val="9"/>
      <name val="Arial"/>
      <family val="2"/>
    </font>
    <font>
      <sz val="9"/>
      <name val="Arial"/>
      <family val="2"/>
    </font>
    <font>
      <i/>
      <sz val="9"/>
      <name val="Arial"/>
      <family val="2"/>
    </font>
    <font>
      <sz val="9"/>
      <name val="Arial"/>
    </font>
    <font>
      <b/>
      <sz val="9"/>
      <name val="Arial"/>
    </font>
    <font>
      <sz val="10"/>
      <color indexed="9"/>
      <name val="Arial"/>
      <family val="2"/>
    </font>
    <font>
      <sz val="16"/>
      <color indexed="12"/>
      <name val="Arial"/>
      <family val="2"/>
    </font>
    <font>
      <sz val="16"/>
      <color indexed="12"/>
      <name val="Arial"/>
    </font>
    <font>
      <sz val="10"/>
      <color indexed="10"/>
      <name val="Arial"/>
      <family val="2"/>
    </font>
    <font>
      <sz val="10"/>
      <color indexed="56"/>
      <name val="Arial"/>
      <family val="2"/>
    </font>
  </fonts>
  <fills count="5">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indexed="13"/>
        <bgColor indexed="64"/>
      </patternFill>
    </fill>
  </fills>
  <borders count="22">
    <border>
      <left/>
      <right/>
      <top/>
      <bottom/>
      <diagonal/>
    </border>
    <border>
      <left/>
      <right style="medium">
        <color indexed="9"/>
      </right>
      <top/>
      <bottom/>
      <diagonal/>
    </border>
    <border>
      <left/>
      <right/>
      <top style="thick">
        <color indexed="9"/>
      </top>
      <bottom style="thick">
        <color indexed="9"/>
      </bottom>
      <diagonal/>
    </border>
    <border>
      <left style="medium">
        <color indexed="64"/>
      </left>
      <right style="medium">
        <color indexed="64"/>
      </right>
      <top style="medium">
        <color indexed="64"/>
      </top>
      <bottom style="medium">
        <color indexed="64"/>
      </bottom>
      <diagonal/>
    </border>
    <border>
      <left/>
      <right style="thick">
        <color indexed="9"/>
      </right>
      <top style="thick">
        <color indexed="9"/>
      </top>
      <bottom style="thick">
        <color indexed="9"/>
      </bottom>
      <diagonal/>
    </border>
    <border>
      <left style="thick">
        <color indexed="9"/>
      </left>
      <right/>
      <top style="medium">
        <color indexed="64"/>
      </top>
      <bottom style="thick">
        <color indexed="9"/>
      </bottom>
      <diagonal/>
    </border>
    <border>
      <left style="thick">
        <color indexed="9"/>
      </left>
      <right/>
      <top style="thick">
        <color indexed="9"/>
      </top>
      <bottom style="thick">
        <color indexed="9"/>
      </bottom>
      <diagonal/>
    </border>
    <border>
      <left style="thick">
        <color indexed="9"/>
      </left>
      <right style="thick">
        <color indexed="9"/>
      </right>
      <top style="thick">
        <color indexed="9"/>
      </top>
      <bottom style="thick">
        <color indexed="9"/>
      </bottom>
      <diagonal/>
    </border>
    <border>
      <left/>
      <right style="thick">
        <color indexed="9"/>
      </right>
      <top/>
      <bottom/>
      <diagonal/>
    </border>
    <border>
      <left style="thick">
        <color indexed="9"/>
      </left>
      <right style="thick">
        <color indexed="9"/>
      </right>
      <top/>
      <bottom style="thick">
        <color indexed="9"/>
      </bottom>
      <diagonal/>
    </border>
    <border>
      <left style="thick">
        <color indexed="9"/>
      </left>
      <right/>
      <top/>
      <bottom style="thick">
        <color indexed="9"/>
      </bottom>
      <diagonal/>
    </border>
    <border>
      <left style="thick">
        <color indexed="9"/>
      </left>
      <right/>
      <top/>
      <bottom/>
      <diagonal/>
    </border>
    <border>
      <left style="thick">
        <color indexed="9"/>
      </left>
      <right/>
      <top style="thick">
        <color indexed="9"/>
      </top>
      <bottom/>
      <diagonal/>
    </border>
    <border>
      <left style="thick">
        <color indexed="9"/>
      </left>
      <right style="thick">
        <color indexed="9"/>
      </right>
      <top style="thick">
        <color indexed="9"/>
      </top>
      <bottom/>
      <diagonal/>
    </border>
    <border>
      <left style="medium">
        <color indexed="64"/>
      </left>
      <right style="thick">
        <color indexed="9"/>
      </right>
      <top style="medium">
        <color indexed="64"/>
      </top>
      <bottom style="medium">
        <color indexed="64"/>
      </bottom>
      <diagonal/>
    </border>
    <border>
      <left/>
      <right/>
      <top/>
      <bottom style="thick">
        <color indexed="9"/>
      </bottom>
      <diagonal/>
    </border>
    <border>
      <left style="medium">
        <color indexed="64"/>
      </left>
      <right style="medium">
        <color indexed="64"/>
      </right>
      <top style="medium">
        <color indexed="64"/>
      </top>
      <bottom/>
      <diagonal/>
    </border>
    <border>
      <left/>
      <right style="thick">
        <color indexed="9"/>
      </right>
      <top/>
      <bottom style="thick">
        <color indexed="9"/>
      </bottom>
      <diagonal/>
    </border>
    <border>
      <left style="thick">
        <color indexed="10"/>
      </left>
      <right style="thick">
        <color indexed="10"/>
      </right>
      <top style="thick">
        <color indexed="10"/>
      </top>
      <bottom style="thick">
        <color indexed="10"/>
      </bottom>
      <diagonal/>
    </border>
    <border>
      <left/>
      <right style="thick">
        <color indexed="10"/>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pplyBorder="0"/>
  </cellStyleXfs>
  <cellXfs count="205">
    <xf numFmtId="0" fontId="0" fillId="0" borderId="0" xfId="0"/>
    <xf numFmtId="0" fontId="2" fillId="0" borderId="0" xfId="0" applyFont="1" applyFill="1" applyBorder="1" applyAlignment="1">
      <alignment vertical="top" wrapText="1"/>
    </xf>
    <xf numFmtId="0" fontId="2" fillId="0" borderId="0" xfId="0" applyFont="1" applyFill="1" applyAlignment="1">
      <alignment vertical="top" wrapText="1"/>
    </xf>
    <xf numFmtId="0" fontId="7" fillId="0" borderId="0" xfId="0" applyFont="1" applyFill="1" applyBorder="1" applyAlignment="1">
      <alignment vertical="top" wrapText="1"/>
    </xf>
    <xf numFmtId="0" fontId="1" fillId="0" borderId="0" xfId="0" applyFont="1" applyFill="1" applyBorder="1" applyAlignment="1">
      <alignment horizontal="left" vertical="top" wrapText="1" indent="1"/>
    </xf>
    <xf numFmtId="0" fontId="7" fillId="0" borderId="0" xfId="0" applyFont="1" applyFill="1" applyBorder="1" applyAlignment="1">
      <alignment horizontal="right" vertical="top" wrapText="1" indent="1"/>
    </xf>
    <xf numFmtId="0" fontId="8" fillId="0" borderId="0" xfId="0" applyFont="1"/>
    <xf numFmtId="0" fontId="9" fillId="0" borderId="0" xfId="0" applyFont="1" applyAlignment="1">
      <alignment horizontal="center"/>
    </xf>
    <xf numFmtId="0" fontId="7" fillId="0" borderId="0" xfId="0" applyFont="1"/>
    <xf numFmtId="0" fontId="12" fillId="0" borderId="0" xfId="0" applyFont="1" applyAlignment="1">
      <alignment horizontal="left" vertical="top" wrapText="1"/>
    </xf>
    <xf numFmtId="0" fontId="7" fillId="0" borderId="0" xfId="0" applyFont="1" applyFill="1" applyBorder="1" applyAlignment="1">
      <alignment vertical="top"/>
    </xf>
    <xf numFmtId="0" fontId="12" fillId="0" borderId="0" xfId="0" applyFont="1" applyBorder="1" applyAlignment="1">
      <alignment horizontal="left" vertical="top" wrapText="1"/>
    </xf>
    <xf numFmtId="0" fontId="7" fillId="0" borderId="0" xfId="0" applyFont="1" applyBorder="1"/>
    <xf numFmtId="0" fontId="10" fillId="0" borderId="0" xfId="0" applyFont="1" applyFill="1" applyBorder="1" applyAlignment="1">
      <alignment vertical="top"/>
    </xf>
    <xf numFmtId="0" fontId="11" fillId="0" borderId="0" xfId="0" applyFont="1" applyBorder="1" applyAlignment="1">
      <alignment horizontal="left" vertical="top" wrapText="1"/>
    </xf>
    <xf numFmtId="0" fontId="7" fillId="0" borderId="0" xfId="0" applyFont="1" applyAlignment="1">
      <alignment vertical="top" wrapText="1"/>
    </xf>
    <xf numFmtId="0" fontId="5" fillId="0" borderId="0" xfId="0" applyFont="1" applyFill="1" applyBorder="1" applyAlignment="1">
      <alignment vertical="top"/>
    </xf>
    <xf numFmtId="0" fontId="0" fillId="0" borderId="0" xfId="0" applyFill="1"/>
    <xf numFmtId="0" fontId="0" fillId="0" borderId="0" xfId="0" applyFill="1" applyBorder="1"/>
    <xf numFmtId="0" fontId="6" fillId="0" borderId="0" xfId="0" applyFont="1" applyFill="1" applyBorder="1" applyAlignment="1">
      <alignment vertical="top"/>
    </xf>
    <xf numFmtId="0" fontId="10" fillId="0" borderId="0" xfId="0" applyFont="1" applyFill="1" applyBorder="1" applyAlignment="1">
      <alignment horizontal="left" vertical="top" wrapText="1"/>
    </xf>
    <xf numFmtId="0" fontId="7" fillId="0" borderId="0" xfId="0" applyFont="1" applyFill="1" applyBorder="1" applyAlignment="1">
      <alignment horizontal="left" vertical="top" wrapText="1"/>
    </xf>
    <xf numFmtId="0" fontId="7" fillId="0" borderId="0" xfId="0" applyFont="1" applyFill="1" applyAlignment="1">
      <alignment vertical="top" wrapText="1"/>
    </xf>
    <xf numFmtId="0" fontId="13" fillId="0" borderId="0" xfId="0" applyFont="1" applyFill="1" applyBorder="1" applyAlignment="1">
      <alignment vertical="top"/>
    </xf>
    <xf numFmtId="0" fontId="7" fillId="0" borderId="0" xfId="0" applyFont="1" applyFill="1" applyBorder="1" applyAlignment="1">
      <alignment vertical="center" wrapText="1"/>
    </xf>
    <xf numFmtId="0" fontId="7" fillId="0" borderId="0" xfId="0" applyFont="1" applyAlignment="1">
      <alignment vertical="center" wrapText="1"/>
    </xf>
    <xf numFmtId="0" fontId="7" fillId="2" borderId="0" xfId="0" applyFont="1" applyFill="1" applyBorder="1" applyAlignment="1">
      <alignment vertical="top" wrapText="1"/>
    </xf>
    <xf numFmtId="0" fontId="0" fillId="0" borderId="0" xfId="0" applyFill="1" applyBorder="1" applyAlignment="1">
      <alignment vertical="top" wrapText="1"/>
    </xf>
    <xf numFmtId="0" fontId="0" fillId="0" borderId="0" xfId="0" applyFill="1" applyBorder="1" applyAlignment="1">
      <alignment horizontal="left" vertical="top" wrapText="1"/>
    </xf>
    <xf numFmtId="0" fontId="0" fillId="0" borderId="0" xfId="0" applyAlignment="1">
      <alignment vertical="top" wrapText="1"/>
    </xf>
    <xf numFmtId="0" fontId="4" fillId="0" borderId="0" xfId="0" applyFont="1"/>
    <xf numFmtId="0" fontId="0" fillId="0" borderId="0" xfId="0" applyAlignment="1">
      <alignment vertical="center" wrapText="1"/>
    </xf>
    <xf numFmtId="0" fontId="10" fillId="0" borderId="0" xfId="0" applyFont="1"/>
    <xf numFmtId="0" fontId="0" fillId="0" borderId="0" xfId="0" applyBorder="1"/>
    <xf numFmtId="0" fontId="10" fillId="0" borderId="0" xfId="0" applyFont="1" applyBorder="1"/>
    <xf numFmtId="0" fontId="0" fillId="0" borderId="0" xfId="0" applyBorder="1" applyAlignment="1">
      <alignment horizontal="left"/>
    </xf>
    <xf numFmtId="0" fontId="5" fillId="0" borderId="0" xfId="0" applyFont="1"/>
    <xf numFmtId="0" fontId="6" fillId="0" borderId="0" xfId="0" applyFont="1" applyBorder="1" applyAlignment="1">
      <alignment vertical="top" wrapText="1"/>
    </xf>
    <xf numFmtId="0" fontId="10" fillId="0" borderId="0" xfId="0" applyFont="1" applyFill="1" applyBorder="1" applyAlignment="1">
      <alignment vertical="top" wrapText="1"/>
    </xf>
    <xf numFmtId="0" fontId="7" fillId="0" borderId="1" xfId="0" applyFont="1" applyFill="1" applyBorder="1" applyAlignment="1">
      <alignment vertical="top"/>
    </xf>
    <xf numFmtId="0" fontId="14" fillId="2" borderId="0" xfId="0" applyFont="1" applyFill="1" applyBorder="1" applyAlignment="1">
      <alignment vertical="top" wrapText="1"/>
    </xf>
    <xf numFmtId="0" fontId="14" fillId="0" borderId="0" xfId="0" applyFont="1"/>
    <xf numFmtId="9" fontId="7" fillId="3" borderId="0" xfId="0" applyNumberFormat="1" applyFont="1" applyFill="1" applyBorder="1" applyAlignment="1">
      <alignment horizontal="left" vertical="top" wrapText="1"/>
    </xf>
    <xf numFmtId="0" fontId="7" fillId="3" borderId="2" xfId="0" applyFont="1" applyFill="1" applyBorder="1" applyAlignment="1">
      <alignment vertical="top" wrapText="1"/>
    </xf>
    <xf numFmtId="0" fontId="7" fillId="4" borderId="3" xfId="0" applyFont="1" applyFill="1" applyBorder="1" applyAlignment="1">
      <alignment horizontal="left"/>
    </xf>
    <xf numFmtId="9" fontId="7" fillId="4" borderId="3" xfId="0" applyNumberFormat="1" applyFont="1" applyFill="1" applyBorder="1" applyAlignment="1">
      <alignment horizontal="left" vertical="top" wrapText="1"/>
    </xf>
    <xf numFmtId="0" fontId="7" fillId="0" borderId="0" xfId="0" applyFont="1" applyFill="1" applyBorder="1" applyAlignment="1">
      <alignment horizontal="left" vertical="top"/>
    </xf>
    <xf numFmtId="0" fontId="10" fillId="0" borderId="0" xfId="0" applyFont="1" applyFill="1" applyBorder="1" applyAlignment="1">
      <alignment vertical="center" wrapText="1"/>
    </xf>
    <xf numFmtId="0" fontId="10" fillId="0" borderId="0" xfId="0" applyFont="1" applyAlignment="1">
      <alignment vertical="center" wrapText="1"/>
    </xf>
    <xf numFmtId="0" fontId="10" fillId="0" borderId="0" xfId="0" applyFont="1" applyFill="1" applyBorder="1"/>
    <xf numFmtId="0" fontId="5" fillId="0" borderId="0" xfId="0" applyFont="1" applyBorder="1" applyAlignment="1">
      <alignment vertical="top" wrapText="1"/>
    </xf>
    <xf numFmtId="0" fontId="10" fillId="0" borderId="0" xfId="0" applyFont="1" applyAlignment="1">
      <alignment horizontal="center"/>
    </xf>
    <xf numFmtId="0" fontId="7" fillId="3" borderId="4" xfId="0" applyNumberFormat="1" applyFont="1" applyFill="1" applyBorder="1" applyAlignment="1">
      <alignment vertical="top" wrapText="1"/>
    </xf>
    <xf numFmtId="0" fontId="7" fillId="3" borderId="5" xfId="0" applyFont="1" applyFill="1" applyBorder="1" applyAlignment="1">
      <alignment horizontal="left" vertical="top" wrapText="1"/>
    </xf>
    <xf numFmtId="0" fontId="7" fillId="3" borderId="6" xfId="0" applyFont="1" applyFill="1" applyBorder="1" applyAlignment="1">
      <alignment vertical="top" wrapText="1"/>
    </xf>
    <xf numFmtId="164" fontId="1" fillId="4" borderId="3" xfId="0" applyNumberFormat="1" applyFont="1" applyFill="1" applyBorder="1" applyAlignment="1">
      <alignment horizontal="left" vertical="top" wrapText="1"/>
    </xf>
    <xf numFmtId="0" fontId="7" fillId="4" borderId="3" xfId="0" applyFont="1" applyFill="1" applyBorder="1" applyAlignment="1">
      <alignment vertical="top"/>
    </xf>
    <xf numFmtId="0" fontId="1" fillId="0" borderId="0" xfId="0" applyFont="1" applyFill="1" applyBorder="1" applyAlignment="1">
      <alignment vertical="top" wrapText="1"/>
    </xf>
    <xf numFmtId="0" fontId="7" fillId="4" borderId="3" xfId="0" applyNumberFormat="1" applyFont="1" applyFill="1" applyBorder="1" applyAlignment="1">
      <alignment vertical="top" wrapText="1"/>
    </xf>
    <xf numFmtId="0" fontId="0" fillId="0" borderId="0" xfId="0" applyBorder="1" applyAlignment="1">
      <alignment vertical="top" wrapText="1"/>
    </xf>
    <xf numFmtId="0" fontId="15" fillId="0" borderId="0" xfId="0" applyFont="1" applyFill="1" applyAlignment="1">
      <alignment vertical="top" wrapText="1"/>
    </xf>
    <xf numFmtId="0" fontId="7" fillId="3" borderId="7" xfId="0" applyNumberFormat="1" applyFont="1" applyFill="1" applyBorder="1" applyAlignment="1">
      <alignment vertical="top" wrapText="1"/>
    </xf>
    <xf numFmtId="0" fontId="7" fillId="0" borderId="8" xfId="0" applyFont="1" applyFill="1" applyBorder="1" applyAlignment="1">
      <alignment vertical="top" wrapText="1"/>
    </xf>
    <xf numFmtId="0" fontId="7" fillId="3" borderId="9" xfId="0" applyFont="1" applyFill="1" applyBorder="1" applyAlignment="1">
      <alignment horizontal="left" vertical="top" wrapText="1"/>
    </xf>
    <xf numFmtId="0" fontId="12" fillId="0" borderId="0" xfId="0" applyFont="1" applyFill="1" applyAlignment="1">
      <alignment horizontal="left" vertical="top" wrapText="1"/>
    </xf>
    <xf numFmtId="0" fontId="7" fillId="3" borderId="7" xfId="0" applyFont="1" applyFill="1" applyBorder="1" applyAlignment="1">
      <alignment vertical="top" wrapText="1"/>
    </xf>
    <xf numFmtId="0" fontId="5" fillId="0" borderId="0" xfId="0" applyFont="1" applyFill="1" applyBorder="1" applyAlignment="1">
      <alignment vertical="top" wrapText="1"/>
    </xf>
    <xf numFmtId="0" fontId="7" fillId="3" borderId="9" xfId="0" applyFont="1" applyFill="1" applyBorder="1" applyAlignment="1">
      <alignment vertical="top" wrapText="1"/>
    </xf>
    <xf numFmtId="0" fontId="7" fillId="3" borderId="10" xfId="0" applyFont="1" applyFill="1" applyBorder="1" applyAlignment="1">
      <alignment vertical="top" wrapText="1"/>
    </xf>
    <xf numFmtId="0" fontId="7" fillId="3" borderId="11" xfId="0" applyFont="1" applyFill="1" applyBorder="1" applyAlignment="1">
      <alignment vertical="top" wrapText="1"/>
    </xf>
    <xf numFmtId="0" fontId="7" fillId="3" borderId="12" xfId="0" applyFont="1" applyFill="1" applyBorder="1" applyAlignment="1">
      <alignment vertical="top" wrapText="1"/>
    </xf>
    <xf numFmtId="0" fontId="8" fillId="0" borderId="0" xfId="0" applyFont="1" applyBorder="1"/>
    <xf numFmtId="0" fontId="9" fillId="0" borderId="0" xfId="0" applyFont="1" applyBorder="1" applyAlignment="1">
      <alignment horizontal="center"/>
    </xf>
    <xf numFmtId="0" fontId="4" fillId="0" borderId="0" xfId="0" applyFont="1" applyAlignment="1">
      <alignment vertical="top" wrapText="1"/>
    </xf>
    <xf numFmtId="0" fontId="0" fillId="3" borderId="0" xfId="0" applyFill="1" applyBorder="1" applyAlignment="1">
      <alignment vertical="top" wrapText="1"/>
    </xf>
    <xf numFmtId="0" fontId="0" fillId="3" borderId="0" xfId="0" applyFill="1" applyAlignment="1">
      <alignment vertical="top" wrapText="1"/>
    </xf>
    <xf numFmtId="164" fontId="0" fillId="4" borderId="3" xfId="0" applyNumberFormat="1" applyFill="1" applyBorder="1" applyAlignment="1">
      <alignment vertical="top" wrapText="1"/>
    </xf>
    <xf numFmtId="0" fontId="5" fillId="0" borderId="0" xfId="0" applyFont="1" applyAlignment="1">
      <alignment vertical="top" wrapText="1"/>
    </xf>
    <xf numFmtId="0" fontId="10" fillId="0" borderId="0" xfId="0" applyFont="1" applyAlignment="1">
      <alignment vertical="top" wrapText="1"/>
    </xf>
    <xf numFmtId="0" fontId="5" fillId="0" borderId="0" xfId="0" applyFont="1" applyAlignment="1">
      <alignment vertical="top"/>
    </xf>
    <xf numFmtId="0" fontId="0" fillId="0" borderId="0" xfId="0" applyAlignment="1">
      <alignment vertical="top"/>
    </xf>
    <xf numFmtId="0" fontId="7" fillId="3" borderId="0" xfId="0" applyFont="1" applyFill="1" applyBorder="1" applyAlignment="1">
      <alignment vertical="top" wrapText="1"/>
    </xf>
    <xf numFmtId="0" fontId="7" fillId="3" borderId="0" xfId="0" applyNumberFormat="1" applyFont="1" applyFill="1" applyBorder="1" applyAlignment="1">
      <alignment vertical="top" wrapText="1"/>
    </xf>
    <xf numFmtId="0" fontId="7" fillId="3" borderId="7" xfId="0" applyNumberFormat="1" applyFont="1" applyFill="1" applyBorder="1" applyAlignment="1">
      <alignment horizontal="left" vertical="top" wrapText="1"/>
    </xf>
    <xf numFmtId="0" fontId="7" fillId="0" borderId="0" xfId="0" applyFont="1" applyAlignment="1">
      <alignment horizontal="left"/>
    </xf>
    <xf numFmtId="0" fontId="7" fillId="3" borderId="13" xfId="0" applyNumberFormat="1" applyFont="1" applyFill="1" applyBorder="1" applyAlignment="1">
      <alignment horizontal="left" vertical="top" wrapText="1"/>
    </xf>
    <xf numFmtId="0" fontId="7" fillId="4" borderId="14" xfId="0" applyNumberFormat="1" applyFont="1" applyFill="1" applyBorder="1" applyAlignment="1">
      <alignment horizontal="left" vertical="top" wrapText="1"/>
    </xf>
    <xf numFmtId="0" fontId="7" fillId="3" borderId="4" xfId="0" applyNumberFormat="1" applyFont="1" applyFill="1" applyBorder="1" applyAlignment="1">
      <alignment horizontal="left" vertical="top" wrapText="1"/>
    </xf>
    <xf numFmtId="0" fontId="7" fillId="3" borderId="0" xfId="0" applyNumberFormat="1" applyFont="1" applyFill="1" applyBorder="1" applyAlignment="1">
      <alignment horizontal="left" vertical="top" wrapText="1"/>
    </xf>
    <xf numFmtId="0" fontId="7" fillId="3" borderId="2" xfId="0" applyNumberFormat="1" applyFont="1" applyFill="1" applyBorder="1" applyAlignment="1">
      <alignment horizontal="left" vertical="top" wrapText="1"/>
    </xf>
    <xf numFmtId="0" fontId="7" fillId="4" borderId="3" xfId="0" applyFont="1" applyFill="1" applyBorder="1" applyAlignment="1">
      <alignment horizontal="left" vertical="top" wrapText="1"/>
    </xf>
    <xf numFmtId="0" fontId="7" fillId="3" borderId="15" xfId="0" applyFont="1" applyFill="1" applyBorder="1" applyAlignment="1">
      <alignment horizontal="left" vertical="top" wrapText="1"/>
    </xf>
    <xf numFmtId="0" fontId="7" fillId="3" borderId="13"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2" borderId="0" xfId="0" applyFont="1" applyFill="1" applyBorder="1" applyAlignment="1">
      <alignment horizontal="left" vertical="top" wrapText="1"/>
    </xf>
    <xf numFmtId="0" fontId="7" fillId="3" borderId="12" xfId="0" applyNumberFormat="1" applyFont="1" applyFill="1" applyBorder="1" applyAlignment="1">
      <alignment horizontal="left" vertical="top" wrapText="1"/>
    </xf>
    <xf numFmtId="0" fontId="14" fillId="2" borderId="0" xfId="0" applyFont="1" applyFill="1" applyBorder="1" applyAlignment="1">
      <alignment horizontal="left" vertical="top" wrapText="1"/>
    </xf>
    <xf numFmtId="0" fontId="7" fillId="4" borderId="3" xfId="0" applyNumberFormat="1" applyFont="1" applyFill="1" applyBorder="1" applyAlignment="1">
      <alignment horizontal="left" vertical="top" wrapText="1"/>
    </xf>
    <xf numFmtId="0" fontId="7" fillId="3" borderId="6" xfId="0" applyNumberFormat="1" applyFont="1" applyFill="1" applyBorder="1" applyAlignment="1">
      <alignment horizontal="left" vertical="top" wrapText="1"/>
    </xf>
    <xf numFmtId="0" fontId="7" fillId="0" borderId="0" xfId="0" applyFont="1" applyBorder="1" applyAlignment="1">
      <alignment horizontal="left" vertical="top" wrapText="1"/>
    </xf>
    <xf numFmtId="0" fontId="7" fillId="4" borderId="16" xfId="0" applyFont="1" applyFill="1" applyBorder="1" applyAlignment="1">
      <alignment horizontal="left" vertical="top" wrapText="1"/>
    </xf>
    <xf numFmtId="0" fontId="1" fillId="3" borderId="7" xfId="0" applyNumberFormat="1" applyFont="1" applyFill="1" applyBorder="1" applyAlignment="1">
      <alignment horizontal="left" vertical="top" wrapText="1"/>
    </xf>
    <xf numFmtId="0" fontId="0" fillId="4" borderId="3" xfId="0" applyNumberFormat="1" applyFill="1" applyBorder="1" applyAlignment="1">
      <alignment vertical="top" wrapText="1"/>
    </xf>
    <xf numFmtId="0" fontId="0" fillId="3" borderId="0" xfId="0" applyNumberFormat="1" applyFill="1" applyAlignment="1">
      <alignment vertical="top" wrapText="1"/>
    </xf>
    <xf numFmtId="0" fontId="0" fillId="0" borderId="0" xfId="0" applyAlignment="1">
      <alignment horizontal="left"/>
    </xf>
    <xf numFmtId="0" fontId="10" fillId="0" borderId="0" xfId="0" applyFont="1" applyFill="1" applyBorder="1" applyAlignment="1">
      <alignment horizontal="left" vertical="center" wrapText="1"/>
    </xf>
    <xf numFmtId="0" fontId="10" fillId="0" borderId="0" xfId="0" applyFont="1" applyAlignment="1">
      <alignment horizontal="left" vertical="center" wrapText="1"/>
    </xf>
    <xf numFmtId="0" fontId="0" fillId="0" borderId="0" xfId="0" applyAlignment="1">
      <alignment horizontal="left" vertical="top" wrapText="1"/>
    </xf>
    <xf numFmtId="0" fontId="0" fillId="0" borderId="0" xfId="0" applyBorder="1" applyAlignment="1">
      <alignment vertical="top"/>
    </xf>
    <xf numFmtId="0" fontId="0" fillId="3" borderId="7" xfId="0" applyNumberFormat="1" applyFill="1" applyBorder="1" applyAlignment="1">
      <alignment vertical="top" wrapText="1"/>
    </xf>
    <xf numFmtId="0" fontId="0" fillId="0" borderId="15" xfId="0" applyBorder="1" applyAlignment="1">
      <alignment vertical="top" wrapText="1"/>
    </xf>
    <xf numFmtId="0" fontId="10" fillId="0" borderId="8" xfId="0" applyFont="1" applyFill="1" applyBorder="1" applyAlignment="1">
      <alignment vertical="center" wrapText="1"/>
    </xf>
    <xf numFmtId="0" fontId="10" fillId="0" borderId="8" xfId="0" applyFont="1" applyBorder="1" applyAlignment="1">
      <alignment vertical="center" wrapText="1"/>
    </xf>
    <xf numFmtId="0" fontId="0" fillId="3" borderId="7" xfId="0" applyFill="1" applyBorder="1" applyAlignment="1">
      <alignment vertical="top" wrapText="1"/>
    </xf>
    <xf numFmtId="0" fontId="0" fillId="3" borderId="7" xfId="0" applyFill="1" applyBorder="1" applyAlignment="1">
      <alignment horizontal="left" vertical="top" wrapText="1"/>
    </xf>
    <xf numFmtId="0" fontId="7" fillId="0" borderId="0" xfId="0" applyFont="1" applyBorder="1" applyAlignment="1">
      <alignment vertical="top" wrapText="1"/>
    </xf>
    <xf numFmtId="0" fontId="7" fillId="3" borderId="17" xfId="0" applyNumberFormat="1" applyFont="1" applyFill="1" applyBorder="1" applyAlignment="1">
      <alignment horizontal="left" vertical="top" wrapText="1"/>
    </xf>
    <xf numFmtId="0" fontId="7" fillId="3" borderId="15" xfId="0" applyNumberFormat="1" applyFont="1" applyFill="1" applyBorder="1" applyAlignment="1">
      <alignment horizontal="left" vertical="top" wrapText="1"/>
    </xf>
    <xf numFmtId="1" fontId="7" fillId="0" borderId="0" xfId="0" applyNumberFormat="1" applyFont="1"/>
    <xf numFmtId="49" fontId="7" fillId="0" borderId="0" xfId="0" applyNumberFormat="1" applyFont="1"/>
    <xf numFmtId="0" fontId="7" fillId="0" borderId="0" xfId="0" applyFont="1" applyFill="1" applyBorder="1"/>
    <xf numFmtId="0" fontId="16" fillId="4" borderId="18" xfId="0" applyNumberFormat="1" applyFont="1" applyFill="1" applyBorder="1" applyAlignment="1">
      <alignment horizontal="left" vertical="top" wrapText="1"/>
    </xf>
    <xf numFmtId="0" fontId="7" fillId="4" borderId="16" xfId="0" applyFont="1" applyFill="1" applyBorder="1" applyAlignment="1">
      <alignment horizontal="left" vertical="top"/>
    </xf>
    <xf numFmtId="2" fontId="16" fillId="4" borderId="18" xfId="0" applyNumberFormat="1" applyFont="1" applyFill="1" applyBorder="1" applyAlignment="1">
      <alignment horizontal="left" vertical="top"/>
    </xf>
    <xf numFmtId="9" fontId="16" fillId="0" borderId="18" xfId="0" applyNumberFormat="1" applyFont="1" applyFill="1" applyBorder="1" applyAlignment="1">
      <alignment horizontal="left" vertical="top"/>
    </xf>
    <xf numFmtId="2" fontId="16" fillId="0" borderId="18" xfId="0" applyNumberFormat="1" applyFont="1" applyFill="1" applyBorder="1" applyAlignment="1">
      <alignment horizontal="left" vertical="top" wrapText="1"/>
    </xf>
    <xf numFmtId="0" fontId="16" fillId="0" borderId="18" xfId="0" applyFont="1" applyFill="1" applyBorder="1" applyAlignment="1">
      <alignment horizontal="left" vertical="top" wrapText="1"/>
    </xf>
    <xf numFmtId="0" fontId="10" fillId="0" borderId="19" xfId="0" applyFont="1" applyFill="1" applyBorder="1" applyAlignment="1">
      <alignment vertical="top"/>
    </xf>
    <xf numFmtId="0" fontId="7" fillId="3" borderId="6" xfId="0" applyNumberFormat="1" applyFont="1" applyFill="1" applyBorder="1" applyAlignment="1">
      <alignment vertical="top" wrapText="1"/>
    </xf>
    <xf numFmtId="0" fontId="7" fillId="0" borderId="0" xfId="0" applyNumberFormat="1" applyFont="1" applyFill="1" applyBorder="1" applyAlignment="1">
      <alignment vertical="top" wrapText="1"/>
    </xf>
    <xf numFmtId="0" fontId="4" fillId="0" borderId="0" xfId="0" applyFont="1" applyBorder="1" applyAlignment="1">
      <alignment vertical="top"/>
    </xf>
    <xf numFmtId="0" fontId="5" fillId="0" borderId="0" xfId="0" applyFont="1" applyBorder="1" applyAlignment="1">
      <alignment vertical="top"/>
    </xf>
    <xf numFmtId="0" fontId="7" fillId="0" borderId="0" xfId="0" applyFont="1" applyFill="1"/>
    <xf numFmtId="0" fontId="17" fillId="0" borderId="0" xfId="0" applyFont="1" applyFill="1" applyBorder="1" applyAlignment="1">
      <alignment vertical="top" wrapText="1"/>
    </xf>
    <xf numFmtId="0" fontId="18" fillId="0" borderId="0" xfId="0" applyFont="1" applyFill="1" applyBorder="1" applyAlignment="1">
      <alignment vertical="top" wrapText="1"/>
    </xf>
    <xf numFmtId="0" fontId="18" fillId="2" borderId="0" xfId="0" applyFont="1" applyFill="1" applyBorder="1" applyAlignment="1">
      <alignment vertical="top" wrapText="1"/>
    </xf>
    <xf numFmtId="0" fontId="17" fillId="0" borderId="0" xfId="0" applyFont="1"/>
    <xf numFmtId="0" fontId="19" fillId="0" borderId="0" xfId="0" applyFont="1" applyFill="1" applyBorder="1" applyAlignment="1">
      <alignment vertical="top"/>
    </xf>
    <xf numFmtId="0" fontId="17" fillId="0" borderId="0" xfId="0" applyFont="1" applyFill="1" applyBorder="1" applyAlignment="1">
      <alignment vertical="top"/>
    </xf>
    <xf numFmtId="0" fontId="18" fillId="0" borderId="0" xfId="0" applyFont="1" applyFill="1" applyBorder="1" applyAlignment="1">
      <alignment vertical="top"/>
    </xf>
    <xf numFmtId="0" fontId="18" fillId="0" borderId="8" xfId="0" applyFont="1" applyFill="1" applyBorder="1" applyAlignment="1">
      <alignment vertical="top" wrapText="1"/>
    </xf>
    <xf numFmtId="0" fontId="17" fillId="0" borderId="0" xfId="0" applyFont="1" applyFill="1" applyBorder="1" applyAlignment="1">
      <alignment horizontal="left" vertical="top" wrapText="1"/>
    </xf>
    <xf numFmtId="0" fontId="17" fillId="0" borderId="0" xfId="0" applyFont="1" applyFill="1" applyBorder="1" applyAlignment="1">
      <alignment horizontal="left" vertical="center" wrapText="1"/>
    </xf>
    <xf numFmtId="0" fontId="17" fillId="0" borderId="0" xfId="0" applyFont="1" applyAlignment="1">
      <alignment vertical="top" wrapText="1"/>
    </xf>
    <xf numFmtId="0" fontId="18" fillId="0" borderId="0" xfId="0" applyFont="1" applyBorder="1" applyAlignment="1">
      <alignment vertical="top"/>
    </xf>
    <xf numFmtId="0" fontId="18" fillId="0" borderId="0" xfId="0" applyFont="1" applyFill="1" applyBorder="1" applyAlignment="1">
      <alignment horizontal="left" vertical="top" wrapText="1"/>
    </xf>
    <xf numFmtId="0" fontId="18" fillId="0" borderId="0" xfId="0" applyFont="1" applyBorder="1"/>
    <xf numFmtId="0" fontId="18" fillId="0" borderId="0" xfId="0" applyFont="1" applyBorder="1" applyAlignment="1">
      <alignment horizontal="left" vertical="top" wrapText="1"/>
    </xf>
    <xf numFmtId="0" fontId="19" fillId="0" borderId="0" xfId="0" applyFont="1" applyBorder="1" applyAlignment="1">
      <alignment vertical="top" wrapText="1"/>
    </xf>
    <xf numFmtId="0" fontId="17" fillId="0" borderId="0" xfId="0" applyFont="1" applyBorder="1" applyAlignment="1">
      <alignment horizontal="left"/>
    </xf>
    <xf numFmtId="0" fontId="18" fillId="0" borderId="20" xfId="0" applyFont="1" applyFill="1" applyBorder="1" applyAlignment="1">
      <alignment vertical="top"/>
    </xf>
    <xf numFmtId="0" fontId="18" fillId="0" borderId="0" xfId="0" applyFont="1"/>
    <xf numFmtId="0" fontId="18" fillId="0" borderId="0" xfId="0" applyFont="1" applyAlignment="1">
      <alignment vertical="top" wrapText="1"/>
    </xf>
    <xf numFmtId="0" fontId="18" fillId="0" borderId="0" xfId="0" applyFont="1" applyAlignment="1">
      <alignment vertical="top"/>
    </xf>
    <xf numFmtId="0" fontId="17" fillId="0" borderId="0" xfId="0" applyFont="1" applyBorder="1" applyAlignment="1">
      <alignment vertical="top"/>
    </xf>
    <xf numFmtId="0" fontId="18" fillId="0" borderId="0" xfId="0" applyNumberFormat="1" applyFont="1" applyBorder="1" applyAlignment="1">
      <alignment vertical="top"/>
    </xf>
    <xf numFmtId="0" fontId="18" fillId="0" borderId="8" xfId="0" applyFont="1" applyBorder="1" applyAlignment="1">
      <alignment vertical="top"/>
    </xf>
    <xf numFmtId="0" fontId="20" fillId="0" borderId="0" xfId="0" applyFont="1" applyBorder="1"/>
    <xf numFmtId="0" fontId="20" fillId="0" borderId="0" xfId="0" applyFont="1" applyBorder="1" applyAlignment="1">
      <alignment vertical="top" wrapText="1"/>
    </xf>
    <xf numFmtId="0" fontId="21" fillId="0" borderId="3" xfId="0" applyFont="1" applyBorder="1" applyAlignment="1">
      <alignment vertical="top" wrapText="1"/>
    </xf>
    <xf numFmtId="0" fontId="20" fillId="3" borderId="7" xfId="0" applyFont="1" applyFill="1" applyBorder="1" applyAlignment="1">
      <alignment horizontal="left" vertical="top" wrapText="1"/>
    </xf>
    <xf numFmtId="0" fontId="20" fillId="0" borderId="21" xfId="0" applyFont="1" applyFill="1" applyBorder="1" applyAlignment="1">
      <alignment vertical="top" wrapText="1"/>
    </xf>
    <xf numFmtId="0" fontId="20" fillId="3" borderId="9" xfId="0" applyFont="1" applyFill="1" applyBorder="1" applyAlignment="1">
      <alignment horizontal="left" vertical="top" wrapText="1"/>
    </xf>
    <xf numFmtId="0" fontId="20" fillId="0" borderId="0" xfId="0" applyFont="1" applyFill="1" applyBorder="1" applyAlignment="1">
      <alignment vertical="top" wrapText="1"/>
    </xf>
    <xf numFmtId="0" fontId="21" fillId="0" borderId="0" xfId="0" applyFont="1" applyBorder="1"/>
    <xf numFmtId="0" fontId="20" fillId="3" borderId="6" xfId="0" applyFont="1" applyFill="1" applyBorder="1" applyAlignment="1">
      <alignment horizontal="left" vertical="top" wrapText="1"/>
    </xf>
    <xf numFmtId="0" fontId="20" fillId="3" borderId="0" xfId="0" applyFont="1" applyFill="1" applyBorder="1" applyAlignment="1">
      <alignment horizontal="left" vertical="top" wrapText="1"/>
    </xf>
    <xf numFmtId="0" fontId="21" fillId="0" borderId="0" xfId="0" applyFont="1" applyBorder="1" applyAlignment="1">
      <alignment vertical="top"/>
    </xf>
    <xf numFmtId="0" fontId="20" fillId="0" borderId="0" xfId="0" applyFont="1" applyBorder="1" applyAlignment="1">
      <alignment vertical="top"/>
    </xf>
    <xf numFmtId="0" fontId="20" fillId="0" borderId="0" xfId="0" applyFont="1" applyBorder="1" applyAlignment="1">
      <alignment horizontal="left"/>
    </xf>
    <xf numFmtId="0" fontId="20" fillId="0" borderId="0" xfId="0" applyFont="1" applyFill="1" applyBorder="1" applyAlignment="1">
      <alignment horizontal="left" vertical="top" wrapText="1"/>
    </xf>
    <xf numFmtId="0" fontId="21" fillId="0" borderId="0" xfId="0" applyFont="1" applyBorder="1" applyAlignment="1">
      <alignment vertical="top" wrapText="1"/>
    </xf>
    <xf numFmtId="0" fontId="20" fillId="3" borderId="7" xfId="0" applyFont="1" applyFill="1" applyBorder="1" applyAlignment="1">
      <alignment horizontal="left"/>
    </xf>
    <xf numFmtId="0" fontId="22" fillId="0" borderId="0" xfId="0" applyFont="1" applyFill="1" applyBorder="1" applyAlignment="1">
      <alignment vertical="top"/>
    </xf>
    <xf numFmtId="0" fontId="10" fillId="4" borderId="3" xfId="0" applyNumberFormat="1" applyFont="1" applyFill="1" applyBorder="1" applyAlignment="1">
      <alignment vertical="top" wrapText="1"/>
    </xf>
    <xf numFmtId="0" fontId="7" fillId="0" borderId="0" xfId="0" applyFont="1" applyAlignment="1">
      <alignment wrapText="1"/>
    </xf>
    <xf numFmtId="0" fontId="7" fillId="0" borderId="0" xfId="0" applyFont="1" applyBorder="1" applyAlignment="1">
      <alignment wrapText="1"/>
    </xf>
    <xf numFmtId="0" fontId="18" fillId="0" borderId="3" xfId="0" applyFont="1" applyBorder="1" applyAlignment="1">
      <alignment vertical="top" wrapText="1"/>
    </xf>
    <xf numFmtId="0" fontId="18" fillId="0" borderId="0" xfId="0" applyFont="1" applyAlignment="1">
      <alignment wrapText="1"/>
    </xf>
    <xf numFmtId="0" fontId="10" fillId="4" borderId="0" xfId="0" applyFont="1" applyFill="1" applyAlignment="1">
      <alignment wrapText="1"/>
    </xf>
    <xf numFmtId="0" fontId="18" fillId="0" borderId="0" xfId="0" applyFont="1" applyBorder="1" applyAlignment="1">
      <alignment vertical="top" wrapText="1"/>
    </xf>
    <xf numFmtId="0" fontId="18" fillId="0" borderId="20" xfId="0" applyFont="1" applyBorder="1" applyAlignment="1">
      <alignment vertical="top" wrapText="1"/>
    </xf>
    <xf numFmtId="0" fontId="7" fillId="3" borderId="9" xfId="0" applyNumberFormat="1" applyFont="1" applyFill="1" applyBorder="1" applyAlignment="1">
      <alignment vertical="top" wrapText="1"/>
    </xf>
    <xf numFmtId="0" fontId="7" fillId="3" borderId="20" xfId="0" applyNumberFormat="1" applyFont="1" applyFill="1" applyBorder="1" applyAlignment="1">
      <alignment vertical="top" wrapText="1"/>
    </xf>
    <xf numFmtId="0" fontId="10" fillId="4" borderId="20" xfId="0" applyNumberFormat="1" applyFont="1" applyFill="1" applyBorder="1" applyAlignment="1">
      <alignment vertical="top" wrapText="1"/>
    </xf>
    <xf numFmtId="0" fontId="12" fillId="0" borderId="0" xfId="0" applyFont="1" applyAlignment="1">
      <alignment wrapText="1"/>
    </xf>
    <xf numFmtId="0" fontId="10" fillId="0" borderId="0" xfId="0" applyFont="1" applyAlignment="1">
      <alignment wrapText="1"/>
    </xf>
    <xf numFmtId="0" fontId="7" fillId="3" borderId="17" xfId="0" applyNumberFormat="1" applyFont="1" applyFill="1" applyBorder="1" applyAlignment="1">
      <alignment vertical="top" wrapText="1"/>
    </xf>
    <xf numFmtId="0" fontId="23" fillId="0" borderId="0" xfId="0" applyFont="1" applyAlignment="1">
      <alignment wrapText="1"/>
    </xf>
    <xf numFmtId="0" fontId="10" fillId="3" borderId="13" xfId="0" applyNumberFormat="1" applyFont="1" applyFill="1" applyBorder="1" applyAlignment="1">
      <alignment vertical="top" wrapText="1"/>
    </xf>
    <xf numFmtId="0" fontId="10" fillId="3" borderId="7" xfId="0" applyFont="1" applyFill="1" applyBorder="1" applyAlignment="1">
      <alignment vertical="top" wrapText="1"/>
    </xf>
    <xf numFmtId="0" fontId="24" fillId="0" borderId="0" xfId="0" applyFont="1" applyBorder="1"/>
    <xf numFmtId="9" fontId="7" fillId="3" borderId="6" xfId="0" applyNumberFormat="1" applyFont="1" applyFill="1" applyBorder="1" applyAlignment="1">
      <alignment vertical="top" wrapText="1"/>
    </xf>
    <xf numFmtId="0" fontId="26" fillId="0" borderId="0" xfId="0" applyFont="1" applyAlignment="1">
      <alignment wrapText="1"/>
    </xf>
    <xf numFmtId="0" fontId="23" fillId="0" borderId="0" xfId="0" applyFont="1" applyBorder="1"/>
    <xf numFmtId="0" fontId="25" fillId="0" borderId="0" xfId="0" applyFont="1" applyBorder="1"/>
    <xf numFmtId="0" fontId="6" fillId="0" borderId="0" xfId="0" applyFont="1" applyFill="1" applyBorder="1" applyAlignment="1">
      <alignment horizontal="left" wrapText="1"/>
    </xf>
    <xf numFmtId="0" fontId="4" fillId="0" borderId="0" xfId="0" applyFont="1" applyAlignment="1">
      <alignment horizontal="left" vertical="top" wrapText="1"/>
    </xf>
    <xf numFmtId="0" fontId="6" fillId="0" borderId="0" xfId="0" applyFont="1" applyFill="1" applyBorder="1" applyAlignment="1">
      <alignment horizontal="left" vertical="top" wrapText="1"/>
    </xf>
    <xf numFmtId="0" fontId="4" fillId="0" borderId="0" xfId="0" applyFont="1" applyFill="1" applyBorder="1" applyAlignment="1">
      <alignment horizontal="left" vertical="top" wrapText="1"/>
    </xf>
    <xf numFmtId="0" fontId="6" fillId="0" borderId="0" xfId="0" applyFont="1" applyFill="1" applyAlignment="1">
      <alignment vertical="top" wrapText="1"/>
    </xf>
    <xf numFmtId="0" fontId="4" fillId="0" borderId="0" xfId="0" applyFont="1" applyFill="1" applyBorder="1" applyAlignment="1">
      <alignment horizontal="left" vertical="center" wrapText="1"/>
    </xf>
    <xf numFmtId="0" fontId="5" fillId="0" borderId="0" xfId="0" applyFont="1" applyFill="1" applyAlignment="1">
      <alignment vertical="top" wrapText="1"/>
    </xf>
    <xf numFmtId="0" fontId="6" fillId="0" borderId="0" xfId="0" applyFont="1" applyFill="1" applyBorder="1" applyAlignment="1">
      <alignment vertical="top" wrapText="1"/>
    </xf>
    <xf numFmtId="0" fontId="4" fillId="0" borderId="0" xfId="0" applyFont="1" applyAlignment="1">
      <alignment horizontal="lef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nsulent/AppData/Local/Microsoft/Windows/Temporary%20Internet%20Files/Content.IE5/AOPU0H7O/Final%20draft%20DCS%20Kosovo%20Annual%20Review%20draft.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A1 Goal, Purpose, Risk"/>
      <sheetName val="A2 Outputs 1-5"/>
      <sheetName val="A2 Outputs 6-10"/>
      <sheetName val="B Project Scoring"/>
      <sheetName val="C Knowledge &amp; Evidence"/>
      <sheetName val="D Conditionality Sustainability"/>
      <sheetName val="E Recommendations &amp; Actions"/>
    </sheetNames>
    <sheetDataSet>
      <sheetData sheetId="0"/>
      <sheetData sheetId="1">
        <row r="155">
          <cell r="C155" t="str">
            <v>No</v>
          </cell>
        </row>
        <row r="157">
          <cell r="C157" t="str">
            <v xml:space="preserve">5 reference municipalities to be supported in 2011 </v>
          </cell>
        </row>
      </sheetData>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G139"/>
  <sheetViews>
    <sheetView tabSelected="1" topLeftCell="A27" workbookViewId="0">
      <selection activeCell="C39" sqref="C39"/>
    </sheetView>
  </sheetViews>
  <sheetFormatPr defaultRowHeight="12.75" outlineLevelRow="1"/>
  <cols>
    <col min="1" max="1" width="30.7109375" style="139" customWidth="1"/>
    <col min="2" max="2" width="1.7109375" style="10" customWidth="1"/>
    <col min="3" max="3" width="60.7109375" style="9" customWidth="1"/>
    <col min="4" max="4" width="9.140625" style="8"/>
    <col min="5" max="5" width="0" style="8" hidden="1" customWidth="1"/>
    <col min="6" max="6" width="35.140625" style="175" customWidth="1"/>
    <col min="7" max="7" width="36" style="8" customWidth="1"/>
    <col min="8" max="16384" width="9.140625" style="8"/>
  </cols>
  <sheetData>
    <row r="1" spans="1:7" s="6" customFormat="1" ht="20.25">
      <c r="A1" s="30" t="s">
        <v>443</v>
      </c>
      <c r="F1" s="188"/>
    </row>
    <row r="2" spans="1:7" ht="13.5" thickBot="1">
      <c r="A2" s="137"/>
      <c r="B2" s="19"/>
    </row>
    <row r="3" spans="1:7" ht="14.25" thickTop="1" thickBot="1">
      <c r="A3" s="134" t="s">
        <v>431</v>
      </c>
      <c r="B3" s="57"/>
      <c r="C3" s="190">
        <v>200857</v>
      </c>
    </row>
    <row r="4" spans="1:7" ht="26.25" thickTop="1">
      <c r="A4" s="134" t="s">
        <v>447</v>
      </c>
      <c r="B4" s="57"/>
      <c r="C4" s="189" t="s">
        <v>246</v>
      </c>
    </row>
    <row r="5" spans="1:7">
      <c r="A5" s="134"/>
      <c r="B5" s="57"/>
      <c r="C5" s="38"/>
    </row>
    <row r="6" spans="1:7" ht="20.25">
      <c r="A6" s="197" t="s">
        <v>502</v>
      </c>
      <c r="B6" s="197"/>
      <c r="C6" s="197"/>
    </row>
    <row r="7" spans="1:7" ht="15.75">
      <c r="A7" s="16" t="s">
        <v>398</v>
      </c>
      <c r="B7" s="16"/>
    </row>
    <row r="8" spans="1:7" ht="33.75" customHeight="1">
      <c r="A8" s="138" t="s">
        <v>399</v>
      </c>
      <c r="B8" s="13"/>
      <c r="C8" s="184" t="s">
        <v>200</v>
      </c>
    </row>
    <row r="9" spans="1:7" ht="38.25" customHeight="1">
      <c r="A9" s="138" t="s">
        <v>400</v>
      </c>
      <c r="B9" s="13"/>
      <c r="C9" s="183" t="s">
        <v>202</v>
      </c>
      <c r="F9" s="185"/>
      <c r="G9" s="15"/>
    </row>
    <row r="10" spans="1:7" s="25" customFormat="1" ht="13.5" thickBot="1">
      <c r="A10" s="134" t="s">
        <v>474</v>
      </c>
      <c r="B10" s="3"/>
      <c r="C10" s="187" t="s">
        <v>191</v>
      </c>
    </row>
    <row r="11" spans="1:7" ht="173.25" customHeight="1" thickTop="1" thickBot="1">
      <c r="A11" s="134" t="s">
        <v>475</v>
      </c>
      <c r="B11" s="3"/>
      <c r="C11" s="52" t="s">
        <v>247</v>
      </c>
      <c r="D11" s="25"/>
      <c r="F11" s="186"/>
    </row>
    <row r="12" spans="1:7" ht="13.5" thickTop="1">
      <c r="A12" s="134"/>
      <c r="B12" s="3"/>
      <c r="C12" s="3"/>
    </row>
    <row r="13" spans="1:7">
      <c r="A13" s="137" t="s">
        <v>448</v>
      </c>
      <c r="B13" s="19"/>
      <c r="C13" s="10"/>
    </row>
    <row r="14" spans="1:7" ht="25.5" outlineLevel="1">
      <c r="A14" s="138" t="s">
        <v>401</v>
      </c>
      <c r="B14" s="13"/>
      <c r="C14" s="183" t="s">
        <v>201</v>
      </c>
    </row>
    <row r="15" spans="1:7" s="25" customFormat="1" ht="13.5" outlineLevel="1" thickBot="1">
      <c r="A15" s="134" t="s">
        <v>474</v>
      </c>
      <c r="B15" s="3"/>
      <c r="C15" s="182" t="s">
        <v>191</v>
      </c>
    </row>
    <row r="16" spans="1:7" ht="65.25" outlineLevel="1" thickTop="1" thickBot="1">
      <c r="A16" s="134" t="s">
        <v>475</v>
      </c>
      <c r="B16" s="3"/>
      <c r="C16" s="61" t="s">
        <v>203</v>
      </c>
      <c r="F16" s="185"/>
      <c r="G16" s="175"/>
    </row>
    <row r="17" spans="1:6" ht="13.5" thickTop="1">
      <c r="A17" s="134"/>
      <c r="B17" s="3"/>
      <c r="C17" s="3"/>
    </row>
    <row r="18" spans="1:6">
      <c r="A18" s="137" t="s">
        <v>449</v>
      </c>
      <c r="B18" s="19"/>
      <c r="C18" s="3"/>
    </row>
    <row r="19" spans="1:6" ht="14.25" hidden="1" outlineLevel="1" thickTop="1" thickBot="1">
      <c r="A19" s="138" t="s">
        <v>402</v>
      </c>
      <c r="B19" s="13"/>
      <c r="C19" s="61"/>
    </row>
    <row r="20" spans="1:6" ht="14.25" hidden="1" outlineLevel="1" thickTop="1" thickBot="1">
      <c r="A20" s="134" t="s">
        <v>474</v>
      </c>
      <c r="B20" s="3"/>
      <c r="C20" s="61"/>
    </row>
    <row r="21" spans="1:6" ht="25.5" hidden="1" outlineLevel="1" thickTop="1" thickBot="1">
      <c r="A21" s="134" t="s">
        <v>475</v>
      </c>
      <c r="B21" s="3"/>
      <c r="C21" s="61"/>
    </row>
    <row r="22" spans="1:6" ht="13.5" collapsed="1" thickBot="1">
      <c r="A22" s="134"/>
      <c r="B22" s="3"/>
      <c r="C22" s="3"/>
    </row>
    <row r="23" spans="1:6" ht="90.75" thickTop="1" thickBot="1">
      <c r="A23" s="134" t="s">
        <v>476</v>
      </c>
      <c r="B23" s="3"/>
      <c r="C23" s="61" t="s">
        <v>253</v>
      </c>
      <c r="F23" s="185"/>
    </row>
    <row r="24" spans="1:6" s="12" customFormat="1" ht="14.25" thickTop="1" thickBot="1">
      <c r="A24" s="139"/>
      <c r="B24" s="10"/>
      <c r="C24" s="11"/>
      <c r="F24" s="176"/>
    </row>
    <row r="25" spans="1:6" ht="141.75" thickTop="1" thickBot="1">
      <c r="A25" s="133" t="s">
        <v>326</v>
      </c>
      <c r="B25" s="38"/>
      <c r="C25" s="61" t="s">
        <v>248</v>
      </c>
    </row>
    <row r="26" spans="1:6" ht="27" thickTop="1" thickBot="1">
      <c r="A26" s="133" t="s">
        <v>327</v>
      </c>
      <c r="B26" s="38"/>
      <c r="C26" s="61" t="s">
        <v>192</v>
      </c>
    </row>
    <row r="27" spans="1:6" ht="13.5" thickTop="1">
      <c r="A27" s="196" t="s">
        <v>295</v>
      </c>
      <c r="B27" s="196"/>
      <c r="C27" s="196"/>
    </row>
    <row r="28" spans="1:6" ht="14.25" hidden="1" outlineLevel="1" thickTop="1" thickBot="1">
      <c r="A28" s="133" t="s">
        <v>291</v>
      </c>
      <c r="B28" s="38"/>
      <c r="C28" s="54"/>
    </row>
    <row r="29" spans="1:6" ht="14.25" hidden="1" outlineLevel="1" thickTop="1" thickBot="1">
      <c r="A29" s="133" t="s">
        <v>292</v>
      </c>
      <c r="B29" s="38"/>
      <c r="C29" s="54"/>
    </row>
    <row r="30" spans="1:6" ht="14.25" hidden="1" outlineLevel="1" thickTop="1" thickBot="1">
      <c r="A30" s="133" t="s">
        <v>293</v>
      </c>
      <c r="B30" s="8"/>
      <c r="C30" s="54"/>
    </row>
    <row r="31" spans="1:6" ht="14.25" hidden="1" outlineLevel="1" thickTop="1" thickBot="1">
      <c r="A31" s="133" t="s">
        <v>294</v>
      </c>
      <c r="B31" s="8"/>
      <c r="C31" s="54"/>
    </row>
    <row r="32" spans="1:6" collapsed="1">
      <c r="C32" s="11"/>
    </row>
    <row r="33" spans="1:7" ht="16.5" thickBot="1">
      <c r="A33" s="16" t="s">
        <v>403</v>
      </c>
      <c r="B33" s="16"/>
    </row>
    <row r="34" spans="1:7" ht="51.75" thickBot="1">
      <c r="A34" s="138" t="s">
        <v>494</v>
      </c>
      <c r="B34" s="13"/>
      <c r="C34" s="174" t="s">
        <v>204</v>
      </c>
    </row>
    <row r="35" spans="1:7" ht="13.5" thickBot="1"/>
    <row r="36" spans="1:7" ht="26.25" thickBot="1">
      <c r="A36" s="138" t="s">
        <v>400</v>
      </c>
      <c r="B36" s="13"/>
      <c r="C36" s="58" t="s">
        <v>205</v>
      </c>
    </row>
    <row r="37" spans="1:7" ht="26.25" thickBot="1">
      <c r="A37" s="140" t="s">
        <v>474</v>
      </c>
      <c r="B37" s="62"/>
      <c r="C37" s="63" t="s">
        <v>207</v>
      </c>
      <c r="G37" s="12"/>
    </row>
    <row r="38" spans="1:7" ht="192.75" thickTop="1" thickBot="1">
      <c r="A38" s="134" t="s">
        <v>475</v>
      </c>
      <c r="B38" s="3"/>
      <c r="C38" s="54" t="s">
        <v>249</v>
      </c>
      <c r="G38" s="175"/>
    </row>
    <row r="39" spans="1:7" ht="13.5" thickTop="1">
      <c r="A39" s="134"/>
      <c r="B39" s="3"/>
      <c r="C39" s="3"/>
    </row>
    <row r="40" spans="1:7" ht="13.5" thickBot="1">
      <c r="A40" s="137" t="s">
        <v>448</v>
      </c>
      <c r="B40" s="19"/>
      <c r="C40" s="3"/>
    </row>
    <row r="41" spans="1:7" ht="39" outlineLevel="1" thickBot="1">
      <c r="A41" s="138" t="s">
        <v>401</v>
      </c>
      <c r="B41" s="13"/>
      <c r="C41" s="58" t="s">
        <v>206</v>
      </c>
    </row>
    <row r="42" spans="1:7" ht="26.25" outlineLevel="1" thickBot="1">
      <c r="A42" s="134" t="s">
        <v>474</v>
      </c>
      <c r="B42" s="3"/>
      <c r="C42" s="53" t="s">
        <v>208</v>
      </c>
    </row>
    <row r="43" spans="1:7" ht="129" outlineLevel="1" thickTop="1" thickBot="1">
      <c r="A43" s="134" t="s">
        <v>475</v>
      </c>
      <c r="B43" s="3"/>
      <c r="C43" s="128" t="s">
        <v>164</v>
      </c>
      <c r="G43" s="175"/>
    </row>
    <row r="44" spans="1:7" ht="13.5" thickTop="1">
      <c r="A44" s="134"/>
      <c r="B44" s="3"/>
      <c r="C44" s="3"/>
    </row>
    <row r="45" spans="1:7">
      <c r="A45" s="137" t="s">
        <v>449</v>
      </c>
      <c r="B45" s="19"/>
      <c r="C45" s="3"/>
    </row>
    <row r="46" spans="1:7" ht="13.5" hidden="1" outlineLevel="1" thickBot="1">
      <c r="A46" s="138" t="s">
        <v>402</v>
      </c>
      <c r="B46" s="13"/>
      <c r="C46" s="58"/>
    </row>
    <row r="47" spans="1:7" ht="13.5" hidden="1" outlineLevel="1" thickBot="1">
      <c r="A47" s="134" t="s">
        <v>474</v>
      </c>
      <c r="B47" s="3"/>
      <c r="C47" s="53"/>
    </row>
    <row r="48" spans="1:7" ht="25.5" hidden="1" outlineLevel="1" thickTop="1" thickBot="1">
      <c r="A48" s="134" t="s">
        <v>475</v>
      </c>
      <c r="B48" s="3"/>
      <c r="C48" s="54"/>
    </row>
    <row r="49" spans="1:3" collapsed="1">
      <c r="A49" s="134"/>
      <c r="B49" s="3"/>
      <c r="C49" s="3"/>
    </row>
    <row r="50" spans="1:3">
      <c r="A50" s="137" t="s">
        <v>452</v>
      </c>
      <c r="B50" s="19"/>
      <c r="C50" s="3"/>
    </row>
    <row r="51" spans="1:3" ht="13.5" hidden="1" outlineLevel="1" thickBot="1">
      <c r="A51" s="138" t="s">
        <v>404</v>
      </c>
      <c r="B51" s="13"/>
      <c r="C51" s="58"/>
    </row>
    <row r="52" spans="1:3" ht="13.5" hidden="1" outlineLevel="1" thickBot="1">
      <c r="A52" s="134" t="s">
        <v>474</v>
      </c>
      <c r="B52" s="3"/>
      <c r="C52" s="53"/>
    </row>
    <row r="53" spans="1:3" ht="25.5" hidden="1" outlineLevel="1" thickTop="1" thickBot="1">
      <c r="A53" s="134" t="s">
        <v>475</v>
      </c>
      <c r="B53" s="3"/>
      <c r="C53" s="54"/>
    </row>
    <row r="54" spans="1:3" collapsed="1">
      <c r="A54" s="134"/>
      <c r="B54" s="3"/>
      <c r="C54" s="3"/>
    </row>
    <row r="55" spans="1:3">
      <c r="A55" s="137" t="s">
        <v>451</v>
      </c>
      <c r="B55" s="19"/>
      <c r="C55" s="3"/>
    </row>
    <row r="56" spans="1:3" ht="13.5" hidden="1" outlineLevel="1" thickBot="1">
      <c r="A56" s="138" t="s">
        <v>405</v>
      </c>
      <c r="B56" s="13"/>
      <c r="C56" s="58"/>
    </row>
    <row r="57" spans="1:3" ht="13.5" hidden="1" outlineLevel="1" thickBot="1">
      <c r="A57" s="134" t="s">
        <v>474</v>
      </c>
      <c r="B57" s="3"/>
      <c r="C57" s="53"/>
    </row>
    <row r="58" spans="1:3" ht="25.5" hidden="1" outlineLevel="1" thickTop="1" thickBot="1">
      <c r="A58" s="134" t="s">
        <v>475</v>
      </c>
      <c r="B58" s="3"/>
      <c r="C58" s="54"/>
    </row>
    <row r="59" spans="1:3" collapsed="1">
      <c r="A59" s="134"/>
      <c r="B59" s="3"/>
      <c r="C59" s="3"/>
    </row>
    <row r="60" spans="1:3">
      <c r="A60" s="137" t="s">
        <v>450</v>
      </c>
      <c r="B60" s="19"/>
      <c r="C60" s="3"/>
    </row>
    <row r="61" spans="1:3" ht="13.5" hidden="1" outlineLevel="1" thickBot="1">
      <c r="A61" s="138" t="s">
        <v>406</v>
      </c>
      <c r="B61" s="13"/>
      <c r="C61" s="58"/>
    </row>
    <row r="62" spans="1:3" ht="13.5" hidden="1" outlineLevel="1" thickBot="1">
      <c r="A62" s="134" t="s">
        <v>474</v>
      </c>
      <c r="B62" s="3"/>
      <c r="C62" s="53"/>
    </row>
    <row r="63" spans="1:3" ht="25.5" hidden="1" outlineLevel="1" thickTop="1" thickBot="1">
      <c r="A63" s="134" t="s">
        <v>475</v>
      </c>
      <c r="B63" s="3"/>
      <c r="C63" s="54"/>
    </row>
    <row r="64" spans="1:3" ht="13.5" collapsed="1" thickBot="1">
      <c r="A64" s="134"/>
      <c r="B64" s="3"/>
      <c r="C64" s="3"/>
    </row>
    <row r="65" spans="1:6" ht="218.25" thickTop="1" thickBot="1">
      <c r="A65" s="134" t="s">
        <v>407</v>
      </c>
      <c r="B65" s="3"/>
      <c r="C65" s="128" t="s">
        <v>254</v>
      </c>
    </row>
    <row r="66" spans="1:6" ht="14.25" thickTop="1" thickBot="1">
      <c r="A66" s="134"/>
      <c r="B66" s="3"/>
      <c r="C66" s="3"/>
    </row>
    <row r="67" spans="1:6" ht="103.5" thickTop="1" thickBot="1">
      <c r="A67" s="134" t="s">
        <v>408</v>
      </c>
      <c r="B67" s="3"/>
      <c r="C67" s="128" t="s">
        <v>255</v>
      </c>
    </row>
    <row r="68" spans="1:6" ht="14.25" thickTop="1" thickBot="1">
      <c r="A68" s="134"/>
      <c r="B68" s="3"/>
      <c r="C68" s="129"/>
    </row>
    <row r="69" spans="1:6" ht="129" thickTop="1" thickBot="1">
      <c r="A69" s="134" t="s">
        <v>284</v>
      </c>
      <c r="B69" s="3"/>
      <c r="C69" s="128" t="s">
        <v>256</v>
      </c>
    </row>
    <row r="70" spans="1:6" ht="14.25" thickTop="1" thickBot="1">
      <c r="C70" s="11"/>
    </row>
    <row r="71" spans="1:6" ht="129" thickTop="1" thickBot="1">
      <c r="A71" s="133" t="s">
        <v>285</v>
      </c>
      <c r="B71" s="38"/>
      <c r="C71" s="54" t="s">
        <v>180</v>
      </c>
      <c r="F71" s="185"/>
    </row>
    <row r="72" spans="1:6" ht="14.25" thickTop="1" thickBot="1">
      <c r="A72" s="133" t="s">
        <v>286</v>
      </c>
      <c r="B72" s="38"/>
      <c r="C72" s="54"/>
    </row>
    <row r="73" spans="1:6" ht="13.5" thickTop="1">
      <c r="A73" s="196" t="s">
        <v>295</v>
      </c>
      <c r="B73" s="196"/>
      <c r="C73" s="196"/>
    </row>
    <row r="74" spans="1:6" ht="14.25" hidden="1" outlineLevel="1" thickTop="1" thickBot="1">
      <c r="A74" s="133" t="s">
        <v>287</v>
      </c>
      <c r="B74" s="38"/>
      <c r="C74" s="54"/>
    </row>
    <row r="75" spans="1:6" ht="14.25" hidden="1" outlineLevel="1" thickTop="1" thickBot="1">
      <c r="A75" s="133" t="s">
        <v>288</v>
      </c>
      <c r="B75" s="38"/>
      <c r="C75" s="54"/>
    </row>
    <row r="76" spans="1:6" ht="14.25" hidden="1" outlineLevel="1" thickTop="1" thickBot="1">
      <c r="A76" s="133" t="s">
        <v>289</v>
      </c>
      <c r="B76" s="8"/>
      <c r="C76" s="54"/>
    </row>
    <row r="77" spans="1:6" ht="14.25" hidden="1" outlineLevel="1" thickTop="1" thickBot="1">
      <c r="A77" s="133" t="s">
        <v>290</v>
      </c>
      <c r="B77" s="8"/>
      <c r="C77" s="54"/>
    </row>
    <row r="78" spans="1:6" ht="13.5" collapsed="1" thickBot="1">
      <c r="C78" s="11"/>
    </row>
    <row r="79" spans="1:6" ht="14.25" thickTop="1" thickBot="1">
      <c r="A79" s="138" t="s">
        <v>472</v>
      </c>
      <c r="B79" s="13"/>
      <c r="C79" s="121" t="str">
        <f>IF(E79&gt;4.49,"5",IF(E79&gt;3.49,"4",IF(E79&gt;2.49,"3",IF(E79&gt;1.49,"2",IF(E79&gt;0.49,"1",IF(E79&lt;=0.49,"X"))))))</f>
        <v>2</v>
      </c>
      <c r="D79" s="118"/>
      <c r="E79" s="119">
        <f ca="1">('A2 Outputs 1-5'!C6*'A2 Outputs 1-5'!C57)+('A2 Outputs 1-5'!C75*'A2 Outputs 1-5'!C126)+('A2 Outputs 1-5'!C144*'A2 Outputs 1-5'!C195)+('A2 Outputs 1-5'!C213*'A2 Outputs 1-5'!C264)+('A2 Outputs 1-5'!C282*'A2 Outputs 1-5'!C333)+('A2 Outputs 6-10'!C7*'A2 Outputs 6-10'!C58)+('A2 Outputs 6-10'!C76*'A2 Outputs 6-10'!C127)+('A2 Outputs 6-10'!C145*'A2 Outputs 6-10'!C196)+('A2 Outputs 6-10'!C214*'A2 Outputs 6-10'!C265)+('A2 Outputs 6-10'!C283*'A2 Outputs 6-10'!C334)</f>
        <v>2</v>
      </c>
    </row>
    <row r="80" spans="1:6" ht="14.25" thickTop="1" thickBot="1">
      <c r="A80" s="138"/>
      <c r="B80" s="13"/>
      <c r="C80" s="14"/>
    </row>
    <row r="81" spans="1:6" s="15" customFormat="1" ht="51.75" thickBot="1">
      <c r="A81" s="133" t="s">
        <v>498</v>
      </c>
      <c r="B81" s="38"/>
      <c r="C81" s="58" t="s">
        <v>257</v>
      </c>
    </row>
    <row r="82" spans="1:6" s="15" customFormat="1">
      <c r="A82" s="134"/>
      <c r="B82" s="3"/>
      <c r="C82" s="21"/>
    </row>
    <row r="83" spans="1:6" ht="16.5" thickBot="1">
      <c r="A83" s="16" t="s">
        <v>409</v>
      </c>
      <c r="B83" s="16"/>
      <c r="C83" s="14"/>
    </row>
    <row r="84" spans="1:6" ht="24.75" thickBot="1">
      <c r="A84" s="133" t="s">
        <v>137</v>
      </c>
      <c r="B84" s="3"/>
      <c r="C84" s="56" t="s">
        <v>194</v>
      </c>
    </row>
    <row r="85" spans="1:6" ht="24.75" thickBot="1">
      <c r="A85" s="134" t="s">
        <v>130</v>
      </c>
      <c r="B85" s="3"/>
      <c r="C85" s="67" t="s">
        <v>193</v>
      </c>
    </row>
    <row r="86" spans="1:6" ht="14.25" thickTop="1" thickBot="1">
      <c r="A86" s="139" t="s">
        <v>429</v>
      </c>
      <c r="C86" s="65"/>
    </row>
    <row r="87" spans="1:6" ht="13.5" thickTop="1">
      <c r="C87" s="10"/>
    </row>
    <row r="88" spans="1:6" s="12" customFormat="1">
      <c r="A88" s="196" t="s">
        <v>430</v>
      </c>
      <c r="B88" s="196"/>
      <c r="C88" s="196"/>
      <c r="F88" s="176"/>
    </row>
    <row r="89" spans="1:6" ht="14.25" hidden="1" outlineLevel="1" thickTop="1" thickBot="1">
      <c r="A89" s="134" t="s">
        <v>410</v>
      </c>
      <c r="B89" s="3"/>
      <c r="C89" s="54"/>
    </row>
    <row r="90" spans="1:6" ht="14.25" hidden="1" outlineLevel="1" thickTop="1" thickBot="1">
      <c r="A90" s="134" t="s">
        <v>411</v>
      </c>
      <c r="B90" s="3"/>
      <c r="C90" s="54"/>
    </row>
    <row r="91" spans="1:6" ht="14.25" hidden="1" outlineLevel="1" thickTop="1" thickBot="1">
      <c r="A91" s="134" t="s">
        <v>412</v>
      </c>
      <c r="B91" s="3"/>
      <c r="C91" s="54"/>
    </row>
    <row r="92" spans="1:6" ht="14.25" hidden="1" outlineLevel="1" thickTop="1" thickBot="1">
      <c r="A92" s="134" t="s">
        <v>413</v>
      </c>
      <c r="B92" s="3"/>
      <c r="C92" s="54"/>
    </row>
    <row r="93" spans="1:6" ht="25.5" hidden="1" outlineLevel="1" thickTop="1" thickBot="1">
      <c r="A93" s="134" t="s">
        <v>414</v>
      </c>
      <c r="B93" s="3"/>
      <c r="C93" s="54"/>
    </row>
    <row r="94" spans="1:6" ht="14.25" hidden="1" outlineLevel="1" thickTop="1" thickBot="1">
      <c r="A94" s="134" t="s">
        <v>453</v>
      </c>
      <c r="B94" s="3"/>
      <c r="C94" s="54"/>
    </row>
    <row r="95" spans="1:6" ht="14.25" hidden="1" outlineLevel="1" thickTop="1" thickBot="1">
      <c r="A95" s="134" t="s">
        <v>415</v>
      </c>
      <c r="B95" s="3"/>
      <c r="C95" s="54"/>
    </row>
    <row r="96" spans="1:6" ht="14.25" hidden="1" outlineLevel="1" thickTop="1" thickBot="1">
      <c r="A96" s="134" t="s">
        <v>416</v>
      </c>
      <c r="B96" s="3"/>
      <c r="C96" s="54"/>
    </row>
    <row r="97" spans="1:6" ht="14.25" hidden="1" outlineLevel="1" thickTop="1" thickBot="1">
      <c r="A97" s="134" t="s">
        <v>454</v>
      </c>
      <c r="B97" s="3"/>
      <c r="C97" s="54"/>
    </row>
    <row r="98" spans="1:6" hidden="1" outlineLevel="1">
      <c r="C98" s="14"/>
    </row>
    <row r="99" spans="1:6" ht="37.5" hidden="1" outlineLevel="1" thickTop="1" thickBot="1">
      <c r="A99" s="134" t="s">
        <v>432</v>
      </c>
      <c r="B99" s="3"/>
      <c r="C99" s="54"/>
    </row>
    <row r="100" spans="1:6" ht="13.5" collapsed="1" thickBot="1">
      <c r="C100" s="64"/>
    </row>
    <row r="101" spans="1:6" ht="78" thickTop="1" thickBot="1">
      <c r="A101" s="133" t="s">
        <v>324</v>
      </c>
      <c r="B101" s="3"/>
      <c r="C101" s="54" t="s">
        <v>165</v>
      </c>
    </row>
    <row r="102" spans="1:6" ht="13.5" thickTop="1">
      <c r="A102" s="133" t="s">
        <v>325</v>
      </c>
      <c r="B102" s="3"/>
      <c r="C102" s="82" t="s">
        <v>258</v>
      </c>
    </row>
    <row r="103" spans="1:6">
      <c r="A103" s="196" t="s">
        <v>295</v>
      </c>
      <c r="B103" s="196"/>
      <c r="C103" s="196"/>
    </row>
    <row r="104" spans="1:6" ht="14.25" hidden="1" outlineLevel="1" thickTop="1" thickBot="1">
      <c r="A104" s="133" t="s">
        <v>296</v>
      </c>
      <c r="B104" s="38"/>
      <c r="C104" s="54"/>
    </row>
    <row r="105" spans="1:6" ht="14.25" hidden="1" outlineLevel="1" thickTop="1" thickBot="1">
      <c r="A105" s="133" t="s">
        <v>297</v>
      </c>
      <c r="B105" s="38"/>
      <c r="C105" s="54"/>
    </row>
    <row r="106" spans="1:6" ht="14.25" hidden="1" outlineLevel="1" thickTop="1" thickBot="1">
      <c r="A106" s="133" t="s">
        <v>298</v>
      </c>
      <c r="B106" s="8"/>
      <c r="C106" s="54"/>
    </row>
    <row r="107" spans="1:6" ht="14.25" hidden="1" outlineLevel="1" thickTop="1" thickBot="1">
      <c r="A107" s="133" t="s">
        <v>299</v>
      </c>
      <c r="B107" s="8"/>
      <c r="C107" s="54"/>
    </row>
    <row r="108" spans="1:6" collapsed="1"/>
    <row r="109" spans="1:6" ht="16.5" thickBot="1">
      <c r="A109" s="16" t="s">
        <v>134</v>
      </c>
    </row>
    <row r="110" spans="1:6" ht="14.25" thickTop="1" thickBot="1">
      <c r="A110" s="133" t="s">
        <v>131</v>
      </c>
      <c r="B110" s="3"/>
      <c r="C110" s="43" t="s">
        <v>195</v>
      </c>
    </row>
    <row r="111" spans="1:6" ht="39.75" thickTop="1" thickBot="1">
      <c r="A111" s="134" t="s">
        <v>473</v>
      </c>
      <c r="B111" s="3"/>
      <c r="C111" s="54" t="s">
        <v>259</v>
      </c>
    </row>
    <row r="112" spans="1:6" ht="39.75" thickTop="1" thickBot="1">
      <c r="A112" s="133" t="s">
        <v>322</v>
      </c>
      <c r="B112" s="3"/>
      <c r="C112" s="54" t="s">
        <v>183</v>
      </c>
      <c r="F112" s="193"/>
    </row>
    <row r="113" spans="1:3" ht="13.5" thickTop="1">
      <c r="A113" s="133" t="s">
        <v>323</v>
      </c>
      <c r="B113" s="3"/>
      <c r="C113" s="81"/>
    </row>
    <row r="114" spans="1:3">
      <c r="A114" s="196" t="s">
        <v>295</v>
      </c>
      <c r="B114" s="196"/>
      <c r="C114" s="196"/>
    </row>
    <row r="115" spans="1:3" ht="14.25" hidden="1" outlineLevel="1" thickTop="1" thickBot="1">
      <c r="A115" s="133" t="s">
        <v>300</v>
      </c>
      <c r="B115" s="38"/>
      <c r="C115" s="54"/>
    </row>
    <row r="116" spans="1:3" ht="14.25" hidden="1" outlineLevel="1" thickTop="1" thickBot="1">
      <c r="A116" s="133" t="s">
        <v>301</v>
      </c>
      <c r="B116" s="38"/>
      <c r="C116" s="54"/>
    </row>
    <row r="117" spans="1:3" ht="14.25" hidden="1" outlineLevel="1" thickTop="1" thickBot="1">
      <c r="A117" s="133" t="s">
        <v>302</v>
      </c>
      <c r="B117" s="8"/>
      <c r="C117" s="54"/>
    </row>
    <row r="118" spans="1:3" ht="14.25" hidden="1" outlineLevel="1" thickTop="1" thickBot="1">
      <c r="A118" s="133" t="s">
        <v>303</v>
      </c>
      <c r="B118" s="8"/>
      <c r="C118" s="54"/>
    </row>
    <row r="119" spans="1:3" ht="13.5" collapsed="1" thickBot="1">
      <c r="A119" s="134"/>
      <c r="B119" s="3"/>
      <c r="C119" s="3"/>
    </row>
    <row r="120" spans="1:3" ht="14.25" thickTop="1" thickBot="1">
      <c r="A120" s="133" t="s">
        <v>132</v>
      </c>
      <c r="B120" s="3"/>
      <c r="C120" s="43" t="s">
        <v>193</v>
      </c>
    </row>
    <row r="121" spans="1:3" ht="14.25" thickTop="1" thickBot="1">
      <c r="A121" s="134" t="s">
        <v>473</v>
      </c>
      <c r="B121" s="3"/>
      <c r="C121" s="54"/>
    </row>
    <row r="122" spans="1:3" ht="14.25" thickTop="1" thickBot="1">
      <c r="A122" s="133" t="s">
        <v>320</v>
      </c>
      <c r="B122" s="3"/>
      <c r="C122" s="54"/>
    </row>
    <row r="123" spans="1:3" ht="13.5" thickTop="1">
      <c r="A123" s="133" t="s">
        <v>321</v>
      </c>
      <c r="B123" s="3"/>
      <c r="C123" s="81"/>
    </row>
    <row r="124" spans="1:3">
      <c r="A124" s="196" t="s">
        <v>295</v>
      </c>
      <c r="B124" s="196"/>
      <c r="C124" s="196"/>
    </row>
    <row r="125" spans="1:3" ht="14.25" hidden="1" outlineLevel="1" thickTop="1" thickBot="1">
      <c r="A125" s="133" t="s">
        <v>308</v>
      </c>
      <c r="B125" s="38"/>
      <c r="C125" s="54"/>
    </row>
    <row r="126" spans="1:3" ht="14.25" hidden="1" outlineLevel="1" thickTop="1" thickBot="1">
      <c r="A126" s="133" t="s">
        <v>309</v>
      </c>
      <c r="B126" s="38"/>
      <c r="C126" s="54"/>
    </row>
    <row r="127" spans="1:3" ht="14.25" hidden="1" outlineLevel="1" thickTop="1" thickBot="1">
      <c r="A127" s="133" t="s">
        <v>310</v>
      </c>
      <c r="B127" s="8"/>
      <c r="C127" s="54"/>
    </row>
    <row r="128" spans="1:3" ht="14.25" hidden="1" outlineLevel="1" thickTop="1" thickBot="1">
      <c r="A128" s="133" t="s">
        <v>311</v>
      </c>
      <c r="B128" s="8"/>
      <c r="C128" s="54"/>
    </row>
    <row r="129" spans="1:3" ht="13.5" collapsed="1" thickBot="1">
      <c r="A129" s="134"/>
      <c r="B129" s="3"/>
      <c r="C129" s="3"/>
    </row>
    <row r="130" spans="1:3" ht="25.5" thickTop="1" thickBot="1">
      <c r="A130" s="133" t="s">
        <v>133</v>
      </c>
      <c r="B130" s="3"/>
      <c r="C130" s="43" t="s">
        <v>193</v>
      </c>
    </row>
    <row r="131" spans="1:3" ht="14.25" thickTop="1" thickBot="1">
      <c r="A131" s="134" t="s">
        <v>473</v>
      </c>
      <c r="B131" s="3"/>
      <c r="C131" s="54"/>
    </row>
    <row r="132" spans="1:3" ht="14.25" thickTop="1" thickBot="1">
      <c r="A132" s="133" t="s">
        <v>318</v>
      </c>
      <c r="B132" s="3"/>
      <c r="C132" s="54"/>
    </row>
    <row r="133" spans="1:3" ht="13.5" thickTop="1">
      <c r="A133" s="133" t="s">
        <v>319</v>
      </c>
      <c r="C133" s="81"/>
    </row>
    <row r="134" spans="1:3">
      <c r="A134" s="196" t="s">
        <v>295</v>
      </c>
      <c r="B134" s="196"/>
      <c r="C134" s="196"/>
    </row>
    <row r="135" spans="1:3" ht="14.25" hidden="1" outlineLevel="1" thickTop="1" thickBot="1">
      <c r="A135" s="133" t="s">
        <v>304</v>
      </c>
      <c r="B135" s="38"/>
      <c r="C135" s="54"/>
    </row>
    <row r="136" spans="1:3" ht="14.25" hidden="1" outlineLevel="1" thickTop="1" thickBot="1">
      <c r="A136" s="133" t="s">
        <v>305</v>
      </c>
      <c r="B136" s="38"/>
      <c r="C136" s="54"/>
    </row>
    <row r="137" spans="1:3" ht="14.25" hidden="1" outlineLevel="1" thickTop="1" thickBot="1">
      <c r="A137" s="133" t="s">
        <v>306</v>
      </c>
      <c r="B137" s="8"/>
      <c r="C137" s="54"/>
    </row>
    <row r="138" spans="1:3" ht="14.25" hidden="1" outlineLevel="1" thickTop="1" thickBot="1">
      <c r="A138" s="133" t="s">
        <v>307</v>
      </c>
      <c r="B138" s="8"/>
      <c r="C138" s="54"/>
    </row>
    <row r="139" spans="1:3" collapsed="1"/>
  </sheetData>
  <mergeCells count="8">
    <mergeCell ref="A124:C124"/>
    <mergeCell ref="A134:C134"/>
    <mergeCell ref="A88:C88"/>
    <mergeCell ref="A6:C6"/>
    <mergeCell ref="A73:C73"/>
    <mergeCell ref="A27:C27"/>
    <mergeCell ref="A103:C103"/>
    <mergeCell ref="A114:C114"/>
  </mergeCells>
  <phoneticPr fontId="3" type="noConversion"/>
  <dataValidations count="2">
    <dataValidation type="list" allowBlank="1" showInputMessage="1" showErrorMessage="1" sqref="C130 C120 C110 C85">
      <formula1>"Yes,No"</formula1>
    </dataValidation>
    <dataValidation type="list" allowBlank="1" showInputMessage="1" showErrorMessage="1" sqref="C84">
      <formula1>"High,Medium,Low"</formula1>
    </dataValidation>
  </dataValidations>
  <pageMargins left="0.55118110236220474" right="0.55118110236220474" top="0.78740157480314965" bottom="0.78740157480314965" header="0.51181102362204722" footer="0.51181102362204722"/>
  <pageSetup paperSize="9" orientation="portrait" r:id="rId1"/>
  <headerFooter alignWithMargins="0">
    <oddHeader>&amp;A</oddHeader>
    <oddFooter>&amp;F</oddFooter>
  </headerFooter>
</worksheet>
</file>

<file path=xl/worksheets/sheet2.xml><?xml version="1.0" encoding="utf-8"?>
<worksheet xmlns="http://schemas.openxmlformats.org/spreadsheetml/2006/main" xmlns:r="http://schemas.openxmlformats.org/officeDocument/2006/relationships">
  <dimension ref="A1:I373"/>
  <sheetViews>
    <sheetView topLeftCell="A318" workbookViewId="0">
      <selection activeCell="C337" sqref="C337"/>
    </sheetView>
  </sheetViews>
  <sheetFormatPr defaultRowHeight="12.75" outlineLevelRow="2"/>
  <cols>
    <col min="1" max="1" width="42.28515625" style="134" customWidth="1"/>
    <col min="2" max="2" width="1.7109375" style="10" customWidth="1"/>
    <col min="3" max="3" width="61.28515625" style="10" customWidth="1"/>
    <col min="4" max="4" width="5.7109375" style="12" customWidth="1"/>
    <col min="5" max="5" width="5.7109375" style="12" hidden="1" customWidth="1"/>
    <col min="6" max="6" width="5.7109375" style="12" customWidth="1"/>
    <col min="7" max="7" width="31" style="12" customWidth="1"/>
    <col min="8" max="8" width="30.28515625" style="8" customWidth="1"/>
    <col min="9" max="16384" width="9.140625" style="8"/>
  </cols>
  <sheetData>
    <row r="1" spans="1:7" s="6" customFormat="1" ht="20.25">
      <c r="A1" s="199" t="s">
        <v>0</v>
      </c>
      <c r="B1" s="199"/>
      <c r="C1" s="199"/>
      <c r="D1" s="71"/>
      <c r="E1" s="72"/>
      <c r="F1" s="71"/>
      <c r="G1" s="194"/>
    </row>
    <row r="2" spans="1:7" ht="13.5" thickBot="1">
      <c r="A2" s="133"/>
      <c r="B2" s="20"/>
      <c r="C2" s="20"/>
    </row>
    <row r="3" spans="1:7" ht="64.5" thickBot="1">
      <c r="A3" s="66" t="s">
        <v>417</v>
      </c>
      <c r="B3" s="13"/>
      <c r="C3" s="174" t="s">
        <v>209</v>
      </c>
    </row>
    <row r="4" spans="1:7" ht="13.5" thickBot="1">
      <c r="A4" s="133" t="s">
        <v>117</v>
      </c>
      <c r="C4" s="68" t="s">
        <v>193</v>
      </c>
    </row>
    <row r="5" spans="1:7" ht="14.25" thickTop="1" thickBot="1">
      <c r="A5" s="134" t="s">
        <v>473</v>
      </c>
      <c r="B5" s="3"/>
      <c r="C5" s="69"/>
    </row>
    <row r="6" spans="1:7" ht="13.5" thickBot="1">
      <c r="A6" s="134" t="s">
        <v>118</v>
      </c>
      <c r="B6" s="13"/>
      <c r="C6" s="45">
        <v>0.15</v>
      </c>
    </row>
    <row r="7" spans="1:7" ht="13.5" thickBot="1">
      <c r="A7" s="133"/>
      <c r="B7" s="13"/>
      <c r="C7" s="13"/>
    </row>
    <row r="8" spans="1:7" ht="14.25" thickTop="1" thickBot="1">
      <c r="A8" s="133" t="s">
        <v>119</v>
      </c>
      <c r="C8" s="43" t="s">
        <v>193</v>
      </c>
    </row>
    <row r="9" spans="1:7" ht="14.25" thickTop="1" thickBot="1">
      <c r="A9" s="134" t="s">
        <v>473</v>
      </c>
      <c r="B9" s="3"/>
      <c r="C9" s="70"/>
      <c r="E9" s="18"/>
    </row>
    <row r="10" spans="1:7" ht="13.5" thickBot="1">
      <c r="A10" s="134" t="s">
        <v>120</v>
      </c>
      <c r="B10" s="13"/>
      <c r="C10" s="56" t="s">
        <v>194</v>
      </c>
      <c r="E10" s="18">
        <f>IF(C10="High",1,IF(C10="Medium",2,IF(C10="Low",3,0)))</f>
        <v>2</v>
      </c>
      <c r="G10" s="115"/>
    </row>
    <row r="11" spans="1:7" ht="13.5" thickBot="1">
      <c r="B11" s="3"/>
      <c r="C11" s="3"/>
      <c r="E11" s="18">
        <f>C6*E10</f>
        <v>0.3</v>
      </c>
    </row>
    <row r="12" spans="1:7" ht="14.25" thickTop="1" thickBot="1">
      <c r="A12" s="133" t="s">
        <v>121</v>
      </c>
      <c r="B12" s="3"/>
      <c r="C12" s="43" t="s">
        <v>193</v>
      </c>
      <c r="E12" s="18"/>
    </row>
    <row r="13" spans="1:7" ht="14.25" thickTop="1" thickBot="1">
      <c r="A13" s="134" t="s">
        <v>473</v>
      </c>
      <c r="B13" s="3"/>
      <c r="C13" s="54"/>
      <c r="E13" s="18">
        <v>1</v>
      </c>
    </row>
    <row r="14" spans="1:7" ht="13.5" thickTop="1">
      <c r="A14" s="134" t="s">
        <v>122</v>
      </c>
      <c r="B14" s="3"/>
      <c r="C14" s="42">
        <v>1</v>
      </c>
      <c r="E14" s="18">
        <v>2</v>
      </c>
    </row>
    <row r="15" spans="1:7" ht="13.5" thickBot="1">
      <c r="E15" s="12">
        <v>3</v>
      </c>
    </row>
    <row r="16" spans="1:7" ht="13.5" thickBot="1">
      <c r="A16" s="133" t="s">
        <v>155</v>
      </c>
      <c r="B16" s="13"/>
      <c r="C16" s="177" t="s">
        <v>210</v>
      </c>
      <c r="E16" s="120">
        <v>4</v>
      </c>
    </row>
    <row r="17" spans="1:5" ht="14.25" thickTop="1" thickBot="1">
      <c r="A17" s="134" t="s">
        <v>418</v>
      </c>
      <c r="C17" s="43" t="s">
        <v>193</v>
      </c>
      <c r="E17" s="120">
        <v>5</v>
      </c>
    </row>
    <row r="18" spans="1:5" ht="14.25" thickTop="1" thickBot="1">
      <c r="A18" s="134" t="s">
        <v>156</v>
      </c>
      <c r="B18" s="24"/>
      <c r="C18" s="54"/>
      <c r="E18" s="120">
        <v>0</v>
      </c>
    </row>
    <row r="19" spans="1:5" ht="14.25" thickTop="1" thickBot="1">
      <c r="A19" s="134" t="s">
        <v>154</v>
      </c>
      <c r="B19" s="24"/>
      <c r="C19" s="54" t="s">
        <v>196</v>
      </c>
      <c r="E19" s="120">
        <v>0</v>
      </c>
    </row>
    <row r="20" spans="1:5" ht="90.75" thickTop="1" thickBot="1">
      <c r="A20" s="134" t="s">
        <v>162</v>
      </c>
      <c r="B20" s="3"/>
      <c r="C20" s="54" t="s">
        <v>197</v>
      </c>
    </row>
    <row r="21" spans="1:5" ht="13.5" thickTop="1"/>
    <row r="22" spans="1:5">
      <c r="A22" s="198" t="s">
        <v>456</v>
      </c>
      <c r="B22" s="198"/>
      <c r="C22" s="198"/>
    </row>
    <row r="23" spans="1:5" ht="24.75" outlineLevel="1" thickBot="1">
      <c r="A23" s="133" t="s">
        <v>157</v>
      </c>
      <c r="B23" s="13"/>
      <c r="C23" s="178" t="s">
        <v>211</v>
      </c>
    </row>
    <row r="24" spans="1:5" ht="14.25" outlineLevel="1" thickTop="1" thickBot="1">
      <c r="A24" s="134" t="s">
        <v>418</v>
      </c>
      <c r="C24" s="43" t="s">
        <v>193</v>
      </c>
    </row>
    <row r="25" spans="1:5" ht="14.25" outlineLevel="1" thickTop="1" thickBot="1">
      <c r="A25" s="134" t="s">
        <v>156</v>
      </c>
      <c r="B25" s="13"/>
      <c r="C25" s="54"/>
      <c r="E25" s="12">
        <v>0</v>
      </c>
    </row>
    <row r="26" spans="1:5" ht="25.5" outlineLevel="1" thickTop="1" thickBot="1">
      <c r="A26" s="134" t="s">
        <v>154</v>
      </c>
      <c r="B26" s="24"/>
      <c r="C26" s="178" t="s">
        <v>213</v>
      </c>
    </row>
    <row r="27" spans="1:5" ht="90.75" outlineLevel="1" thickTop="1" thickBot="1">
      <c r="A27" s="134" t="s">
        <v>190</v>
      </c>
      <c r="B27" s="3"/>
      <c r="C27" s="54" t="s">
        <v>214</v>
      </c>
    </row>
    <row r="28" spans="1:5" ht="13.5" thickTop="1">
      <c r="B28" s="3"/>
      <c r="C28" s="3"/>
    </row>
    <row r="29" spans="1:5">
      <c r="A29" s="198" t="s">
        <v>455</v>
      </c>
      <c r="B29" s="198"/>
      <c r="C29" s="198"/>
    </row>
    <row r="30" spans="1:5" ht="14.25" customHeight="1" outlineLevel="1" thickBot="1">
      <c r="A30" s="133" t="s">
        <v>158</v>
      </c>
      <c r="B30" s="13"/>
      <c r="C30" s="151" t="s">
        <v>212</v>
      </c>
    </row>
    <row r="31" spans="1:5" ht="14.25" customHeight="1" outlineLevel="1" thickTop="1" thickBot="1">
      <c r="A31" s="134" t="s">
        <v>418</v>
      </c>
      <c r="C31" s="43" t="s">
        <v>193</v>
      </c>
    </row>
    <row r="32" spans="1:5" ht="14.25" customHeight="1" outlineLevel="1" thickTop="1" thickBot="1">
      <c r="A32" s="134" t="s">
        <v>156</v>
      </c>
      <c r="B32" s="13"/>
      <c r="C32" s="54"/>
      <c r="E32" s="12">
        <v>0</v>
      </c>
    </row>
    <row r="33" spans="1:7" ht="14.25" customHeight="1" outlineLevel="1" thickTop="1" thickBot="1">
      <c r="A33" s="134" t="s">
        <v>154</v>
      </c>
      <c r="B33" s="24"/>
      <c r="C33" s="151" t="s">
        <v>215</v>
      </c>
    </row>
    <row r="34" spans="1:7" ht="119.25" customHeight="1" outlineLevel="1" thickTop="1" thickBot="1">
      <c r="A34" s="134" t="s">
        <v>190</v>
      </c>
      <c r="B34" s="3"/>
      <c r="C34" s="54" t="s">
        <v>250</v>
      </c>
      <c r="G34" s="176"/>
    </row>
    <row r="35" spans="1:7" ht="13.5" customHeight="1" thickTop="1">
      <c r="B35" s="3"/>
      <c r="C35" s="3"/>
    </row>
    <row r="36" spans="1:7">
      <c r="A36" s="198" t="s">
        <v>470</v>
      </c>
      <c r="B36" s="198"/>
      <c r="C36" s="198"/>
    </row>
    <row r="37" spans="1:7" ht="14.25" hidden="1" customHeight="1" outlineLevel="1" thickTop="1" thickBot="1">
      <c r="A37" s="133" t="s">
        <v>159</v>
      </c>
      <c r="B37" s="13"/>
      <c r="C37" s="54"/>
    </row>
    <row r="38" spans="1:7" ht="14.25" hidden="1" customHeight="1" outlineLevel="1" thickTop="1" thickBot="1">
      <c r="A38" s="134" t="s">
        <v>418</v>
      </c>
      <c r="C38" s="43"/>
    </row>
    <row r="39" spans="1:7" ht="14.25" hidden="1" customHeight="1" outlineLevel="1" thickTop="1" thickBot="1">
      <c r="A39" s="134" t="s">
        <v>156</v>
      </c>
      <c r="B39" s="13"/>
      <c r="C39" s="54"/>
      <c r="E39" s="12">
        <v>0</v>
      </c>
    </row>
    <row r="40" spans="1:7" ht="14.25" hidden="1" customHeight="1" outlineLevel="1" thickTop="1" thickBot="1">
      <c r="A40" s="134" t="s">
        <v>154</v>
      </c>
      <c r="B40" s="24"/>
      <c r="C40" s="54"/>
    </row>
    <row r="41" spans="1:7" ht="25.5" hidden="1" customHeight="1" outlineLevel="1" thickTop="1" thickBot="1">
      <c r="A41" s="134" t="s">
        <v>190</v>
      </c>
      <c r="B41" s="3"/>
      <c r="C41" s="54"/>
    </row>
    <row r="42" spans="1:7" ht="13.5" customHeight="1" collapsed="1">
      <c r="B42" s="3"/>
      <c r="C42" s="3"/>
    </row>
    <row r="43" spans="1:7">
      <c r="A43" s="198" t="s">
        <v>469</v>
      </c>
      <c r="B43" s="198"/>
      <c r="C43" s="198"/>
    </row>
    <row r="44" spans="1:7" ht="14.25" hidden="1" customHeight="1" outlineLevel="1" thickTop="1" thickBot="1">
      <c r="A44" s="133" t="s">
        <v>160</v>
      </c>
      <c r="B44" s="13"/>
      <c r="C44" s="54"/>
    </row>
    <row r="45" spans="1:7" ht="14.25" hidden="1" customHeight="1" outlineLevel="1" thickTop="1" thickBot="1">
      <c r="A45" s="134" t="s">
        <v>418</v>
      </c>
      <c r="C45" s="43"/>
    </row>
    <row r="46" spans="1:7" ht="14.25" hidden="1" customHeight="1" outlineLevel="1" thickTop="1" thickBot="1">
      <c r="A46" s="134" t="s">
        <v>156</v>
      </c>
      <c r="B46" s="13"/>
      <c r="C46" s="54"/>
      <c r="E46" s="12">
        <v>0</v>
      </c>
    </row>
    <row r="47" spans="1:7" ht="14.25" hidden="1" customHeight="1" outlineLevel="1" thickTop="1" thickBot="1">
      <c r="A47" s="134" t="s">
        <v>154</v>
      </c>
      <c r="B47" s="24"/>
      <c r="C47" s="54"/>
    </row>
    <row r="48" spans="1:7" ht="25.5" hidden="1" customHeight="1" outlineLevel="1" thickTop="1" thickBot="1">
      <c r="A48" s="134" t="s">
        <v>190</v>
      </c>
      <c r="B48" s="3"/>
      <c r="C48" s="54"/>
    </row>
    <row r="49" spans="1:7" ht="13.5" customHeight="1" collapsed="1">
      <c r="B49" s="3"/>
      <c r="C49" s="3"/>
    </row>
    <row r="50" spans="1:7">
      <c r="A50" s="198" t="s">
        <v>468</v>
      </c>
      <c r="B50" s="198"/>
      <c r="C50" s="198"/>
    </row>
    <row r="51" spans="1:7" ht="14.25" hidden="1" customHeight="1" outlineLevel="1" thickTop="1" thickBot="1">
      <c r="A51" s="133" t="s">
        <v>161</v>
      </c>
      <c r="B51" s="13"/>
      <c r="C51" s="54"/>
    </row>
    <row r="52" spans="1:7" ht="14.25" hidden="1" customHeight="1" outlineLevel="1" thickTop="1" thickBot="1">
      <c r="A52" s="134" t="s">
        <v>418</v>
      </c>
      <c r="C52" s="43"/>
    </row>
    <row r="53" spans="1:7" ht="14.25" hidden="1" customHeight="1" outlineLevel="1" thickTop="1" thickBot="1">
      <c r="A53" s="134" t="s">
        <v>156</v>
      </c>
      <c r="B53" s="13"/>
      <c r="C53" s="54"/>
      <c r="E53" s="12">
        <v>0</v>
      </c>
    </row>
    <row r="54" spans="1:7" ht="14.25" hidden="1" customHeight="1" outlineLevel="1" thickTop="1" thickBot="1">
      <c r="A54" s="134" t="s">
        <v>154</v>
      </c>
      <c r="B54" s="24"/>
      <c r="C54" s="54"/>
    </row>
    <row r="55" spans="1:7" ht="25.5" hidden="1" customHeight="1" outlineLevel="1" thickTop="1" thickBot="1">
      <c r="A55" s="134" t="s">
        <v>190</v>
      </c>
      <c r="B55" s="3"/>
      <c r="C55" s="54"/>
    </row>
    <row r="56" spans="1:7" ht="13.5" collapsed="1" thickBot="1">
      <c r="B56" s="3"/>
      <c r="C56" s="3"/>
    </row>
    <row r="57" spans="1:7" ht="13.5" thickBot="1">
      <c r="A57" s="133" t="s">
        <v>123</v>
      </c>
      <c r="B57" s="13"/>
      <c r="C57" s="122">
        <v>1</v>
      </c>
      <c r="E57" s="18">
        <f>IF(C57=1,1,IF(C57=2,0.75,IF(C57=3,0.5,IF(C57=4,0.25,0))))</f>
        <v>1</v>
      </c>
    </row>
    <row r="58" spans="1:7" ht="14.25" thickTop="1" thickBot="1">
      <c r="A58" s="133" t="s">
        <v>495</v>
      </c>
      <c r="C58" s="123">
        <f>E57*C6*100</f>
        <v>15</v>
      </c>
      <c r="E58" s="12">
        <f>E57*C6</f>
        <v>0.15</v>
      </c>
    </row>
    <row r="59" spans="1:7" ht="192.75" thickTop="1" thickBot="1">
      <c r="A59" s="133" t="s">
        <v>124</v>
      </c>
      <c r="B59" s="3"/>
      <c r="C59" s="68" t="s">
        <v>251</v>
      </c>
    </row>
    <row r="60" spans="1:7" ht="14.25" thickTop="1" thickBot="1">
      <c r="B60" s="3"/>
      <c r="C60" s="3"/>
    </row>
    <row r="61" spans="1:7" ht="27" thickTop="1" thickBot="1">
      <c r="A61" s="133" t="s">
        <v>313</v>
      </c>
      <c r="B61" s="3"/>
      <c r="C61" s="54" t="s">
        <v>184</v>
      </c>
    </row>
    <row r="62" spans="1:7" ht="14.25" thickTop="1" thickBot="1">
      <c r="A62" s="133" t="s">
        <v>314</v>
      </c>
      <c r="B62" s="3"/>
      <c r="C62" s="54"/>
    </row>
    <row r="63" spans="1:7" ht="13.5" thickTop="1">
      <c r="A63" s="196" t="s">
        <v>295</v>
      </c>
      <c r="B63" s="196"/>
      <c r="C63" s="196"/>
      <c r="D63" s="8"/>
      <c r="E63" s="8"/>
      <c r="F63" s="8"/>
      <c r="G63" s="8"/>
    </row>
    <row r="64" spans="1:7" ht="14.25" hidden="1" outlineLevel="1" thickTop="1" thickBot="1">
      <c r="A64" s="133" t="s">
        <v>312</v>
      </c>
      <c r="B64" s="38"/>
      <c r="C64" s="54"/>
      <c r="D64" s="8"/>
      <c r="E64" s="8"/>
      <c r="F64" s="8"/>
      <c r="G64" s="8"/>
    </row>
    <row r="65" spans="1:7" ht="14.25" hidden="1" outlineLevel="1" thickTop="1" thickBot="1">
      <c r="A65" s="133" t="s">
        <v>315</v>
      </c>
      <c r="B65" s="38"/>
      <c r="C65" s="54"/>
      <c r="D65" s="8"/>
      <c r="E65" s="8"/>
      <c r="F65" s="8"/>
      <c r="G65" s="8"/>
    </row>
    <row r="66" spans="1:7" ht="14.25" hidden="1" outlineLevel="1" thickTop="1" thickBot="1">
      <c r="A66" s="133" t="s">
        <v>316</v>
      </c>
      <c r="B66" s="8"/>
      <c r="C66" s="54"/>
      <c r="D66" s="8"/>
      <c r="E66" s="8"/>
      <c r="F66" s="8"/>
      <c r="G66" s="8"/>
    </row>
    <row r="67" spans="1:7" ht="14.25" hidden="1" outlineLevel="1" thickTop="1" thickBot="1">
      <c r="A67" s="133" t="s">
        <v>317</v>
      </c>
      <c r="B67" s="8"/>
      <c r="C67" s="54"/>
      <c r="D67" s="8"/>
      <c r="E67" s="8"/>
      <c r="F67" s="8"/>
      <c r="G67" s="8"/>
    </row>
    <row r="68" spans="1:7" collapsed="1">
      <c r="B68" s="3"/>
      <c r="C68" s="3"/>
    </row>
    <row r="69" spans="1:7">
      <c r="B69" s="3"/>
      <c r="C69" s="3"/>
    </row>
    <row r="70" spans="1:7" ht="5.0999999999999996" customHeight="1">
      <c r="A70" s="135"/>
      <c r="B70" s="26"/>
      <c r="C70" s="26"/>
    </row>
    <row r="71" spans="1:7">
      <c r="A71" s="198" t="s">
        <v>458</v>
      </c>
      <c r="B71" s="198"/>
      <c r="C71" s="198"/>
    </row>
    <row r="72" spans="1:7" ht="67.5" customHeight="1" outlineLevel="1">
      <c r="A72" s="66" t="s">
        <v>419</v>
      </c>
      <c r="B72" s="13"/>
      <c r="C72" s="179" t="s">
        <v>216</v>
      </c>
    </row>
    <row r="73" spans="1:7" outlineLevel="1">
      <c r="A73" s="133" t="s">
        <v>117</v>
      </c>
      <c r="B73" s="39"/>
      <c r="C73" s="178" t="s">
        <v>193</v>
      </c>
    </row>
    <row r="74" spans="1:7" ht="13.5" outlineLevel="1" thickBot="1">
      <c r="A74" s="134" t="s">
        <v>473</v>
      </c>
      <c r="B74" s="3"/>
      <c r="C74" s="69"/>
    </row>
    <row r="75" spans="1:7" ht="13.5" outlineLevel="1" thickBot="1">
      <c r="A75" s="134" t="s">
        <v>118</v>
      </c>
      <c r="B75" s="13"/>
      <c r="C75" s="45">
        <v>0.25</v>
      </c>
    </row>
    <row r="76" spans="1:7" ht="13.5" outlineLevel="1" thickBot="1">
      <c r="A76" s="133"/>
      <c r="B76" s="13"/>
      <c r="C76" s="13"/>
    </row>
    <row r="77" spans="1:7" ht="14.25" outlineLevel="1" thickTop="1" thickBot="1">
      <c r="A77" s="133" t="s">
        <v>119</v>
      </c>
      <c r="C77" s="43" t="s">
        <v>195</v>
      </c>
      <c r="E77" s="18"/>
    </row>
    <row r="78" spans="1:7" ht="205.5" outlineLevel="1" thickTop="1" thickBot="1">
      <c r="A78" s="134" t="s">
        <v>473</v>
      </c>
      <c r="B78" s="3"/>
      <c r="C78" s="70" t="s">
        <v>252</v>
      </c>
      <c r="E78" s="18"/>
      <c r="G78" s="176"/>
    </row>
    <row r="79" spans="1:7" ht="13.5" outlineLevel="1" thickBot="1">
      <c r="A79" s="134" t="s">
        <v>120</v>
      </c>
      <c r="B79" s="13"/>
      <c r="C79" s="56" t="s">
        <v>198</v>
      </c>
      <c r="E79" s="18">
        <f>IF(C79="High",1,IF(C79="Medium",2,IF(C79="Low",3,0)))</f>
        <v>1</v>
      </c>
    </row>
    <row r="80" spans="1:7" ht="13.5" outlineLevel="1" thickBot="1">
      <c r="B80" s="3"/>
      <c r="C80" s="3"/>
      <c r="E80" s="18">
        <f>C75*E79</f>
        <v>0.25</v>
      </c>
    </row>
    <row r="81" spans="1:5" ht="14.25" outlineLevel="1" thickTop="1" thickBot="1">
      <c r="A81" s="133" t="s">
        <v>121</v>
      </c>
      <c r="B81" s="3"/>
      <c r="C81" s="43" t="s">
        <v>193</v>
      </c>
      <c r="E81" s="18"/>
    </row>
    <row r="82" spans="1:5" ht="14.25" outlineLevel="1" thickTop="1" thickBot="1">
      <c r="A82" s="134" t="s">
        <v>473</v>
      </c>
      <c r="B82" s="3"/>
      <c r="C82" s="54"/>
      <c r="E82" s="18"/>
    </row>
    <row r="83" spans="1:5" ht="13.5" outlineLevel="1" thickTop="1">
      <c r="A83" s="134" t="s">
        <v>122</v>
      </c>
      <c r="B83" s="3"/>
      <c r="C83" s="42"/>
      <c r="E83" s="18"/>
    </row>
    <row r="84" spans="1:5" outlineLevel="1"/>
    <row r="85" spans="1:5" ht="31.5" customHeight="1" outlineLevel="1">
      <c r="A85" s="133" t="s">
        <v>155</v>
      </c>
      <c r="B85" s="13"/>
      <c r="C85" s="181" t="s">
        <v>217</v>
      </c>
    </row>
    <row r="86" spans="1:5" outlineLevel="1">
      <c r="A86" s="134" t="s">
        <v>418</v>
      </c>
      <c r="C86" s="180" t="s">
        <v>193</v>
      </c>
    </row>
    <row r="87" spans="1:5" outlineLevel="1">
      <c r="A87" s="134" t="s">
        <v>156</v>
      </c>
      <c r="B87" s="24"/>
      <c r="C87" s="180" t="s">
        <v>116</v>
      </c>
      <c r="E87" s="120">
        <v>0</v>
      </c>
    </row>
    <row r="88" spans="1:5" ht="13.5" outlineLevel="1" thickBot="1">
      <c r="A88" s="134" t="s">
        <v>154</v>
      </c>
      <c r="B88" s="24"/>
      <c r="C88" s="151" t="s">
        <v>218</v>
      </c>
    </row>
    <row r="89" spans="1:5" ht="90.75" outlineLevel="1" thickTop="1" thickBot="1">
      <c r="A89" s="134" t="s">
        <v>190</v>
      </c>
      <c r="B89" s="3"/>
      <c r="C89" s="128" t="s">
        <v>219</v>
      </c>
    </row>
    <row r="90" spans="1:5" ht="13.5" outlineLevel="1" thickTop="1"/>
    <row r="91" spans="1:5" outlineLevel="1">
      <c r="A91" s="198" t="s">
        <v>456</v>
      </c>
      <c r="B91" s="198"/>
      <c r="C91" s="198"/>
    </row>
    <row r="92" spans="1:5" ht="24.75" outlineLevel="2" thickBot="1">
      <c r="A92" s="133" t="s">
        <v>157</v>
      </c>
      <c r="B92" s="13"/>
      <c r="C92" s="178" t="s">
        <v>220</v>
      </c>
    </row>
    <row r="93" spans="1:5" ht="14.25" outlineLevel="2" thickTop="1" thickBot="1">
      <c r="A93" s="134" t="s">
        <v>418</v>
      </c>
      <c r="C93" s="43" t="s">
        <v>193</v>
      </c>
    </row>
    <row r="94" spans="1:5" ht="14.25" outlineLevel="2" thickTop="1" thickBot="1">
      <c r="A94" s="134" t="s">
        <v>156</v>
      </c>
      <c r="B94" s="24"/>
      <c r="C94" s="54"/>
      <c r="E94" s="120">
        <v>0</v>
      </c>
    </row>
    <row r="95" spans="1:5" ht="14.25" outlineLevel="2" thickTop="1" thickBot="1">
      <c r="A95" s="134" t="s">
        <v>154</v>
      </c>
      <c r="B95" s="24"/>
      <c r="C95" s="151" t="s">
        <v>221</v>
      </c>
    </row>
    <row r="96" spans="1:5" ht="154.5" outlineLevel="2" thickTop="1" thickBot="1">
      <c r="A96" s="134" t="s">
        <v>190</v>
      </c>
      <c r="B96" s="3"/>
      <c r="C96" s="54" t="s">
        <v>166</v>
      </c>
    </row>
    <row r="97" spans="1:5" ht="13.5" outlineLevel="1" thickTop="1">
      <c r="B97" s="3"/>
      <c r="C97" s="3"/>
    </row>
    <row r="98" spans="1:5" outlineLevel="1">
      <c r="A98" s="198" t="s">
        <v>455</v>
      </c>
      <c r="B98" s="198"/>
      <c r="C98" s="198"/>
    </row>
    <row r="99" spans="1:5" ht="24.75" outlineLevel="2" thickBot="1">
      <c r="A99" s="133" t="s">
        <v>158</v>
      </c>
      <c r="B99" s="13"/>
      <c r="C99" s="178" t="s">
        <v>222</v>
      </c>
    </row>
    <row r="100" spans="1:5" ht="14.25" outlineLevel="2" thickTop="1" thickBot="1">
      <c r="A100" s="134" t="s">
        <v>418</v>
      </c>
      <c r="C100" s="43" t="s">
        <v>193</v>
      </c>
    </row>
    <row r="101" spans="1:5" ht="14.25" outlineLevel="2" thickTop="1" thickBot="1">
      <c r="A101" s="134" t="s">
        <v>156</v>
      </c>
      <c r="B101" s="24"/>
      <c r="C101" s="54"/>
      <c r="E101" s="120">
        <v>0</v>
      </c>
    </row>
    <row r="102" spans="1:5" ht="14.25" outlineLevel="2" thickTop="1" thickBot="1">
      <c r="A102" s="134" t="s">
        <v>154</v>
      </c>
      <c r="B102" s="24"/>
      <c r="C102" s="151" t="s">
        <v>223</v>
      </c>
    </row>
    <row r="103" spans="1:5" ht="129" outlineLevel="2" thickTop="1" thickBot="1">
      <c r="A103" s="134" t="s">
        <v>190</v>
      </c>
      <c r="B103" s="3"/>
      <c r="C103" s="54" t="s">
        <v>224</v>
      </c>
    </row>
    <row r="104" spans="1:5" ht="13.5" outlineLevel="1" thickTop="1">
      <c r="B104" s="3"/>
      <c r="C104" s="3"/>
    </row>
    <row r="105" spans="1:5" outlineLevel="1">
      <c r="A105" s="198" t="s">
        <v>470</v>
      </c>
      <c r="B105" s="198"/>
      <c r="C105" s="198"/>
    </row>
    <row r="106" spans="1:5" ht="14.25" hidden="1" outlineLevel="2" thickTop="1" thickBot="1">
      <c r="A106" s="133" t="s">
        <v>159</v>
      </c>
      <c r="B106" s="13"/>
      <c r="C106" s="54"/>
    </row>
    <row r="107" spans="1:5" ht="14.25" hidden="1" outlineLevel="2" thickTop="1" thickBot="1">
      <c r="A107" s="134" t="s">
        <v>418</v>
      </c>
      <c r="C107" s="43"/>
    </row>
    <row r="108" spans="1:5" ht="14.25" hidden="1" outlineLevel="2" thickTop="1" thickBot="1">
      <c r="A108" s="134" t="s">
        <v>156</v>
      </c>
      <c r="B108" s="24"/>
      <c r="C108" s="54"/>
      <c r="E108" s="120">
        <v>0</v>
      </c>
    </row>
    <row r="109" spans="1:5" ht="14.25" hidden="1" outlineLevel="2" thickTop="1" thickBot="1">
      <c r="A109" s="134" t="s">
        <v>154</v>
      </c>
      <c r="B109" s="24"/>
      <c r="C109" s="54"/>
    </row>
    <row r="110" spans="1:5" ht="25.5" hidden="1" outlineLevel="2" thickTop="1" thickBot="1">
      <c r="A110" s="134" t="s">
        <v>190</v>
      </c>
      <c r="B110" s="3"/>
      <c r="C110" s="54"/>
    </row>
    <row r="111" spans="1:5" outlineLevel="1" collapsed="1">
      <c r="B111" s="3"/>
      <c r="C111" s="3"/>
    </row>
    <row r="112" spans="1:5" outlineLevel="1">
      <c r="A112" s="198" t="s">
        <v>469</v>
      </c>
      <c r="B112" s="198"/>
      <c r="C112" s="198"/>
    </row>
    <row r="113" spans="1:7" ht="14.25" hidden="1" outlineLevel="2" thickTop="1" thickBot="1">
      <c r="A113" s="133" t="s">
        <v>160</v>
      </c>
      <c r="B113" s="13"/>
      <c r="C113" s="54"/>
    </row>
    <row r="114" spans="1:7" ht="14.25" hidden="1" outlineLevel="2" thickTop="1" thickBot="1">
      <c r="A114" s="134" t="s">
        <v>418</v>
      </c>
      <c r="C114" s="43"/>
    </row>
    <row r="115" spans="1:7" ht="14.25" hidden="1" outlineLevel="2" thickTop="1" thickBot="1">
      <c r="A115" s="134" t="s">
        <v>156</v>
      </c>
      <c r="B115" s="24"/>
      <c r="C115" s="54"/>
      <c r="E115" s="120">
        <v>0</v>
      </c>
    </row>
    <row r="116" spans="1:7" ht="14.25" hidden="1" outlineLevel="2" thickTop="1" thickBot="1">
      <c r="A116" s="134" t="s">
        <v>154</v>
      </c>
      <c r="B116" s="24"/>
      <c r="C116" s="54"/>
    </row>
    <row r="117" spans="1:7" ht="25.5" hidden="1" outlineLevel="2" thickTop="1" thickBot="1">
      <c r="A117" s="134" t="s">
        <v>190</v>
      </c>
      <c r="B117" s="3"/>
      <c r="C117" s="54"/>
    </row>
    <row r="118" spans="1:7" outlineLevel="1" collapsed="1">
      <c r="B118" s="3"/>
      <c r="C118" s="3"/>
    </row>
    <row r="119" spans="1:7" outlineLevel="1">
      <c r="A119" s="198" t="s">
        <v>468</v>
      </c>
      <c r="B119" s="198"/>
      <c r="C119" s="198"/>
    </row>
    <row r="120" spans="1:7" ht="14.25" hidden="1" outlineLevel="2" thickTop="1" thickBot="1">
      <c r="A120" s="133" t="s">
        <v>161</v>
      </c>
      <c r="B120" s="13"/>
      <c r="C120" s="54"/>
    </row>
    <row r="121" spans="1:7" ht="14.25" hidden="1" outlineLevel="2" thickTop="1" thickBot="1">
      <c r="A121" s="134" t="s">
        <v>418</v>
      </c>
      <c r="C121" s="43"/>
    </row>
    <row r="122" spans="1:7" ht="14.25" hidden="1" outlineLevel="2" thickTop="1" thickBot="1">
      <c r="A122" s="134" t="s">
        <v>156</v>
      </c>
      <c r="B122" s="24"/>
      <c r="C122" s="54"/>
      <c r="E122" s="120">
        <v>0</v>
      </c>
    </row>
    <row r="123" spans="1:7" ht="14.25" hidden="1" outlineLevel="2" thickTop="1" thickBot="1">
      <c r="A123" s="134" t="s">
        <v>154</v>
      </c>
      <c r="B123" s="24"/>
      <c r="C123" s="54"/>
    </row>
    <row r="124" spans="1:7" ht="25.5" hidden="1" outlineLevel="2" thickTop="1" thickBot="1">
      <c r="A124" s="134" t="s">
        <v>190</v>
      </c>
      <c r="B124" s="3"/>
      <c r="C124" s="54"/>
    </row>
    <row r="125" spans="1:7" ht="13.5" outlineLevel="1" collapsed="1" thickBot="1">
      <c r="B125" s="3"/>
      <c r="C125" s="3"/>
    </row>
    <row r="126" spans="1:7" ht="13.5" outlineLevel="1" thickBot="1">
      <c r="A126" s="133" t="s">
        <v>125</v>
      </c>
      <c r="B126" s="13"/>
      <c r="C126" s="122">
        <v>3</v>
      </c>
      <c r="E126" s="18">
        <f>IF(C126=1,1,IF(C126=2,0.75,IF(C126=3,0.5,IF(C126=4,0.25,0))))</f>
        <v>0.5</v>
      </c>
    </row>
    <row r="127" spans="1:7" ht="14.25" outlineLevel="1" thickTop="1" thickBot="1">
      <c r="A127" s="133" t="s">
        <v>495</v>
      </c>
      <c r="C127" s="123">
        <f>E126*C75*100</f>
        <v>12.5</v>
      </c>
      <c r="E127" s="12">
        <f>E126*C75</f>
        <v>0.125</v>
      </c>
    </row>
    <row r="128" spans="1:7" ht="141.75" outlineLevel="1" thickTop="1" thickBot="1">
      <c r="A128" s="133" t="s">
        <v>124</v>
      </c>
      <c r="B128" s="3"/>
      <c r="C128" s="68" t="s">
        <v>167</v>
      </c>
      <c r="G128" s="176"/>
    </row>
    <row r="129" spans="1:7" ht="14.25" outlineLevel="1" thickTop="1" thickBot="1">
      <c r="C129" s="3"/>
    </row>
    <row r="130" spans="1:7" ht="103.5" outlineLevel="1" thickTop="1" thickBot="1">
      <c r="A130" s="133" t="s">
        <v>328</v>
      </c>
      <c r="B130" s="3"/>
      <c r="C130" s="54" t="s">
        <v>168</v>
      </c>
    </row>
    <row r="131" spans="1:7" ht="13.5" outlineLevel="1" thickTop="1">
      <c r="A131" s="133" t="s">
        <v>329</v>
      </c>
      <c r="B131" s="3"/>
    </row>
    <row r="132" spans="1:7" ht="13.5" outlineLevel="1" thickBot="1">
      <c r="A132" s="196" t="s">
        <v>295</v>
      </c>
      <c r="B132" s="196"/>
      <c r="C132" s="196"/>
      <c r="D132" s="8"/>
      <c r="E132" s="8"/>
      <c r="F132" s="8"/>
      <c r="G132" s="8"/>
    </row>
    <row r="133" spans="1:7" ht="129" outlineLevel="2" thickTop="1" thickBot="1">
      <c r="A133" s="133" t="s">
        <v>330</v>
      </c>
      <c r="B133" s="38"/>
      <c r="C133" s="54" t="s">
        <v>245</v>
      </c>
      <c r="D133" s="8"/>
      <c r="E133" s="8"/>
      <c r="F133" s="8"/>
      <c r="G133" s="8"/>
    </row>
    <row r="134" spans="1:7" ht="14.25" outlineLevel="2" thickTop="1" thickBot="1">
      <c r="A134" s="133" t="s">
        <v>331</v>
      </c>
      <c r="B134" s="38"/>
      <c r="C134" s="54"/>
      <c r="D134" s="8"/>
      <c r="E134" s="8"/>
      <c r="F134" s="8"/>
      <c r="G134" s="8"/>
    </row>
    <row r="135" spans="1:7" ht="14.25" outlineLevel="2" thickTop="1" thickBot="1">
      <c r="A135" s="133" t="s">
        <v>332</v>
      </c>
      <c r="B135" s="8"/>
      <c r="C135" s="54"/>
      <c r="D135" s="8"/>
      <c r="E135" s="8"/>
      <c r="F135" s="8"/>
      <c r="G135" s="8"/>
    </row>
    <row r="136" spans="1:7" ht="14.25" outlineLevel="2" thickTop="1" thickBot="1">
      <c r="A136" s="133" t="s">
        <v>333</v>
      </c>
      <c r="B136" s="8"/>
      <c r="C136" s="54"/>
      <c r="D136" s="8"/>
      <c r="E136" s="8"/>
      <c r="F136" s="8"/>
      <c r="G136" s="8"/>
    </row>
    <row r="137" spans="1:7" ht="13.5" outlineLevel="1" thickTop="1">
      <c r="B137" s="3"/>
      <c r="C137" s="3"/>
    </row>
    <row r="138" spans="1:7">
      <c r="B138" s="3"/>
      <c r="C138" s="3"/>
    </row>
    <row r="139" spans="1:7" ht="5.0999999999999996" customHeight="1">
      <c r="A139" s="135"/>
      <c r="B139" s="26"/>
      <c r="C139" s="26"/>
    </row>
    <row r="140" spans="1:7" ht="13.5" thickBot="1">
      <c r="A140" s="198" t="s">
        <v>457</v>
      </c>
      <c r="B140" s="198"/>
      <c r="C140" s="198"/>
    </row>
    <row r="141" spans="1:7" ht="51.75" outlineLevel="1" thickBot="1">
      <c r="A141" s="66" t="s">
        <v>420</v>
      </c>
      <c r="B141" s="13"/>
      <c r="C141" s="174" t="s">
        <v>273</v>
      </c>
    </row>
    <row r="142" spans="1:7" ht="13.5" outlineLevel="1" thickBot="1">
      <c r="A142" s="133" t="s">
        <v>117</v>
      </c>
      <c r="B142" s="39"/>
      <c r="C142" s="68" t="s">
        <v>193</v>
      </c>
    </row>
    <row r="143" spans="1:7" ht="14.25" outlineLevel="1" thickTop="1" thickBot="1">
      <c r="A143" s="134" t="s">
        <v>473</v>
      </c>
      <c r="B143" s="3"/>
      <c r="C143" s="69"/>
    </row>
    <row r="144" spans="1:7" ht="13.5" outlineLevel="1" thickBot="1">
      <c r="A144" s="134" t="s">
        <v>118</v>
      </c>
      <c r="B144" s="13"/>
      <c r="C144" s="45">
        <v>0.25</v>
      </c>
    </row>
    <row r="145" spans="1:7" ht="13.5" outlineLevel="1" thickBot="1">
      <c r="A145" s="133"/>
      <c r="B145" s="13"/>
      <c r="C145" s="13"/>
    </row>
    <row r="146" spans="1:7" ht="14.25" outlineLevel="1" thickTop="1" thickBot="1">
      <c r="A146" s="133" t="s">
        <v>119</v>
      </c>
      <c r="C146" s="43" t="s">
        <v>193</v>
      </c>
      <c r="E146" s="18"/>
    </row>
    <row r="147" spans="1:7" ht="14.25" outlineLevel="1" thickTop="1" thickBot="1">
      <c r="A147" s="134" t="s">
        <v>473</v>
      </c>
      <c r="B147" s="3"/>
      <c r="C147" s="70"/>
      <c r="E147" s="18"/>
    </row>
    <row r="148" spans="1:7" ht="13.5" outlineLevel="1" thickBot="1">
      <c r="A148" s="134" t="s">
        <v>120</v>
      </c>
      <c r="B148" s="13"/>
      <c r="C148" s="56" t="s">
        <v>194</v>
      </c>
      <c r="E148" s="18">
        <f>IF(C148="High",1,IF(C148="Medium",2,IF(C148="Low",3,0)))</f>
        <v>2</v>
      </c>
    </row>
    <row r="149" spans="1:7" ht="13.5" outlineLevel="1" thickBot="1">
      <c r="C149" s="3"/>
      <c r="E149" s="18">
        <f>C144*E148</f>
        <v>0.5</v>
      </c>
    </row>
    <row r="150" spans="1:7" ht="14.25" outlineLevel="1" thickTop="1" thickBot="1">
      <c r="A150" s="133" t="s">
        <v>121</v>
      </c>
      <c r="B150" s="3"/>
      <c r="C150" s="43"/>
      <c r="E150" s="18"/>
    </row>
    <row r="151" spans="1:7" ht="14.25" outlineLevel="1" thickTop="1" thickBot="1">
      <c r="A151" s="134" t="s">
        <v>473</v>
      </c>
      <c r="B151" s="3"/>
      <c r="C151" s="54"/>
      <c r="E151" s="18"/>
    </row>
    <row r="152" spans="1:7" ht="13.5" outlineLevel="1" thickTop="1">
      <c r="A152" s="134" t="s">
        <v>122</v>
      </c>
      <c r="B152" s="3"/>
      <c r="C152" s="42">
        <v>1</v>
      </c>
      <c r="E152" s="18"/>
    </row>
    <row r="153" spans="1:7" ht="13.5" outlineLevel="1" thickBot="1"/>
    <row r="154" spans="1:7" ht="27" outlineLevel="1" thickTop="1" thickBot="1">
      <c r="A154" s="133" t="s">
        <v>155</v>
      </c>
      <c r="B154" s="13"/>
      <c r="C154" s="54" t="s">
        <v>225</v>
      </c>
    </row>
    <row r="155" spans="1:7" ht="14.25" outlineLevel="1" thickTop="1" thickBot="1">
      <c r="A155" s="134" t="s">
        <v>418</v>
      </c>
      <c r="C155" s="43" t="str">
        <f>'[1]A2 Outputs 1-5'!C155</f>
        <v>No</v>
      </c>
    </row>
    <row r="156" spans="1:7" ht="14.25" outlineLevel="1" thickTop="1" thickBot="1">
      <c r="A156" s="134" t="s">
        <v>156</v>
      </c>
      <c r="B156" s="24"/>
      <c r="C156" s="54">
        <f>'[1]A2 Outputs 1-5'!C156</f>
        <v>0</v>
      </c>
      <c r="E156" s="120">
        <v>0</v>
      </c>
    </row>
    <row r="157" spans="1:7" ht="14.25" outlineLevel="1" thickTop="1" thickBot="1">
      <c r="A157" s="134" t="s">
        <v>154</v>
      </c>
      <c r="B157" s="24"/>
      <c r="C157" s="54" t="str">
        <f>'[1]A2 Outputs 1-5'!C157</f>
        <v xml:space="preserve">5 reference municipalities to be supported in 2011 </v>
      </c>
    </row>
    <row r="158" spans="1:7" ht="129" outlineLevel="1" thickTop="1" thickBot="1">
      <c r="A158" s="134" t="s">
        <v>190</v>
      </c>
      <c r="B158" s="3"/>
      <c r="C158" s="128" t="s">
        <v>185</v>
      </c>
      <c r="G158" s="176"/>
    </row>
    <row r="159" spans="1:7" ht="13.5" outlineLevel="1" thickTop="1"/>
    <row r="160" spans="1:7" ht="13.5" outlineLevel="1" thickBot="1">
      <c r="A160" s="198" t="s">
        <v>456</v>
      </c>
      <c r="B160" s="198"/>
      <c r="C160" s="198"/>
    </row>
    <row r="161" spans="1:7" ht="39.75" outlineLevel="2" thickTop="1" thickBot="1">
      <c r="A161" s="133" t="s">
        <v>157</v>
      </c>
      <c r="B161" s="13"/>
      <c r="C161" s="54" t="s">
        <v>226</v>
      </c>
    </row>
    <row r="162" spans="1:7" ht="14.25" outlineLevel="2" thickTop="1" thickBot="1">
      <c r="A162" s="134" t="s">
        <v>418</v>
      </c>
      <c r="C162" s="43" t="s">
        <v>193</v>
      </c>
    </row>
    <row r="163" spans="1:7" ht="14.25" outlineLevel="2" thickTop="1" thickBot="1">
      <c r="A163" s="134" t="s">
        <v>156</v>
      </c>
      <c r="B163" s="24"/>
      <c r="C163" s="54"/>
      <c r="E163" s="120">
        <v>0</v>
      </c>
    </row>
    <row r="164" spans="1:7" ht="27" outlineLevel="2" thickTop="1" thickBot="1">
      <c r="A164" s="134" t="s">
        <v>154</v>
      </c>
      <c r="B164" s="24"/>
      <c r="C164" s="54" t="s">
        <v>227</v>
      </c>
    </row>
    <row r="165" spans="1:7" ht="78" outlineLevel="2" thickTop="1" thickBot="1">
      <c r="A165" s="134" t="s">
        <v>190</v>
      </c>
      <c r="B165" s="3"/>
      <c r="C165" s="54" t="s">
        <v>188</v>
      </c>
    </row>
    <row r="166" spans="1:7" ht="13.5" outlineLevel="1" thickTop="1">
      <c r="B166" s="3"/>
      <c r="C166" s="3"/>
    </row>
    <row r="167" spans="1:7" ht="13.5" outlineLevel="1" thickBot="1">
      <c r="A167" s="198" t="s">
        <v>455</v>
      </c>
      <c r="B167" s="198"/>
      <c r="C167" s="198"/>
    </row>
    <row r="168" spans="1:7" ht="39.75" outlineLevel="2" thickTop="1" thickBot="1">
      <c r="A168" s="133" t="s">
        <v>158</v>
      </c>
      <c r="B168" s="13"/>
      <c r="C168" s="54" t="s">
        <v>228</v>
      </c>
      <c r="G168" s="176"/>
    </row>
    <row r="169" spans="1:7" ht="14.25" outlineLevel="2" thickTop="1" thickBot="1">
      <c r="A169" s="134" t="s">
        <v>418</v>
      </c>
      <c r="C169" s="43" t="s">
        <v>193</v>
      </c>
    </row>
    <row r="170" spans="1:7" ht="14.25" outlineLevel="2" thickTop="1" thickBot="1">
      <c r="A170" s="134" t="s">
        <v>156</v>
      </c>
      <c r="B170" s="24"/>
      <c r="C170" s="54"/>
      <c r="E170" s="120">
        <v>0</v>
      </c>
    </row>
    <row r="171" spans="1:7" ht="14.25" outlineLevel="2" thickTop="1" thickBot="1">
      <c r="A171" s="134" t="s">
        <v>154</v>
      </c>
      <c r="B171" s="24"/>
      <c r="C171" s="54" t="s">
        <v>229</v>
      </c>
    </row>
    <row r="172" spans="1:7" ht="54.75" customHeight="1" outlineLevel="2" thickTop="1">
      <c r="A172" s="134" t="s">
        <v>190</v>
      </c>
      <c r="B172" s="3"/>
      <c r="C172" s="175" t="s">
        <v>186</v>
      </c>
    </row>
    <row r="173" spans="1:7" outlineLevel="1">
      <c r="B173" s="3"/>
      <c r="C173" s="3"/>
    </row>
    <row r="174" spans="1:7" ht="13.5" outlineLevel="1" thickBot="1">
      <c r="A174" s="198" t="s">
        <v>470</v>
      </c>
      <c r="B174" s="198"/>
      <c r="C174" s="198"/>
    </row>
    <row r="175" spans="1:7" ht="27" outlineLevel="2" thickTop="1" thickBot="1">
      <c r="A175" s="133" t="s">
        <v>159</v>
      </c>
      <c r="B175" s="13"/>
      <c r="C175" s="54" t="s">
        <v>230</v>
      </c>
    </row>
    <row r="176" spans="1:7" ht="14.25" outlineLevel="2" thickTop="1" thickBot="1">
      <c r="A176" s="134" t="s">
        <v>418</v>
      </c>
      <c r="C176" s="43" t="s">
        <v>193</v>
      </c>
    </row>
    <row r="177" spans="1:7" ht="14.25" outlineLevel="2" thickTop="1" thickBot="1">
      <c r="A177" s="134" t="s">
        <v>156</v>
      </c>
      <c r="B177" s="24"/>
      <c r="C177" s="54"/>
      <c r="E177" s="120">
        <v>0</v>
      </c>
    </row>
    <row r="178" spans="1:7" ht="14.25" outlineLevel="2" thickTop="1" thickBot="1">
      <c r="A178" s="134" t="s">
        <v>154</v>
      </c>
      <c r="B178" s="24"/>
      <c r="C178" s="192">
        <v>0.3</v>
      </c>
      <c r="G178" s="176"/>
    </row>
    <row r="179" spans="1:7" ht="105.75" customHeight="1" outlineLevel="2" thickTop="1">
      <c r="A179" s="134" t="s">
        <v>190</v>
      </c>
      <c r="B179" s="3"/>
      <c r="C179" s="175" t="s">
        <v>187</v>
      </c>
      <c r="G179" s="176"/>
    </row>
    <row r="180" spans="1:7" outlineLevel="1">
      <c r="B180" s="3"/>
      <c r="C180" s="3"/>
    </row>
    <row r="181" spans="1:7" outlineLevel="1">
      <c r="A181" s="198" t="s">
        <v>469</v>
      </c>
      <c r="B181" s="198"/>
      <c r="C181" s="198"/>
    </row>
    <row r="182" spans="1:7" ht="14.25" hidden="1" outlineLevel="2" thickTop="1" thickBot="1">
      <c r="A182" s="133" t="s">
        <v>160</v>
      </c>
      <c r="B182" s="13"/>
      <c r="C182" s="54"/>
    </row>
    <row r="183" spans="1:7" ht="14.25" hidden="1" outlineLevel="2" thickTop="1" thickBot="1">
      <c r="A183" s="134" t="s">
        <v>418</v>
      </c>
      <c r="C183" s="43"/>
    </row>
    <row r="184" spans="1:7" ht="14.25" hidden="1" outlineLevel="2" thickTop="1" thickBot="1">
      <c r="A184" s="134" t="s">
        <v>156</v>
      </c>
      <c r="B184" s="24"/>
      <c r="C184" s="54"/>
      <c r="E184" s="120">
        <v>0</v>
      </c>
    </row>
    <row r="185" spans="1:7" ht="14.25" hidden="1" outlineLevel="2" thickTop="1" thickBot="1">
      <c r="A185" s="134" t="s">
        <v>154</v>
      </c>
      <c r="B185" s="24"/>
      <c r="C185" s="54"/>
    </row>
    <row r="186" spans="1:7" ht="25.5" hidden="1" outlineLevel="2" thickTop="1" thickBot="1">
      <c r="A186" s="134" t="s">
        <v>190</v>
      </c>
      <c r="B186" s="3"/>
      <c r="C186" s="54"/>
    </row>
    <row r="187" spans="1:7" outlineLevel="1" collapsed="1">
      <c r="B187" s="3"/>
      <c r="C187" s="3"/>
    </row>
    <row r="188" spans="1:7" outlineLevel="1">
      <c r="A188" s="198" t="s">
        <v>468</v>
      </c>
      <c r="B188" s="198"/>
      <c r="C188" s="198"/>
    </row>
    <row r="189" spans="1:7" ht="14.25" hidden="1" outlineLevel="2" thickTop="1" thickBot="1">
      <c r="A189" s="133" t="s">
        <v>161</v>
      </c>
      <c r="B189" s="13"/>
      <c r="C189" s="54"/>
    </row>
    <row r="190" spans="1:7" ht="14.25" hidden="1" outlineLevel="2" thickTop="1" thickBot="1">
      <c r="A190" s="134" t="s">
        <v>418</v>
      </c>
      <c r="C190" s="43"/>
    </row>
    <row r="191" spans="1:7" ht="14.25" hidden="1" outlineLevel="2" thickTop="1" thickBot="1">
      <c r="A191" s="134" t="s">
        <v>156</v>
      </c>
      <c r="B191" s="24"/>
      <c r="C191" s="54"/>
      <c r="E191" s="120">
        <v>0</v>
      </c>
    </row>
    <row r="192" spans="1:7" ht="14.25" hidden="1" outlineLevel="2" thickTop="1" thickBot="1">
      <c r="A192" s="134" t="s">
        <v>154</v>
      </c>
      <c r="B192" s="24"/>
      <c r="C192" s="54"/>
    </row>
    <row r="193" spans="1:7" ht="25.5" hidden="1" outlineLevel="2" thickTop="1" thickBot="1">
      <c r="A193" s="134" t="s">
        <v>190</v>
      </c>
      <c r="B193" s="3"/>
      <c r="C193" s="54"/>
    </row>
    <row r="194" spans="1:7" ht="13.5" outlineLevel="1" collapsed="1" thickBot="1">
      <c r="B194" s="3"/>
      <c r="C194" s="3"/>
    </row>
    <row r="195" spans="1:7" ht="13.5" outlineLevel="1" thickBot="1">
      <c r="A195" s="133" t="s">
        <v>126</v>
      </c>
      <c r="B195" s="13"/>
      <c r="C195" s="122">
        <v>2</v>
      </c>
      <c r="E195" s="18">
        <f>IF(C195=1,1,IF(C195=2,0.75,IF(C195=3,0.5,IF(C195=4,0.25,0))))</f>
        <v>0.75</v>
      </c>
    </row>
    <row r="196" spans="1:7" ht="14.25" outlineLevel="1" thickTop="1" thickBot="1">
      <c r="A196" s="133" t="s">
        <v>495</v>
      </c>
      <c r="C196" s="123">
        <f>E195*C144*100</f>
        <v>18.75</v>
      </c>
      <c r="E196" s="12">
        <f>E195*C144</f>
        <v>0.1875</v>
      </c>
    </row>
    <row r="197" spans="1:7" ht="14.25" outlineLevel="1" thickTop="1" thickBot="1">
      <c r="A197" s="133" t="s">
        <v>124</v>
      </c>
      <c r="B197" s="3"/>
      <c r="C197" s="68"/>
    </row>
    <row r="198" spans="1:7" ht="14.25" outlineLevel="1" thickTop="1" thickBot="1">
      <c r="C198" s="3"/>
    </row>
    <row r="199" spans="1:7" ht="78" outlineLevel="1" thickTop="1" thickBot="1">
      <c r="A199" s="133" t="s">
        <v>334</v>
      </c>
      <c r="B199" s="3"/>
      <c r="C199" s="54" t="s">
        <v>189</v>
      </c>
    </row>
    <row r="200" spans="1:7" ht="14.25" outlineLevel="1" thickTop="1" thickBot="1">
      <c r="A200" s="133" t="s">
        <v>335</v>
      </c>
      <c r="B200" s="3"/>
      <c r="C200" s="54"/>
    </row>
    <row r="201" spans="1:7" ht="13.5" outlineLevel="1" thickTop="1">
      <c r="A201" s="196" t="s">
        <v>295</v>
      </c>
      <c r="B201" s="196"/>
      <c r="C201" s="196"/>
      <c r="D201" s="8"/>
      <c r="E201" s="8"/>
      <c r="F201" s="8"/>
      <c r="G201" s="8"/>
    </row>
    <row r="202" spans="1:7" ht="14.25" hidden="1" outlineLevel="2" thickTop="1" thickBot="1">
      <c r="A202" s="133" t="s">
        <v>336</v>
      </c>
      <c r="B202" s="38"/>
      <c r="C202" s="54"/>
      <c r="D202" s="8"/>
      <c r="E202" s="8"/>
      <c r="F202" s="8"/>
      <c r="G202" s="8"/>
    </row>
    <row r="203" spans="1:7" ht="14.25" hidden="1" outlineLevel="2" thickTop="1" thickBot="1">
      <c r="A203" s="133" t="s">
        <v>337</v>
      </c>
      <c r="B203" s="38"/>
      <c r="C203" s="54"/>
      <c r="D203" s="8"/>
      <c r="E203" s="8"/>
      <c r="F203" s="8"/>
      <c r="G203" s="8"/>
    </row>
    <row r="204" spans="1:7" ht="14.25" hidden="1" outlineLevel="2" thickTop="1" thickBot="1">
      <c r="A204" s="133" t="s">
        <v>338</v>
      </c>
      <c r="B204" s="8"/>
      <c r="C204" s="54"/>
      <c r="D204" s="8"/>
      <c r="E204" s="8"/>
      <c r="F204" s="8"/>
      <c r="G204" s="8"/>
    </row>
    <row r="205" spans="1:7" ht="14.25" hidden="1" outlineLevel="2" thickTop="1" thickBot="1">
      <c r="A205" s="133" t="s">
        <v>339</v>
      </c>
      <c r="B205" s="8"/>
      <c r="C205" s="54"/>
      <c r="D205" s="8"/>
      <c r="E205" s="8"/>
      <c r="F205" s="8"/>
      <c r="G205" s="8"/>
    </row>
    <row r="206" spans="1:7" outlineLevel="1" collapsed="1">
      <c r="B206" s="3"/>
      <c r="C206" s="3"/>
    </row>
    <row r="207" spans="1:7" s="132" customFormat="1">
      <c r="A207" s="134"/>
      <c r="B207" s="3"/>
      <c r="C207" s="3"/>
      <c r="D207" s="120"/>
      <c r="E207" s="120"/>
      <c r="F207" s="120"/>
      <c r="G207" s="120"/>
    </row>
    <row r="208" spans="1:7" ht="5.0999999999999996" customHeight="1">
      <c r="A208" s="135"/>
      <c r="B208" s="26"/>
      <c r="C208" s="26"/>
    </row>
    <row r="209" spans="1:5" ht="13.5" thickBot="1">
      <c r="A209" s="198" t="s">
        <v>446</v>
      </c>
      <c r="B209" s="198"/>
      <c r="C209" s="198"/>
    </row>
    <row r="210" spans="1:5" ht="51.75" outlineLevel="1" thickBot="1">
      <c r="A210" s="66" t="s">
        <v>421</v>
      </c>
      <c r="B210" s="13"/>
      <c r="C210" s="174" t="s">
        <v>274</v>
      </c>
    </row>
    <row r="211" spans="1:5" ht="13.5" outlineLevel="1" thickBot="1">
      <c r="A211" s="133" t="s">
        <v>117</v>
      </c>
      <c r="B211" s="39"/>
      <c r="C211" s="68" t="s">
        <v>193</v>
      </c>
    </row>
    <row r="212" spans="1:5" ht="14.25" outlineLevel="1" thickTop="1" thickBot="1">
      <c r="A212" s="134" t="s">
        <v>473</v>
      </c>
      <c r="B212" s="3"/>
      <c r="C212" s="69"/>
    </row>
    <row r="213" spans="1:5" ht="13.5" outlineLevel="1" thickBot="1">
      <c r="A213" s="134" t="s">
        <v>118</v>
      </c>
      <c r="B213" s="13"/>
      <c r="C213" s="45">
        <v>0.25</v>
      </c>
    </row>
    <row r="214" spans="1:5" ht="13.5" outlineLevel="1" thickBot="1">
      <c r="A214" s="133"/>
      <c r="B214" s="13"/>
      <c r="C214" s="13"/>
    </row>
    <row r="215" spans="1:5" ht="14.25" outlineLevel="1" thickTop="1" thickBot="1">
      <c r="A215" s="133" t="s">
        <v>119</v>
      </c>
      <c r="C215" s="43" t="s">
        <v>193</v>
      </c>
      <c r="E215" s="18"/>
    </row>
    <row r="216" spans="1:5" ht="14.25" outlineLevel="1" thickTop="1" thickBot="1">
      <c r="A216" s="134" t="s">
        <v>473</v>
      </c>
      <c r="B216" s="3"/>
      <c r="C216" s="70"/>
      <c r="E216" s="18"/>
    </row>
    <row r="217" spans="1:5" ht="13.5" outlineLevel="1" thickBot="1">
      <c r="A217" s="134" t="s">
        <v>120</v>
      </c>
      <c r="B217" s="13"/>
      <c r="C217" s="56" t="s">
        <v>194</v>
      </c>
      <c r="E217" s="18">
        <f>IF(C217="High",1,IF(C217="Medium",2,IF(C217="Low",3,0)))</f>
        <v>2</v>
      </c>
    </row>
    <row r="218" spans="1:5" ht="13.5" outlineLevel="1" thickBot="1">
      <c r="B218" s="3"/>
      <c r="C218" s="3"/>
      <c r="E218" s="18">
        <f>C213*E217</f>
        <v>0.5</v>
      </c>
    </row>
    <row r="219" spans="1:5" ht="14.25" outlineLevel="1" thickTop="1" thickBot="1">
      <c r="A219" s="133" t="s">
        <v>121</v>
      </c>
      <c r="B219" s="3"/>
      <c r="C219" s="43"/>
      <c r="E219" s="18"/>
    </row>
    <row r="220" spans="1:5" ht="14.25" outlineLevel="1" thickTop="1" thickBot="1">
      <c r="A220" s="134" t="s">
        <v>473</v>
      </c>
      <c r="B220" s="3"/>
      <c r="C220" s="54"/>
      <c r="E220" s="18"/>
    </row>
    <row r="221" spans="1:5" ht="13.5" outlineLevel="1" thickTop="1">
      <c r="A221" s="134" t="s">
        <v>122</v>
      </c>
      <c r="B221" s="3"/>
      <c r="C221" s="42">
        <v>1</v>
      </c>
      <c r="E221" s="18"/>
    </row>
    <row r="222" spans="1:5" ht="13.5" outlineLevel="1" thickBot="1"/>
    <row r="223" spans="1:5" ht="39.75" outlineLevel="1" thickTop="1" thickBot="1">
      <c r="A223" s="133" t="s">
        <v>155</v>
      </c>
      <c r="B223" s="13"/>
      <c r="C223" s="54" t="s">
        <v>231</v>
      </c>
    </row>
    <row r="224" spans="1:5" ht="14.25" outlineLevel="1" thickTop="1" thickBot="1">
      <c r="A224" s="134" t="s">
        <v>418</v>
      </c>
      <c r="C224" s="43" t="s">
        <v>193</v>
      </c>
    </row>
    <row r="225" spans="1:7" ht="14.25" outlineLevel="1" thickTop="1" thickBot="1">
      <c r="A225" s="134" t="s">
        <v>156</v>
      </c>
      <c r="B225" s="24"/>
      <c r="C225" s="54"/>
      <c r="E225" s="120">
        <v>0</v>
      </c>
    </row>
    <row r="226" spans="1:7" ht="14.25" outlineLevel="1" thickTop="1" thickBot="1">
      <c r="A226" s="134" t="s">
        <v>154</v>
      </c>
      <c r="B226" s="24"/>
      <c r="C226" s="54" t="s">
        <v>232</v>
      </c>
    </row>
    <row r="227" spans="1:7" ht="65.25" outlineLevel="1" thickTop="1" thickBot="1">
      <c r="A227" s="134" t="s">
        <v>190</v>
      </c>
      <c r="B227" s="3"/>
      <c r="C227" s="128" t="s">
        <v>169</v>
      </c>
      <c r="G227" s="176"/>
    </row>
    <row r="228" spans="1:7" ht="13.5" outlineLevel="1" thickTop="1"/>
    <row r="229" spans="1:7" ht="13.5" outlineLevel="1" thickBot="1">
      <c r="A229" s="198" t="s">
        <v>456</v>
      </c>
      <c r="B229" s="198"/>
      <c r="C229" s="198"/>
    </row>
    <row r="230" spans="1:7" ht="14.25" outlineLevel="2" thickTop="1" thickBot="1">
      <c r="A230" s="133" t="s">
        <v>157</v>
      </c>
      <c r="B230" s="13"/>
      <c r="C230" s="54" t="s">
        <v>233</v>
      </c>
    </row>
    <row r="231" spans="1:7" ht="14.25" outlineLevel="2" thickTop="1" thickBot="1">
      <c r="A231" s="134" t="s">
        <v>418</v>
      </c>
      <c r="C231" s="43" t="s">
        <v>193</v>
      </c>
    </row>
    <row r="232" spans="1:7" ht="14.25" outlineLevel="2" thickTop="1" thickBot="1">
      <c r="A232" s="134" t="s">
        <v>156</v>
      </c>
      <c r="B232" s="24"/>
      <c r="C232" s="54"/>
      <c r="E232" s="120">
        <v>0</v>
      </c>
    </row>
    <row r="233" spans="1:7" ht="14.25" outlineLevel="2" thickTop="1" thickBot="1">
      <c r="A233" s="134" t="s">
        <v>154</v>
      </c>
      <c r="B233" s="24"/>
      <c r="C233" s="54" t="s">
        <v>234</v>
      </c>
    </row>
    <row r="234" spans="1:7" ht="129" outlineLevel="2" thickTop="1" thickBot="1">
      <c r="A234" s="134" t="s">
        <v>190</v>
      </c>
      <c r="B234" s="3"/>
      <c r="C234" s="54" t="s">
        <v>170</v>
      </c>
      <c r="G234" s="176"/>
    </row>
    <row r="235" spans="1:7" ht="13.5" outlineLevel="1" thickTop="1">
      <c r="B235" s="3"/>
      <c r="C235" s="3"/>
    </row>
    <row r="236" spans="1:7" ht="13.5" outlineLevel="1" thickBot="1">
      <c r="A236" s="198" t="s">
        <v>455</v>
      </c>
      <c r="B236" s="198"/>
      <c r="C236" s="198"/>
    </row>
    <row r="237" spans="1:7" ht="27" outlineLevel="2" thickTop="1" thickBot="1">
      <c r="A237" s="133" t="s">
        <v>158</v>
      </c>
      <c r="B237" s="13"/>
      <c r="C237" s="54" t="s">
        <v>235</v>
      </c>
    </row>
    <row r="238" spans="1:7" ht="14.25" outlineLevel="2" thickTop="1" thickBot="1">
      <c r="A238" s="134" t="s">
        <v>418</v>
      </c>
      <c r="C238" s="43" t="s">
        <v>193</v>
      </c>
    </row>
    <row r="239" spans="1:7" ht="14.25" outlineLevel="2" thickTop="1" thickBot="1">
      <c r="A239" s="134" t="s">
        <v>156</v>
      </c>
      <c r="B239" s="24"/>
      <c r="C239" s="54"/>
      <c r="E239" s="120">
        <v>0</v>
      </c>
    </row>
    <row r="240" spans="1:7" ht="14.25" outlineLevel="2" thickTop="1" thickBot="1">
      <c r="A240" s="134" t="s">
        <v>154</v>
      </c>
      <c r="B240" s="24"/>
      <c r="C240" s="54" t="s">
        <v>236</v>
      </c>
    </row>
    <row r="241" spans="1:5" ht="90.75" outlineLevel="2" thickTop="1" thickBot="1">
      <c r="A241" s="134" t="s">
        <v>190</v>
      </c>
      <c r="B241" s="3"/>
      <c r="C241" s="128" t="s">
        <v>171</v>
      </c>
    </row>
    <row r="242" spans="1:5" ht="13.5" outlineLevel="1" thickTop="1">
      <c r="B242" s="3"/>
      <c r="C242" s="3"/>
    </row>
    <row r="243" spans="1:5" ht="13.5" outlineLevel="1" thickBot="1">
      <c r="A243" s="198" t="s">
        <v>470</v>
      </c>
      <c r="B243" s="198"/>
      <c r="C243" s="198"/>
    </row>
    <row r="244" spans="1:5" ht="14.25" outlineLevel="1" thickTop="1" thickBot="1">
      <c r="A244" s="133" t="s">
        <v>159</v>
      </c>
      <c r="B244" s="13"/>
      <c r="C244" s="54"/>
    </row>
    <row r="245" spans="1:5" ht="14.25" hidden="1" outlineLevel="2" thickTop="1" thickBot="1">
      <c r="A245" s="134" t="s">
        <v>418</v>
      </c>
      <c r="C245" s="43"/>
    </row>
    <row r="246" spans="1:5" ht="14.25" hidden="1" outlineLevel="2" thickTop="1" thickBot="1">
      <c r="A246" s="134" t="s">
        <v>156</v>
      </c>
      <c r="B246" s="24"/>
      <c r="C246" s="54"/>
      <c r="E246" s="120">
        <v>0</v>
      </c>
    </row>
    <row r="247" spans="1:5" ht="14.25" hidden="1" outlineLevel="2" thickTop="1" thickBot="1">
      <c r="A247" s="134" t="s">
        <v>154</v>
      </c>
      <c r="B247" s="24"/>
      <c r="C247" s="54"/>
    </row>
    <row r="248" spans="1:5" ht="25.5" hidden="1" outlineLevel="2" thickTop="1" thickBot="1">
      <c r="A248" s="134" t="s">
        <v>190</v>
      </c>
      <c r="B248" s="3"/>
      <c r="C248" s="54"/>
    </row>
    <row r="249" spans="1:5" ht="13.5" outlineLevel="1" collapsed="1" thickTop="1">
      <c r="B249" s="3"/>
      <c r="C249" s="3"/>
    </row>
    <row r="250" spans="1:5" outlineLevel="1">
      <c r="A250" s="198" t="s">
        <v>469</v>
      </c>
      <c r="B250" s="198"/>
      <c r="C250" s="198"/>
    </row>
    <row r="251" spans="1:5" ht="14.25" hidden="1" outlineLevel="2" thickTop="1" thickBot="1">
      <c r="A251" s="133" t="s">
        <v>160</v>
      </c>
      <c r="B251" s="13"/>
      <c r="C251" s="54"/>
    </row>
    <row r="252" spans="1:5" ht="14.25" hidden="1" outlineLevel="2" thickTop="1" thickBot="1">
      <c r="A252" s="134" t="s">
        <v>418</v>
      </c>
      <c r="C252" s="43"/>
    </row>
    <row r="253" spans="1:5" ht="14.25" hidden="1" outlineLevel="2" thickTop="1" thickBot="1">
      <c r="A253" s="134" t="s">
        <v>156</v>
      </c>
      <c r="B253" s="24"/>
      <c r="C253" s="54"/>
      <c r="E253" s="120">
        <v>0</v>
      </c>
    </row>
    <row r="254" spans="1:5" ht="14.25" hidden="1" outlineLevel="2" thickTop="1" thickBot="1">
      <c r="A254" s="134" t="s">
        <v>154</v>
      </c>
      <c r="B254" s="24"/>
      <c r="C254" s="54"/>
    </row>
    <row r="255" spans="1:5" ht="25.5" hidden="1" outlineLevel="2" thickTop="1" thickBot="1">
      <c r="A255" s="134" t="s">
        <v>190</v>
      </c>
      <c r="B255" s="3"/>
      <c r="C255" s="54"/>
    </row>
    <row r="256" spans="1:5" outlineLevel="1" collapsed="1">
      <c r="B256" s="3"/>
      <c r="C256" s="3"/>
    </row>
    <row r="257" spans="1:9" outlineLevel="1">
      <c r="A257" s="198" t="s">
        <v>468</v>
      </c>
      <c r="B257" s="198"/>
      <c r="C257" s="198"/>
      <c r="I257" s="8" t="s">
        <v>116</v>
      </c>
    </row>
    <row r="258" spans="1:9" ht="14.25" hidden="1" outlineLevel="2" thickTop="1" thickBot="1">
      <c r="A258" s="133" t="s">
        <v>161</v>
      </c>
      <c r="B258" s="13"/>
      <c r="C258" s="54"/>
    </row>
    <row r="259" spans="1:9" ht="14.25" hidden="1" outlineLevel="2" thickTop="1" thickBot="1">
      <c r="A259" s="134" t="s">
        <v>418</v>
      </c>
      <c r="C259" s="43"/>
    </row>
    <row r="260" spans="1:9" ht="14.25" hidden="1" outlineLevel="2" thickTop="1" thickBot="1">
      <c r="A260" s="134" t="s">
        <v>156</v>
      </c>
      <c r="B260" s="24"/>
      <c r="C260" s="54"/>
      <c r="E260" s="120">
        <v>0</v>
      </c>
    </row>
    <row r="261" spans="1:9" ht="14.25" hidden="1" outlineLevel="2" thickTop="1" thickBot="1">
      <c r="A261" s="134" t="s">
        <v>154</v>
      </c>
      <c r="B261" s="24"/>
      <c r="C261" s="54"/>
    </row>
    <row r="262" spans="1:9" ht="25.5" hidden="1" outlineLevel="2" thickTop="1" thickBot="1">
      <c r="A262" s="134" t="s">
        <v>190</v>
      </c>
      <c r="B262" s="3"/>
      <c r="C262" s="54"/>
    </row>
    <row r="263" spans="1:9" ht="13.5" outlineLevel="1" collapsed="1" thickBot="1">
      <c r="B263" s="3"/>
      <c r="C263" s="3"/>
    </row>
    <row r="264" spans="1:9" ht="13.5" outlineLevel="1" thickBot="1">
      <c r="A264" s="133" t="s">
        <v>127</v>
      </c>
      <c r="B264" s="13"/>
      <c r="C264" s="122">
        <v>2</v>
      </c>
      <c r="E264" s="18">
        <f>IF(C264=1,1,IF(C264=2,0.75,IF(C264=3,0.5,IF(C264=4,0.25,0))))</f>
        <v>0.75</v>
      </c>
    </row>
    <row r="265" spans="1:9" ht="14.25" outlineLevel="1" thickTop="1" thickBot="1">
      <c r="A265" s="133" t="s">
        <v>495</v>
      </c>
      <c r="C265" s="123">
        <f>E264*C213*100</f>
        <v>18.75</v>
      </c>
      <c r="E265" s="12">
        <f>E264*C213</f>
        <v>0.1875</v>
      </c>
    </row>
    <row r="266" spans="1:9" ht="129" outlineLevel="1" thickTop="1" thickBot="1">
      <c r="A266" s="133" t="s">
        <v>124</v>
      </c>
      <c r="B266" s="3"/>
      <c r="C266" s="68" t="s">
        <v>172</v>
      </c>
    </row>
    <row r="267" spans="1:9" ht="14.25" outlineLevel="1" thickTop="1" thickBot="1">
      <c r="C267" s="3"/>
    </row>
    <row r="268" spans="1:9" ht="39.75" outlineLevel="1" thickTop="1" thickBot="1">
      <c r="A268" s="133" t="s">
        <v>340</v>
      </c>
      <c r="B268" s="3"/>
      <c r="C268" s="54" t="s">
        <v>237</v>
      </c>
    </row>
    <row r="269" spans="1:9" ht="52.5" outlineLevel="1" thickTop="1" thickBot="1">
      <c r="A269" s="133" t="s">
        <v>341</v>
      </c>
      <c r="B269" s="3"/>
      <c r="C269" s="54" t="s">
        <v>238</v>
      </c>
    </row>
    <row r="270" spans="1:9" ht="13.5" outlineLevel="1" thickTop="1">
      <c r="A270" s="196" t="s">
        <v>295</v>
      </c>
      <c r="B270" s="196"/>
      <c r="C270" s="196"/>
      <c r="D270" s="8"/>
      <c r="E270" s="8"/>
      <c r="F270" s="8"/>
      <c r="G270" s="8"/>
    </row>
    <row r="271" spans="1:9" ht="14.25" hidden="1" outlineLevel="2" thickTop="1" thickBot="1">
      <c r="A271" s="133" t="s">
        <v>342</v>
      </c>
      <c r="B271" s="38"/>
      <c r="C271" s="54"/>
      <c r="D271" s="8"/>
      <c r="E271" s="8"/>
      <c r="F271" s="8"/>
      <c r="G271" s="8"/>
    </row>
    <row r="272" spans="1:9" ht="14.25" hidden="1" outlineLevel="2" thickTop="1" thickBot="1">
      <c r="A272" s="133" t="s">
        <v>343</v>
      </c>
      <c r="B272" s="38"/>
      <c r="C272" s="54"/>
      <c r="D272" s="8"/>
      <c r="E272" s="8"/>
      <c r="F272" s="8"/>
      <c r="G272" s="8"/>
    </row>
    <row r="273" spans="1:7" ht="14.25" hidden="1" outlineLevel="2" thickTop="1" thickBot="1">
      <c r="A273" s="133" t="s">
        <v>344</v>
      </c>
      <c r="B273" s="8"/>
      <c r="C273" s="54"/>
      <c r="D273" s="8"/>
      <c r="E273" s="8"/>
      <c r="F273" s="8"/>
      <c r="G273" s="8"/>
    </row>
    <row r="274" spans="1:7" ht="14.25" hidden="1" outlineLevel="2" thickTop="1" thickBot="1">
      <c r="A274" s="133" t="s">
        <v>345</v>
      </c>
      <c r="B274" s="8"/>
      <c r="C274" s="54"/>
      <c r="D274" s="8"/>
      <c r="E274" s="8"/>
      <c r="F274" s="8"/>
      <c r="G274" s="8"/>
    </row>
    <row r="275" spans="1:7" outlineLevel="1" collapsed="1">
      <c r="B275" s="3"/>
      <c r="C275" s="3"/>
    </row>
    <row r="276" spans="1:7" s="132" customFormat="1">
      <c r="A276" s="134"/>
      <c r="B276" s="3"/>
      <c r="C276" s="3"/>
      <c r="D276" s="120"/>
      <c r="E276" s="120"/>
      <c r="F276" s="120"/>
      <c r="G276" s="120"/>
    </row>
    <row r="277" spans="1:7" ht="5.0999999999999996" customHeight="1">
      <c r="A277" s="135"/>
      <c r="B277" s="26"/>
      <c r="C277" s="26"/>
    </row>
    <row r="278" spans="1:7" ht="13.5" thickBot="1">
      <c r="A278" s="198" t="s">
        <v>445</v>
      </c>
      <c r="B278" s="198"/>
      <c r="C278" s="198"/>
    </row>
    <row r="279" spans="1:7" ht="39" outlineLevel="1" thickBot="1">
      <c r="A279" s="66" t="s">
        <v>422</v>
      </c>
      <c r="B279" s="13"/>
      <c r="C279" s="174" t="s">
        <v>275</v>
      </c>
    </row>
    <row r="280" spans="1:7" ht="13.5" outlineLevel="1" thickBot="1">
      <c r="A280" s="133" t="s">
        <v>117</v>
      </c>
      <c r="B280" s="39"/>
      <c r="C280" s="68" t="s">
        <v>193</v>
      </c>
    </row>
    <row r="281" spans="1:7" ht="14.25" outlineLevel="1" thickTop="1" thickBot="1">
      <c r="A281" s="134" t="s">
        <v>473</v>
      </c>
      <c r="B281" s="3"/>
      <c r="C281" s="69"/>
    </row>
    <row r="282" spans="1:7" ht="13.5" outlineLevel="1" thickBot="1">
      <c r="A282" s="134" t="s">
        <v>128</v>
      </c>
      <c r="B282" s="13"/>
      <c r="C282" s="45">
        <v>0.1</v>
      </c>
    </row>
    <row r="283" spans="1:7" ht="13.5" outlineLevel="1" thickBot="1">
      <c r="A283" s="133"/>
      <c r="B283" s="13"/>
      <c r="C283" s="13"/>
    </row>
    <row r="284" spans="1:7" ht="14.25" outlineLevel="1" thickTop="1" thickBot="1">
      <c r="A284" s="133" t="s">
        <v>119</v>
      </c>
      <c r="C284" s="43" t="s">
        <v>193</v>
      </c>
      <c r="E284" s="18"/>
    </row>
    <row r="285" spans="1:7" ht="14.25" outlineLevel="1" thickTop="1" thickBot="1">
      <c r="A285" s="134" t="s">
        <v>473</v>
      </c>
      <c r="B285" s="3"/>
      <c r="C285" s="70"/>
      <c r="E285" s="18"/>
    </row>
    <row r="286" spans="1:7" ht="13.5" outlineLevel="1" thickBot="1">
      <c r="A286" s="134" t="s">
        <v>120</v>
      </c>
      <c r="B286" s="13"/>
      <c r="C286" s="56" t="s">
        <v>194</v>
      </c>
      <c r="E286" s="18">
        <f>IF(C286="High",1,IF(C286="Medium",2,IF(C286="Low",3,0)))</f>
        <v>2</v>
      </c>
    </row>
    <row r="287" spans="1:7" ht="13.5" outlineLevel="1" thickBot="1">
      <c r="B287" s="3"/>
      <c r="C287" s="3"/>
      <c r="E287" s="18">
        <f>C282*E286</f>
        <v>0.2</v>
      </c>
    </row>
    <row r="288" spans="1:7" ht="14.25" outlineLevel="1" thickTop="1" thickBot="1">
      <c r="A288" s="133" t="s">
        <v>121</v>
      </c>
      <c r="B288" s="3"/>
      <c r="C288" s="43"/>
      <c r="E288" s="18"/>
    </row>
    <row r="289" spans="1:5" ht="14.25" outlineLevel="1" thickTop="1" thickBot="1">
      <c r="A289" s="134" t="s">
        <v>473</v>
      </c>
      <c r="B289" s="3"/>
      <c r="C289" s="54"/>
      <c r="E289" s="18"/>
    </row>
    <row r="290" spans="1:5" ht="13.5" outlineLevel="1" thickTop="1">
      <c r="A290" s="134" t="s">
        <v>122</v>
      </c>
      <c r="B290" s="3"/>
      <c r="C290" s="42"/>
      <c r="E290" s="18"/>
    </row>
    <row r="291" spans="1:5" ht="13.5" outlineLevel="1" thickBot="1"/>
    <row r="292" spans="1:5" ht="39.75" outlineLevel="1" thickTop="1" thickBot="1">
      <c r="A292" s="133" t="s">
        <v>155</v>
      </c>
      <c r="B292" s="13"/>
      <c r="C292" s="54" t="s">
        <v>239</v>
      </c>
    </row>
    <row r="293" spans="1:5" ht="14.25" outlineLevel="1" thickTop="1" thickBot="1">
      <c r="A293" s="134" t="s">
        <v>418</v>
      </c>
      <c r="C293" s="43" t="s">
        <v>193</v>
      </c>
    </row>
    <row r="294" spans="1:5" ht="14.25" outlineLevel="1" thickTop="1" thickBot="1">
      <c r="A294" s="134" t="s">
        <v>156</v>
      </c>
      <c r="B294" s="24"/>
      <c r="C294" s="54"/>
      <c r="E294" s="120">
        <v>0</v>
      </c>
    </row>
    <row r="295" spans="1:5" ht="27" outlineLevel="1" thickTop="1" thickBot="1">
      <c r="A295" s="134" t="s">
        <v>154</v>
      </c>
      <c r="B295" s="24"/>
      <c r="C295" s="54" t="s">
        <v>240</v>
      </c>
    </row>
    <row r="296" spans="1:5" ht="27" outlineLevel="1" thickTop="1" thickBot="1">
      <c r="A296" s="134" t="s">
        <v>190</v>
      </c>
      <c r="B296" s="3"/>
      <c r="C296" s="54" t="s">
        <v>173</v>
      </c>
    </row>
    <row r="297" spans="1:5" ht="13.5" outlineLevel="1" thickTop="1"/>
    <row r="298" spans="1:5" ht="13.5" outlineLevel="1" thickBot="1">
      <c r="A298" s="198" t="s">
        <v>456</v>
      </c>
      <c r="B298" s="198"/>
      <c r="C298" s="198"/>
    </row>
    <row r="299" spans="1:5" ht="39.75" outlineLevel="2" thickTop="1" thickBot="1">
      <c r="A299" s="133" t="s">
        <v>157</v>
      </c>
      <c r="B299" s="13"/>
      <c r="C299" s="54" t="s">
        <v>241</v>
      </c>
    </row>
    <row r="300" spans="1:5" ht="14.25" outlineLevel="2" thickTop="1" thickBot="1">
      <c r="A300" s="134" t="s">
        <v>418</v>
      </c>
      <c r="C300" s="43" t="s">
        <v>193</v>
      </c>
    </row>
    <row r="301" spans="1:5" ht="14.25" outlineLevel="2" thickTop="1" thickBot="1">
      <c r="A301" s="134" t="s">
        <v>156</v>
      </c>
      <c r="B301" s="24"/>
      <c r="C301" s="54"/>
      <c r="E301" s="120">
        <v>0</v>
      </c>
    </row>
    <row r="302" spans="1:5" ht="27" outlineLevel="2" thickTop="1" thickBot="1">
      <c r="A302" s="134" t="s">
        <v>154</v>
      </c>
      <c r="B302" s="24"/>
      <c r="C302" s="54" t="s">
        <v>242</v>
      </c>
    </row>
    <row r="303" spans="1:5" ht="78" outlineLevel="2" thickTop="1" thickBot="1">
      <c r="A303" s="134" t="s">
        <v>190</v>
      </c>
      <c r="B303" s="3"/>
      <c r="C303" s="54" t="s">
        <v>174</v>
      </c>
    </row>
    <row r="304" spans="1:5" ht="13.5" outlineLevel="1" thickTop="1">
      <c r="B304" s="3"/>
      <c r="C304" s="3"/>
    </row>
    <row r="305" spans="1:5" ht="13.5" outlineLevel="1" thickBot="1">
      <c r="A305" s="198" t="s">
        <v>455</v>
      </c>
      <c r="B305" s="198"/>
      <c r="C305" s="198"/>
    </row>
    <row r="306" spans="1:5" ht="27" outlineLevel="2" thickTop="1" thickBot="1">
      <c r="A306" s="133" t="s">
        <v>158</v>
      </c>
      <c r="B306" s="13"/>
      <c r="C306" s="54" t="s">
        <v>243</v>
      </c>
    </row>
    <row r="307" spans="1:5" ht="14.25" outlineLevel="2" thickTop="1" thickBot="1">
      <c r="A307" s="134" t="s">
        <v>418</v>
      </c>
      <c r="C307" s="43" t="s">
        <v>193</v>
      </c>
    </row>
    <row r="308" spans="1:5" ht="14.25" outlineLevel="2" thickTop="1" thickBot="1">
      <c r="A308" s="134" t="s">
        <v>156</v>
      </c>
      <c r="B308" s="24"/>
      <c r="C308" s="54"/>
      <c r="E308" s="120">
        <v>0</v>
      </c>
    </row>
    <row r="309" spans="1:5" ht="27" outlineLevel="2" thickTop="1" thickBot="1">
      <c r="A309" s="134" t="s">
        <v>154</v>
      </c>
      <c r="B309" s="24"/>
      <c r="C309" s="54" t="s">
        <v>244</v>
      </c>
    </row>
    <row r="310" spans="1:5" ht="39.75" outlineLevel="2" thickTop="1" thickBot="1">
      <c r="A310" s="134" t="s">
        <v>190</v>
      </c>
      <c r="B310" s="3"/>
      <c r="C310" s="54" t="s">
        <v>175</v>
      </c>
    </row>
    <row r="311" spans="1:5" ht="13.5" outlineLevel="1" thickTop="1">
      <c r="B311" s="3"/>
      <c r="C311" s="3"/>
    </row>
    <row r="312" spans="1:5" outlineLevel="1">
      <c r="A312" s="198" t="s">
        <v>470</v>
      </c>
      <c r="B312" s="198"/>
      <c r="C312" s="198"/>
    </row>
    <row r="313" spans="1:5" ht="14.25" hidden="1" outlineLevel="2" thickTop="1" thickBot="1">
      <c r="A313" s="133" t="s">
        <v>159</v>
      </c>
      <c r="B313" s="13"/>
      <c r="C313" s="54"/>
    </row>
    <row r="314" spans="1:5" ht="14.25" hidden="1" outlineLevel="2" thickTop="1" thickBot="1">
      <c r="A314" s="134" t="s">
        <v>418</v>
      </c>
      <c r="C314" s="43"/>
    </row>
    <row r="315" spans="1:5" ht="14.25" hidden="1" outlineLevel="2" thickTop="1" thickBot="1">
      <c r="A315" s="134" t="s">
        <v>156</v>
      </c>
      <c r="B315" s="24"/>
      <c r="C315" s="54"/>
      <c r="E315" s="120">
        <v>0</v>
      </c>
    </row>
    <row r="316" spans="1:5" ht="14.25" hidden="1" outlineLevel="2" thickTop="1" thickBot="1">
      <c r="A316" s="134" t="s">
        <v>154</v>
      </c>
      <c r="B316" s="24"/>
      <c r="C316" s="54"/>
    </row>
    <row r="317" spans="1:5" ht="25.5" hidden="1" outlineLevel="2" thickTop="1" thickBot="1">
      <c r="A317" s="134" t="s">
        <v>190</v>
      </c>
      <c r="B317" s="3"/>
      <c r="C317" s="54"/>
    </row>
    <row r="318" spans="1:5" outlineLevel="1" collapsed="1">
      <c r="B318" s="3"/>
      <c r="C318" s="3"/>
    </row>
    <row r="319" spans="1:5" outlineLevel="1">
      <c r="A319" s="198" t="s">
        <v>469</v>
      </c>
      <c r="B319" s="198"/>
      <c r="C319" s="198"/>
    </row>
    <row r="320" spans="1:5" ht="14.25" hidden="1" outlineLevel="2" thickTop="1" thickBot="1">
      <c r="A320" s="133" t="s">
        <v>160</v>
      </c>
      <c r="B320" s="13"/>
      <c r="C320" s="54"/>
    </row>
    <row r="321" spans="1:5" ht="14.25" hidden="1" outlineLevel="2" thickTop="1" thickBot="1">
      <c r="A321" s="134" t="s">
        <v>418</v>
      </c>
      <c r="C321" s="43"/>
    </row>
    <row r="322" spans="1:5" ht="14.25" hidden="1" outlineLevel="2" thickTop="1" thickBot="1">
      <c r="A322" s="134" t="s">
        <v>156</v>
      </c>
      <c r="B322" s="24"/>
      <c r="C322" s="54"/>
      <c r="E322" s="120">
        <v>0</v>
      </c>
    </row>
    <row r="323" spans="1:5" ht="14.25" hidden="1" outlineLevel="2" thickTop="1" thickBot="1">
      <c r="A323" s="134" t="s">
        <v>154</v>
      </c>
      <c r="B323" s="24"/>
      <c r="C323" s="54"/>
    </row>
    <row r="324" spans="1:5" ht="25.5" hidden="1" outlineLevel="2" thickTop="1" thickBot="1">
      <c r="A324" s="134" t="s">
        <v>190</v>
      </c>
      <c r="B324" s="3"/>
      <c r="C324" s="54"/>
    </row>
    <row r="325" spans="1:5" outlineLevel="1" collapsed="1">
      <c r="B325" s="3"/>
      <c r="C325" s="3"/>
    </row>
    <row r="326" spans="1:5" outlineLevel="1">
      <c r="A326" s="198" t="s">
        <v>468</v>
      </c>
      <c r="B326" s="198"/>
      <c r="C326" s="198"/>
    </row>
    <row r="327" spans="1:5" ht="14.25" hidden="1" outlineLevel="2" thickTop="1" thickBot="1">
      <c r="A327" s="133" t="s">
        <v>161</v>
      </c>
      <c r="B327" s="13"/>
      <c r="C327" s="54"/>
    </row>
    <row r="328" spans="1:5" ht="14.25" hidden="1" outlineLevel="2" thickTop="1" thickBot="1">
      <c r="A328" s="134" t="s">
        <v>418</v>
      </c>
      <c r="C328" s="43"/>
    </row>
    <row r="329" spans="1:5" ht="14.25" hidden="1" outlineLevel="2" thickTop="1" thickBot="1">
      <c r="A329" s="134" t="s">
        <v>156</v>
      </c>
      <c r="B329" s="24"/>
      <c r="C329" s="54" t="s">
        <v>139</v>
      </c>
      <c r="E329" s="120">
        <v>0</v>
      </c>
    </row>
    <row r="330" spans="1:5" ht="14.25" hidden="1" outlineLevel="2" thickTop="1" thickBot="1">
      <c r="A330" s="134" t="s">
        <v>154</v>
      </c>
      <c r="B330" s="24"/>
      <c r="C330" s="54" t="s">
        <v>152</v>
      </c>
    </row>
    <row r="331" spans="1:5" ht="25.5" hidden="1" outlineLevel="2" thickTop="1" thickBot="1">
      <c r="A331" s="134" t="s">
        <v>190</v>
      </c>
      <c r="B331" s="3"/>
      <c r="C331" s="54" t="s">
        <v>153</v>
      </c>
    </row>
    <row r="332" spans="1:5" ht="14.25" customHeight="1" outlineLevel="1" collapsed="1" thickBot="1">
      <c r="B332" s="3"/>
      <c r="C332" s="3"/>
    </row>
    <row r="333" spans="1:5" ht="13.5" outlineLevel="1" thickBot="1">
      <c r="A333" s="133" t="s">
        <v>129</v>
      </c>
      <c r="B333" s="13"/>
      <c r="C333" s="122">
        <v>1</v>
      </c>
      <c r="E333" s="18">
        <f>IF(C333=1,1,IF(C333=2,0.75,IF(C333=3,0.5,IF(C333=4,0.25,0))))</f>
        <v>1</v>
      </c>
    </row>
    <row r="334" spans="1:5" ht="14.25" customHeight="1" outlineLevel="1" thickTop="1" thickBot="1">
      <c r="A334" s="133" t="s">
        <v>495</v>
      </c>
      <c r="C334" s="123">
        <f>E333*C282*100</f>
        <v>10</v>
      </c>
      <c r="E334" s="12">
        <f>E333*C282</f>
        <v>0.1</v>
      </c>
    </row>
    <row r="335" spans="1:5" ht="103.5" outlineLevel="1" thickTop="1" thickBot="1">
      <c r="A335" s="133" t="s">
        <v>124</v>
      </c>
      <c r="B335" s="3"/>
      <c r="C335" s="68" t="s">
        <v>176</v>
      </c>
    </row>
    <row r="336" spans="1:5" ht="14.25" outlineLevel="1" thickTop="1" thickBot="1">
      <c r="C336" s="3"/>
    </row>
    <row r="337" spans="1:7" ht="116.25" outlineLevel="1" thickTop="1" thickBot="1">
      <c r="A337" s="133" t="s">
        <v>346</v>
      </c>
      <c r="B337" s="3"/>
      <c r="C337" s="54" t="s">
        <v>177</v>
      </c>
      <c r="G337" s="195" t="s">
        <v>179</v>
      </c>
    </row>
    <row r="338" spans="1:7" ht="90.75" outlineLevel="1" thickTop="1" thickBot="1">
      <c r="A338" s="133" t="s">
        <v>347</v>
      </c>
      <c r="B338" s="3"/>
      <c r="C338" s="54" t="s">
        <v>178</v>
      </c>
    </row>
    <row r="339" spans="1:7" ht="13.5" outlineLevel="1" thickTop="1">
      <c r="A339" s="196" t="s">
        <v>295</v>
      </c>
      <c r="B339" s="196"/>
      <c r="C339" s="196"/>
      <c r="D339" s="8"/>
      <c r="E339" s="8"/>
      <c r="F339" s="8"/>
      <c r="G339" s="8"/>
    </row>
    <row r="340" spans="1:7" ht="14.25" hidden="1" outlineLevel="2" thickTop="1" thickBot="1">
      <c r="A340" s="133" t="s">
        <v>348</v>
      </c>
      <c r="B340" s="38"/>
      <c r="C340" s="54"/>
      <c r="D340" s="8"/>
      <c r="E340" s="8"/>
      <c r="F340" s="8"/>
      <c r="G340" s="8"/>
    </row>
    <row r="341" spans="1:7" ht="14.25" hidden="1" outlineLevel="2" thickTop="1" thickBot="1">
      <c r="A341" s="133" t="s">
        <v>349</v>
      </c>
      <c r="B341" s="38"/>
      <c r="C341" s="54"/>
      <c r="D341" s="8"/>
      <c r="E341" s="8"/>
      <c r="F341" s="8"/>
      <c r="G341" s="8"/>
    </row>
    <row r="342" spans="1:7" ht="14.25" hidden="1" outlineLevel="2" thickTop="1" thickBot="1">
      <c r="A342" s="133" t="s">
        <v>350</v>
      </c>
      <c r="B342" s="8"/>
      <c r="C342" s="54"/>
      <c r="D342" s="8"/>
      <c r="E342" s="8"/>
      <c r="F342" s="8"/>
      <c r="G342" s="8"/>
    </row>
    <row r="343" spans="1:7" ht="14.25" hidden="1" outlineLevel="2" thickTop="1" thickBot="1">
      <c r="A343" s="133" t="s">
        <v>351</v>
      </c>
      <c r="B343" s="8"/>
      <c r="C343" s="54"/>
      <c r="D343" s="8"/>
      <c r="E343" s="8"/>
      <c r="F343" s="8"/>
      <c r="G343" s="8"/>
    </row>
    <row r="344" spans="1:7" outlineLevel="1" collapsed="1"/>
    <row r="359" spans="3:3">
      <c r="C359" s="173" t="s">
        <v>138</v>
      </c>
    </row>
    <row r="360" spans="3:3">
      <c r="C360" s="173" t="s">
        <v>139</v>
      </c>
    </row>
    <row r="361" spans="3:3">
      <c r="C361" s="173" t="s">
        <v>140</v>
      </c>
    </row>
    <row r="362" spans="3:3">
      <c r="C362" s="173" t="s">
        <v>141</v>
      </c>
    </row>
    <row r="363" spans="3:3">
      <c r="C363" s="173" t="s">
        <v>142</v>
      </c>
    </row>
    <row r="364" spans="3:3">
      <c r="C364" s="173" t="s">
        <v>143</v>
      </c>
    </row>
    <row r="365" spans="3:3">
      <c r="C365" s="173" t="s">
        <v>144</v>
      </c>
    </row>
    <row r="366" spans="3:3">
      <c r="C366" s="173" t="s">
        <v>145</v>
      </c>
    </row>
    <row r="367" spans="3:3">
      <c r="C367" s="173" t="s">
        <v>146</v>
      </c>
    </row>
    <row r="368" spans="3:3">
      <c r="C368" s="173" t="s">
        <v>147</v>
      </c>
    </row>
    <row r="369" spans="3:3">
      <c r="C369" s="173" t="s">
        <v>148</v>
      </c>
    </row>
    <row r="370" spans="3:3">
      <c r="C370" s="173" t="s">
        <v>149</v>
      </c>
    </row>
    <row r="371" spans="3:3">
      <c r="C371" s="173" t="s">
        <v>150</v>
      </c>
    </row>
    <row r="372" spans="3:3">
      <c r="C372" s="173" t="s">
        <v>151</v>
      </c>
    </row>
    <row r="373" spans="3:3">
      <c r="C373" s="8"/>
    </row>
  </sheetData>
  <mergeCells count="35">
    <mergeCell ref="A339:C339"/>
    <mergeCell ref="A201:C201"/>
    <mergeCell ref="A270:C270"/>
    <mergeCell ref="A298:C298"/>
    <mergeCell ref="A278:C278"/>
    <mergeCell ref="A209:C209"/>
    <mergeCell ref="A229:C229"/>
    <mergeCell ref="A319:C319"/>
    <mergeCell ref="A312:C312"/>
    <mergeCell ref="A305:C305"/>
    <mergeCell ref="A132:C132"/>
    <mergeCell ref="A236:C236"/>
    <mergeCell ref="A257:C257"/>
    <mergeCell ref="A326:C326"/>
    <mergeCell ref="A243:C243"/>
    <mergeCell ref="A250:C250"/>
    <mergeCell ref="A181:C181"/>
    <mergeCell ref="A174:C174"/>
    <mergeCell ref="A98:C98"/>
    <mergeCell ref="A105:C105"/>
    <mergeCell ref="A140:C140"/>
    <mergeCell ref="A188:C188"/>
    <mergeCell ref="A112:C112"/>
    <mergeCell ref="A119:C119"/>
    <mergeCell ref="A160:C160"/>
    <mergeCell ref="A167:C167"/>
    <mergeCell ref="A43:C43"/>
    <mergeCell ref="A91:C91"/>
    <mergeCell ref="A1:C1"/>
    <mergeCell ref="A36:C36"/>
    <mergeCell ref="A22:C22"/>
    <mergeCell ref="A29:C29"/>
    <mergeCell ref="A50:C50"/>
    <mergeCell ref="A71:C71"/>
    <mergeCell ref="A63:C63"/>
  </mergeCells>
  <phoneticPr fontId="3" type="noConversion"/>
  <dataValidations count="4">
    <dataValidation type="list" allowBlank="1" showInputMessage="1" showErrorMessage="1" sqref="C321 C280 C12 C38 C31 C45 C8 C4 C77 C328 C114 C100 C52 C81 C93 C107 C24 C176 C162 C121 C150 C155 C169 C183 C146 C142 C252 C238 C224 C219 C190 C231 C245 C211 C215 C314 C300 C259 C288 C293 C307 C284 C17">
      <formula1>"Yes,No"</formula1>
    </dataValidation>
    <dataValidation type="list" allowBlank="1" showInputMessage="1" showErrorMessage="1" sqref="C286 C10 C79 C148 C217">
      <formula1>"High,Medium,Low"</formula1>
    </dataValidation>
    <dataValidation type="list" allowBlank="1" showInputMessage="1" showErrorMessage="1" sqref="C333 C195 C126 C57 C264">
      <formula1>Scores</formula1>
    </dataValidation>
    <dataValidation type="list" allowBlank="1" showInputMessage="1" showErrorMessage="1" sqref="C18 C315 C301 C260 C246 C232 C191 C177 C163 C122 C108 C39 C25 C32 C46 C329 C53 C101 C94 C115 C156 C170 C184 C225 C239 C253 C294 C308 C322">
      <formula1>$C$359:$C$372</formula1>
    </dataValidation>
  </dataValidations>
  <pageMargins left="0.55118110236220474" right="0.55118110236220474" top="0.78740157480314965" bottom="0.78740157480314965" header="0.51181102362204722" footer="0.51181102362204722"/>
  <pageSetup paperSize="9" orientation="portrait" r:id="rId1"/>
  <headerFooter alignWithMargins="0">
    <oddHeader>&amp;A</oddHeader>
    <oddFooter>&amp;F</oddFooter>
  </headerFooter>
</worksheet>
</file>

<file path=xl/worksheets/sheet3.xml><?xml version="1.0" encoding="utf-8"?>
<worksheet xmlns="http://schemas.openxmlformats.org/spreadsheetml/2006/main" xmlns:r="http://schemas.openxmlformats.org/officeDocument/2006/relationships">
  <dimension ref="A1:G361"/>
  <sheetViews>
    <sheetView topLeftCell="A221" workbookViewId="0">
      <selection activeCell="C276" sqref="C276"/>
    </sheetView>
  </sheetViews>
  <sheetFormatPr defaultRowHeight="12.75" outlineLevelRow="2"/>
  <cols>
    <col min="1" max="1" width="41.28515625" style="139" customWidth="1"/>
    <col min="2" max="2" width="1.7109375" style="10" customWidth="1"/>
    <col min="3" max="3" width="60.7109375" style="46" customWidth="1"/>
    <col min="4" max="4" width="5.7109375" style="8" customWidth="1"/>
    <col min="5" max="5" width="5.7109375" style="8" hidden="1" customWidth="1"/>
    <col min="6" max="6" width="5.7109375" style="8" customWidth="1"/>
    <col min="7" max="16384" width="9.140625" style="8"/>
  </cols>
  <sheetData>
    <row r="1" spans="1:7" s="6" customFormat="1" ht="20.25">
      <c r="A1" s="199" t="s">
        <v>1</v>
      </c>
      <c r="B1" s="199"/>
      <c r="C1" s="199"/>
      <c r="E1" s="7"/>
    </row>
    <row r="2" spans="1:7">
      <c r="A2" s="141"/>
      <c r="B2" s="20"/>
      <c r="C2" s="21"/>
      <c r="E2" s="51"/>
    </row>
    <row r="3" spans="1:7" ht="13.5" thickBot="1">
      <c r="A3" s="137" t="s">
        <v>459</v>
      </c>
      <c r="B3" s="20"/>
      <c r="C3" s="21"/>
    </row>
    <row r="4" spans="1:7" ht="16.5" outlineLevel="1" thickBot="1">
      <c r="A4" s="66" t="s">
        <v>423</v>
      </c>
      <c r="B4" s="13"/>
      <c r="C4" s="90"/>
    </row>
    <row r="5" spans="1:7" ht="13.5" outlineLevel="1" thickBot="1">
      <c r="A5" s="133" t="s">
        <v>117</v>
      </c>
      <c r="B5" s="39"/>
      <c r="C5" s="91"/>
    </row>
    <row r="6" spans="1:7" ht="14.25" outlineLevel="1" thickTop="1" thickBot="1">
      <c r="A6" s="134" t="s">
        <v>473</v>
      </c>
      <c r="B6" s="3"/>
      <c r="C6" s="92"/>
    </row>
    <row r="7" spans="1:7" ht="13.5" outlineLevel="1" thickBot="1">
      <c r="A7" s="134" t="s">
        <v>118</v>
      </c>
      <c r="B7" s="13"/>
      <c r="C7" s="45"/>
      <c r="G7" s="84"/>
    </row>
    <row r="8" spans="1:7" ht="13.5" outlineLevel="1" thickBot="1">
      <c r="A8" s="133"/>
      <c r="B8" s="13"/>
    </row>
    <row r="9" spans="1:7" ht="14.25" outlineLevel="1" thickTop="1" thickBot="1">
      <c r="A9" s="133" t="s">
        <v>119</v>
      </c>
      <c r="C9" s="93"/>
    </row>
    <row r="10" spans="1:7" ht="14.25" outlineLevel="1" thickTop="1" thickBot="1">
      <c r="A10" s="134" t="s">
        <v>473</v>
      </c>
      <c r="B10" s="3"/>
      <c r="C10" s="85"/>
      <c r="E10" s="17"/>
    </row>
    <row r="11" spans="1:7" ht="13.5" outlineLevel="1" thickBot="1">
      <c r="A11" s="134" t="s">
        <v>120</v>
      </c>
      <c r="B11" s="13"/>
      <c r="C11" s="44"/>
      <c r="E11" s="17">
        <f>IF(C11="High",1,IF(C11="Medium",2,IF(C11="Low",3,0)))</f>
        <v>0</v>
      </c>
    </row>
    <row r="12" spans="1:7" ht="13.5" outlineLevel="1" thickBot="1">
      <c r="A12" s="134"/>
      <c r="B12" s="3"/>
      <c r="C12" s="21"/>
      <c r="E12" s="17">
        <f>C7*E11</f>
        <v>0</v>
      </c>
    </row>
    <row r="13" spans="1:7" ht="14.25" outlineLevel="1" thickTop="1" thickBot="1">
      <c r="A13" s="133" t="s">
        <v>121</v>
      </c>
      <c r="B13" s="3"/>
      <c r="C13" s="93"/>
      <c r="E13" s="17"/>
    </row>
    <row r="14" spans="1:7" ht="14.25" outlineLevel="1" thickTop="1" thickBot="1">
      <c r="A14" s="134" t="s">
        <v>473</v>
      </c>
      <c r="B14" s="3"/>
      <c r="C14" s="83"/>
      <c r="E14" s="17"/>
    </row>
    <row r="15" spans="1:7" ht="13.5" outlineLevel="1" thickTop="1">
      <c r="A15" s="134" t="s">
        <v>122</v>
      </c>
      <c r="B15" s="3"/>
      <c r="C15" s="42"/>
      <c r="E15" s="17"/>
    </row>
    <row r="16" spans="1:7" ht="13.5" outlineLevel="1" thickBot="1">
      <c r="A16" s="134"/>
    </row>
    <row r="17" spans="1:7" ht="14.25" outlineLevel="1" thickTop="1" thickBot="1">
      <c r="A17" s="133" t="s">
        <v>155</v>
      </c>
      <c r="B17" s="13"/>
      <c r="C17" s="54"/>
    </row>
    <row r="18" spans="1:7" ht="14.25" outlineLevel="1" thickTop="1" thickBot="1">
      <c r="A18" s="134" t="s">
        <v>418</v>
      </c>
      <c r="C18" s="43"/>
    </row>
    <row r="19" spans="1:7" ht="14.25" outlineLevel="1" thickTop="1" thickBot="1">
      <c r="A19" s="134" t="s">
        <v>156</v>
      </c>
      <c r="B19" s="24"/>
      <c r="C19" s="54"/>
    </row>
    <row r="20" spans="1:7" ht="14.25" outlineLevel="1" thickTop="1" thickBot="1">
      <c r="A20" s="134" t="s">
        <v>154</v>
      </c>
      <c r="B20" s="24"/>
      <c r="C20" s="54"/>
    </row>
    <row r="21" spans="1:7" ht="25.5" outlineLevel="1" thickTop="1" thickBot="1">
      <c r="A21" s="134" t="s">
        <v>190</v>
      </c>
      <c r="B21" s="3"/>
      <c r="C21" s="54"/>
    </row>
    <row r="22" spans="1:7" ht="13.5" outlineLevel="1" thickTop="1">
      <c r="A22" s="134"/>
      <c r="C22" s="10"/>
      <c r="D22" s="12"/>
      <c r="E22" s="12"/>
      <c r="F22" s="12"/>
      <c r="G22" s="12"/>
    </row>
    <row r="23" spans="1:7" ht="13.5" outlineLevel="1" thickBot="1">
      <c r="A23" s="137" t="s">
        <v>456</v>
      </c>
    </row>
    <row r="24" spans="1:7" ht="14.25" outlineLevel="2" thickTop="1" thickBot="1">
      <c r="A24" s="133" t="s">
        <v>157</v>
      </c>
      <c r="B24" s="13"/>
      <c r="C24" s="54"/>
    </row>
    <row r="25" spans="1:7" ht="14.25" outlineLevel="2" thickTop="1" thickBot="1">
      <c r="A25" s="134" t="s">
        <v>418</v>
      </c>
      <c r="C25" s="43"/>
    </row>
    <row r="26" spans="1:7" ht="14.25" outlineLevel="2" thickTop="1" thickBot="1">
      <c r="A26" s="134" t="s">
        <v>156</v>
      </c>
      <c r="B26" s="24"/>
      <c r="C26" s="54"/>
    </row>
    <row r="27" spans="1:7" ht="14.25" outlineLevel="2" thickTop="1" thickBot="1">
      <c r="A27" s="134" t="s">
        <v>154</v>
      </c>
      <c r="B27" s="24"/>
      <c r="C27" s="54"/>
    </row>
    <row r="28" spans="1:7" ht="25.5" outlineLevel="2" thickTop="1" thickBot="1">
      <c r="A28" s="134" t="s">
        <v>190</v>
      </c>
      <c r="B28" s="3"/>
      <c r="C28" s="54"/>
    </row>
    <row r="29" spans="1:7" ht="13.5" outlineLevel="1" thickTop="1">
      <c r="A29" s="134"/>
      <c r="C29" s="10"/>
      <c r="D29" s="12"/>
      <c r="E29" s="12"/>
      <c r="F29" s="12"/>
      <c r="G29" s="12"/>
    </row>
    <row r="30" spans="1:7" ht="13.5" outlineLevel="1" thickBot="1">
      <c r="A30" s="137" t="s">
        <v>455</v>
      </c>
      <c r="B30" s="3"/>
      <c r="C30" s="21"/>
    </row>
    <row r="31" spans="1:7" ht="14.25" outlineLevel="2" thickTop="1" thickBot="1">
      <c r="A31" s="133" t="s">
        <v>158</v>
      </c>
      <c r="B31" s="13"/>
      <c r="C31" s="54"/>
    </row>
    <row r="32" spans="1:7" ht="14.25" outlineLevel="2" thickTop="1" thickBot="1">
      <c r="A32" s="134" t="s">
        <v>418</v>
      </c>
      <c r="C32" s="43"/>
    </row>
    <row r="33" spans="1:7" ht="14.25" outlineLevel="2" thickTop="1" thickBot="1">
      <c r="A33" s="134" t="s">
        <v>156</v>
      </c>
      <c r="B33" s="24"/>
      <c r="C33" s="54"/>
    </row>
    <row r="34" spans="1:7" ht="14.25" outlineLevel="2" thickTop="1" thickBot="1">
      <c r="A34" s="134" t="s">
        <v>154</v>
      </c>
      <c r="B34" s="24"/>
      <c r="C34" s="54"/>
    </row>
    <row r="35" spans="1:7" ht="25.5" outlineLevel="2" thickTop="1" thickBot="1">
      <c r="A35" s="134" t="s">
        <v>190</v>
      </c>
      <c r="B35" s="3"/>
      <c r="C35" s="54"/>
    </row>
    <row r="36" spans="1:7" ht="13.5" outlineLevel="1" thickTop="1">
      <c r="A36" s="134"/>
      <c r="C36" s="10"/>
      <c r="D36" s="12"/>
      <c r="E36" s="12"/>
      <c r="F36" s="12"/>
      <c r="G36" s="12"/>
    </row>
    <row r="37" spans="1:7" ht="13.5" outlineLevel="1" thickBot="1">
      <c r="A37" s="137" t="s">
        <v>470</v>
      </c>
      <c r="B37" s="3"/>
      <c r="C37" s="21"/>
    </row>
    <row r="38" spans="1:7" ht="14.25" outlineLevel="2" thickTop="1" thickBot="1">
      <c r="A38" s="133" t="s">
        <v>159</v>
      </c>
      <c r="B38" s="13"/>
      <c r="C38" s="54"/>
    </row>
    <row r="39" spans="1:7" ht="14.25" outlineLevel="2" thickTop="1" thickBot="1">
      <c r="A39" s="134" t="s">
        <v>418</v>
      </c>
      <c r="C39" s="43"/>
    </row>
    <row r="40" spans="1:7" ht="14.25" outlineLevel="2" thickTop="1" thickBot="1">
      <c r="A40" s="134" t="s">
        <v>156</v>
      </c>
      <c r="B40" s="24"/>
      <c r="C40" s="54"/>
    </row>
    <row r="41" spans="1:7" ht="14.25" outlineLevel="2" thickTop="1" thickBot="1">
      <c r="A41" s="134" t="s">
        <v>154</v>
      </c>
      <c r="B41" s="24"/>
      <c r="C41" s="54"/>
    </row>
    <row r="42" spans="1:7" ht="25.5" outlineLevel="2" thickTop="1" thickBot="1">
      <c r="A42" s="134" t="s">
        <v>190</v>
      </c>
      <c r="B42" s="3"/>
      <c r="C42" s="54"/>
    </row>
    <row r="43" spans="1:7" ht="13.5" outlineLevel="1" thickTop="1">
      <c r="A43" s="134"/>
      <c r="B43" s="3"/>
      <c r="C43" s="81"/>
    </row>
    <row r="44" spans="1:7" ht="13.5" outlineLevel="1" thickBot="1">
      <c r="A44" s="137" t="s">
        <v>469</v>
      </c>
      <c r="B44" s="3"/>
      <c r="C44" s="21"/>
    </row>
    <row r="45" spans="1:7" ht="14.25" outlineLevel="2" thickTop="1" thickBot="1">
      <c r="A45" s="133" t="s">
        <v>160</v>
      </c>
      <c r="B45" s="13"/>
      <c r="C45" s="54"/>
    </row>
    <row r="46" spans="1:7" ht="14.25" outlineLevel="2" thickTop="1" thickBot="1">
      <c r="A46" s="134" t="s">
        <v>418</v>
      </c>
      <c r="C46" s="43"/>
    </row>
    <row r="47" spans="1:7" ht="14.25" outlineLevel="2" thickTop="1" thickBot="1">
      <c r="A47" s="134" t="s">
        <v>156</v>
      </c>
      <c r="B47" s="24"/>
      <c r="C47" s="54"/>
    </row>
    <row r="48" spans="1:7" ht="14.25" outlineLevel="2" thickTop="1" thickBot="1">
      <c r="A48" s="134" t="s">
        <v>154</v>
      </c>
      <c r="B48" s="24"/>
      <c r="C48" s="54"/>
    </row>
    <row r="49" spans="1:5" ht="25.5" outlineLevel="2" thickTop="1" thickBot="1">
      <c r="A49" s="134" t="s">
        <v>190</v>
      </c>
      <c r="B49" s="3"/>
      <c r="C49" s="54"/>
    </row>
    <row r="50" spans="1:5" ht="13.5" outlineLevel="1" thickTop="1">
      <c r="A50" s="134"/>
      <c r="B50" s="3"/>
      <c r="C50" s="81"/>
    </row>
    <row r="51" spans="1:5" ht="13.5" outlineLevel="1" thickBot="1">
      <c r="A51" s="198" t="s">
        <v>468</v>
      </c>
      <c r="B51" s="198"/>
      <c r="C51" s="198"/>
    </row>
    <row r="52" spans="1:5" ht="14.25" outlineLevel="2" thickTop="1" thickBot="1">
      <c r="A52" s="133" t="s">
        <v>161</v>
      </c>
      <c r="B52" s="13"/>
      <c r="C52" s="54"/>
    </row>
    <row r="53" spans="1:5" ht="14.25" outlineLevel="2" thickTop="1" thickBot="1">
      <c r="A53" s="134" t="s">
        <v>418</v>
      </c>
      <c r="C53" s="43"/>
    </row>
    <row r="54" spans="1:5" ht="14.25" outlineLevel="2" thickTop="1" thickBot="1">
      <c r="A54" s="134" t="s">
        <v>156</v>
      </c>
      <c r="B54" s="24"/>
      <c r="C54" s="54"/>
    </row>
    <row r="55" spans="1:5" ht="14.25" outlineLevel="2" thickTop="1" thickBot="1">
      <c r="A55" s="134" t="s">
        <v>154</v>
      </c>
      <c r="B55" s="24"/>
      <c r="C55" s="54"/>
    </row>
    <row r="56" spans="1:5" ht="25.5" outlineLevel="2" thickTop="1" thickBot="1">
      <c r="A56" s="134" t="s">
        <v>190</v>
      </c>
      <c r="B56" s="3"/>
      <c r="C56" s="54"/>
    </row>
    <row r="57" spans="1:5" ht="14.25" outlineLevel="1" thickTop="1" thickBot="1">
      <c r="A57" s="134"/>
      <c r="B57" s="3"/>
      <c r="C57" s="81"/>
    </row>
    <row r="58" spans="1:5" ht="13.5" outlineLevel="1" thickBot="1">
      <c r="A58" s="133" t="s">
        <v>276</v>
      </c>
      <c r="B58" s="13"/>
      <c r="C58" s="122"/>
      <c r="E58" s="17">
        <f>IF(C58=1,1,IF(C58=2,0.75,IF(C58=3,0.5,IF(C58=4,0.25,0))))</f>
        <v>0</v>
      </c>
    </row>
    <row r="59" spans="1:5" ht="14.25" outlineLevel="1" thickTop="1" thickBot="1">
      <c r="A59" s="133" t="s">
        <v>495</v>
      </c>
      <c r="C59" s="123">
        <f>E58*C7*100</f>
        <v>0</v>
      </c>
      <c r="E59" s="8">
        <f>E58*C7</f>
        <v>0</v>
      </c>
    </row>
    <row r="60" spans="1:5" ht="14.25" outlineLevel="1" thickTop="1" thickBot="1">
      <c r="A60" s="133" t="s">
        <v>124</v>
      </c>
      <c r="B60" s="3"/>
      <c r="C60" s="116"/>
    </row>
    <row r="61" spans="1:5" ht="14.25" outlineLevel="1" thickTop="1" thickBot="1">
      <c r="A61" s="134"/>
      <c r="B61" s="3"/>
      <c r="C61" s="21"/>
    </row>
    <row r="62" spans="1:5" ht="14.25" outlineLevel="1" thickTop="1" thickBot="1">
      <c r="A62" s="133" t="s">
        <v>376</v>
      </c>
      <c r="B62" s="3"/>
      <c r="C62" s="87"/>
    </row>
    <row r="63" spans="1:5" ht="13.5" outlineLevel="1" thickTop="1">
      <c r="A63" s="133" t="s">
        <v>377</v>
      </c>
      <c r="B63" s="3"/>
      <c r="C63" s="88"/>
    </row>
    <row r="64" spans="1:5" outlineLevel="1">
      <c r="A64" s="196" t="s">
        <v>295</v>
      </c>
      <c r="B64" s="196"/>
      <c r="C64" s="196"/>
    </row>
    <row r="65" spans="1:5" ht="14.25" hidden="1" outlineLevel="2" thickTop="1" thickBot="1">
      <c r="A65" s="133" t="s">
        <v>378</v>
      </c>
      <c r="B65" s="38"/>
      <c r="C65" s="54"/>
    </row>
    <row r="66" spans="1:5" ht="14.25" hidden="1" outlineLevel="2" thickTop="1" thickBot="1">
      <c r="A66" s="133" t="s">
        <v>379</v>
      </c>
      <c r="B66" s="38"/>
      <c r="C66" s="54"/>
    </row>
    <row r="67" spans="1:5" ht="14.25" hidden="1" outlineLevel="2" thickTop="1" thickBot="1">
      <c r="A67" s="133" t="s">
        <v>380</v>
      </c>
      <c r="B67" s="8"/>
      <c r="C67" s="54"/>
    </row>
    <row r="68" spans="1:5" ht="14.25" hidden="1" outlineLevel="2" thickTop="1" thickBot="1">
      <c r="A68" s="133" t="s">
        <v>381</v>
      </c>
      <c r="B68" s="8"/>
      <c r="C68" s="54"/>
    </row>
    <row r="69" spans="1:5" outlineLevel="1" collapsed="1">
      <c r="A69" s="134"/>
      <c r="B69" s="3"/>
      <c r="C69" s="21"/>
    </row>
    <row r="70" spans="1:5">
      <c r="A70" s="134"/>
      <c r="B70" s="3"/>
      <c r="C70" s="21"/>
    </row>
    <row r="71" spans="1:5" ht="5.0999999999999996" customHeight="1">
      <c r="A71" s="135"/>
      <c r="B71" s="26"/>
      <c r="C71" s="94"/>
    </row>
    <row r="72" spans="1:5" ht="13.5" thickBot="1">
      <c r="A72" s="137" t="s">
        <v>444</v>
      </c>
    </row>
    <row r="73" spans="1:5" ht="16.5" outlineLevel="1" thickBot="1">
      <c r="A73" s="16" t="s">
        <v>424</v>
      </c>
      <c r="B73" s="13"/>
      <c r="C73" s="97"/>
    </row>
    <row r="74" spans="1:5" ht="13.5" outlineLevel="1" thickBot="1">
      <c r="A74" s="133" t="s">
        <v>117</v>
      </c>
      <c r="B74" s="39"/>
      <c r="C74" s="91"/>
    </row>
    <row r="75" spans="1:5" ht="14.25" outlineLevel="1" thickTop="1" thickBot="1">
      <c r="A75" s="134" t="s">
        <v>473</v>
      </c>
      <c r="B75" s="3"/>
      <c r="C75" s="85"/>
    </row>
    <row r="76" spans="1:5" ht="13.5" outlineLevel="1" thickBot="1">
      <c r="A76" s="134" t="s">
        <v>118</v>
      </c>
      <c r="B76" s="13"/>
      <c r="C76" s="45"/>
    </row>
    <row r="77" spans="1:5" ht="13.5" outlineLevel="1" thickBot="1">
      <c r="A77" s="133"/>
      <c r="B77" s="13"/>
    </row>
    <row r="78" spans="1:5" ht="14.25" outlineLevel="1" thickTop="1" thickBot="1">
      <c r="A78" s="133" t="s">
        <v>119</v>
      </c>
      <c r="C78" s="93"/>
      <c r="E78" s="17"/>
    </row>
    <row r="79" spans="1:5" ht="14.25" outlineLevel="1" thickTop="1" thickBot="1">
      <c r="A79" s="134" t="s">
        <v>473</v>
      </c>
      <c r="B79" s="3"/>
      <c r="C79" s="85"/>
      <c r="E79" s="17"/>
    </row>
    <row r="80" spans="1:5" ht="13.5" outlineLevel="1" thickBot="1">
      <c r="A80" s="134" t="s">
        <v>120</v>
      </c>
      <c r="B80" s="13"/>
      <c r="C80" s="44"/>
      <c r="E80" s="17">
        <f>IF(C80="High",1,IF(C80="Medium",2,IF(C80="Low",3,0)))</f>
        <v>0</v>
      </c>
    </row>
    <row r="81" spans="1:5" ht="13.5" outlineLevel="1" thickBot="1">
      <c r="A81" s="134"/>
      <c r="B81" s="3"/>
      <c r="C81" s="21"/>
      <c r="E81" s="17">
        <f>C76*E80</f>
        <v>0</v>
      </c>
    </row>
    <row r="82" spans="1:5" ht="14.25" outlineLevel="1" thickTop="1" thickBot="1">
      <c r="A82" s="133" t="s">
        <v>121</v>
      </c>
      <c r="B82" s="3"/>
      <c r="C82" s="93"/>
      <c r="E82" s="17"/>
    </row>
    <row r="83" spans="1:5" ht="14.25" outlineLevel="1" thickTop="1" thickBot="1">
      <c r="A83" s="134" t="s">
        <v>473</v>
      </c>
      <c r="B83" s="3"/>
      <c r="C83" s="83"/>
      <c r="E83" s="17"/>
    </row>
    <row r="84" spans="1:5" ht="13.5" outlineLevel="1" thickTop="1">
      <c r="A84" s="134" t="s">
        <v>122</v>
      </c>
      <c r="B84" s="3"/>
      <c r="C84" s="42"/>
      <c r="E84" s="17"/>
    </row>
    <row r="85" spans="1:5" ht="13.5" outlineLevel="1" thickBot="1"/>
    <row r="86" spans="1:5" ht="14.25" outlineLevel="1" thickTop="1" thickBot="1">
      <c r="A86" s="133" t="s">
        <v>155</v>
      </c>
      <c r="B86" s="13"/>
      <c r="C86" s="54"/>
    </row>
    <row r="87" spans="1:5" ht="14.25" outlineLevel="1" thickTop="1" thickBot="1">
      <c r="A87" s="134" t="s">
        <v>418</v>
      </c>
      <c r="C87" s="43"/>
    </row>
    <row r="88" spans="1:5" ht="14.25" outlineLevel="1" thickTop="1" thickBot="1">
      <c r="A88" s="134" t="s">
        <v>156</v>
      </c>
      <c r="B88" s="24"/>
      <c r="C88" s="54"/>
    </row>
    <row r="89" spans="1:5" ht="14.25" outlineLevel="1" thickTop="1" thickBot="1">
      <c r="A89" s="134" t="s">
        <v>154</v>
      </c>
      <c r="B89" s="24"/>
      <c r="C89" s="54"/>
    </row>
    <row r="90" spans="1:5" ht="25.5" outlineLevel="1" thickTop="1" thickBot="1">
      <c r="A90" s="134" t="s">
        <v>190</v>
      </c>
      <c r="B90" s="3"/>
      <c r="C90" s="54"/>
    </row>
    <row r="91" spans="1:5" ht="13.5" outlineLevel="1" thickTop="1">
      <c r="A91" s="134"/>
      <c r="B91" s="3"/>
      <c r="C91" s="81"/>
    </row>
    <row r="92" spans="1:5" outlineLevel="1">
      <c r="A92" s="137" t="s">
        <v>456</v>
      </c>
    </row>
    <row r="93" spans="1:5" ht="14.25" hidden="1" outlineLevel="2" thickTop="1" thickBot="1">
      <c r="A93" s="133" t="s">
        <v>157</v>
      </c>
      <c r="B93" s="13"/>
      <c r="C93" s="54"/>
    </row>
    <row r="94" spans="1:5" ht="14.25" hidden="1" outlineLevel="2" thickTop="1" thickBot="1">
      <c r="A94" s="134" t="s">
        <v>418</v>
      </c>
      <c r="C94" s="43"/>
    </row>
    <row r="95" spans="1:5" ht="14.25" hidden="1" outlineLevel="2" thickTop="1" thickBot="1">
      <c r="A95" s="134" t="s">
        <v>156</v>
      </c>
      <c r="B95" s="24"/>
      <c r="C95" s="54"/>
    </row>
    <row r="96" spans="1:5" ht="14.25" hidden="1" outlineLevel="2" thickTop="1" thickBot="1">
      <c r="A96" s="134" t="s">
        <v>154</v>
      </c>
      <c r="B96" s="24"/>
      <c r="C96" s="54"/>
    </row>
    <row r="97" spans="1:3" ht="25.5" hidden="1" outlineLevel="2" thickTop="1" thickBot="1">
      <c r="A97" s="134" t="s">
        <v>190</v>
      </c>
      <c r="B97" s="3"/>
      <c r="C97" s="54"/>
    </row>
    <row r="98" spans="1:3" outlineLevel="1" collapsed="1">
      <c r="A98" s="134"/>
      <c r="B98" s="3"/>
      <c r="C98" s="81"/>
    </row>
    <row r="99" spans="1:3" outlineLevel="1">
      <c r="A99" s="137" t="s">
        <v>455</v>
      </c>
      <c r="B99" s="3"/>
      <c r="C99" s="21"/>
    </row>
    <row r="100" spans="1:3" ht="14.25" hidden="1" outlineLevel="2" thickTop="1" thickBot="1">
      <c r="A100" s="133" t="s">
        <v>158</v>
      </c>
      <c r="B100" s="13"/>
      <c r="C100" s="54"/>
    </row>
    <row r="101" spans="1:3" ht="14.25" hidden="1" outlineLevel="2" thickTop="1" thickBot="1">
      <c r="A101" s="134" t="s">
        <v>418</v>
      </c>
      <c r="C101" s="43"/>
    </row>
    <row r="102" spans="1:3" ht="14.25" hidden="1" outlineLevel="2" thickTop="1" thickBot="1">
      <c r="A102" s="134" t="s">
        <v>156</v>
      </c>
      <c r="B102" s="24"/>
      <c r="C102" s="54"/>
    </row>
    <row r="103" spans="1:3" ht="14.25" hidden="1" outlineLevel="2" thickTop="1" thickBot="1">
      <c r="A103" s="134" t="s">
        <v>154</v>
      </c>
      <c r="B103" s="24"/>
      <c r="C103" s="54"/>
    </row>
    <row r="104" spans="1:3" ht="25.5" hidden="1" outlineLevel="2" thickTop="1" thickBot="1">
      <c r="A104" s="134" t="s">
        <v>190</v>
      </c>
      <c r="B104" s="3"/>
      <c r="C104" s="54"/>
    </row>
    <row r="105" spans="1:3" outlineLevel="1" collapsed="1">
      <c r="A105" s="134"/>
      <c r="B105" s="3"/>
      <c r="C105" s="81"/>
    </row>
    <row r="106" spans="1:3" outlineLevel="1">
      <c r="A106" s="137" t="s">
        <v>470</v>
      </c>
      <c r="B106" s="3"/>
      <c r="C106" s="21"/>
    </row>
    <row r="107" spans="1:3" ht="14.25" hidden="1" outlineLevel="2" thickTop="1" thickBot="1">
      <c r="A107" s="133" t="s">
        <v>159</v>
      </c>
      <c r="B107" s="13"/>
      <c r="C107" s="54"/>
    </row>
    <row r="108" spans="1:3" ht="14.25" hidden="1" outlineLevel="2" thickTop="1" thickBot="1">
      <c r="A108" s="134" t="s">
        <v>418</v>
      </c>
      <c r="C108" s="43"/>
    </row>
    <row r="109" spans="1:3" ht="14.25" hidden="1" outlineLevel="2" thickTop="1" thickBot="1">
      <c r="A109" s="134" t="s">
        <v>156</v>
      </c>
      <c r="B109" s="24"/>
      <c r="C109" s="54"/>
    </row>
    <row r="110" spans="1:3" ht="14.25" hidden="1" outlineLevel="2" thickTop="1" thickBot="1">
      <c r="A110" s="134" t="s">
        <v>154</v>
      </c>
      <c r="B110" s="24"/>
      <c r="C110" s="54"/>
    </row>
    <row r="111" spans="1:3" ht="25.5" hidden="1" outlineLevel="2" thickTop="1" thickBot="1">
      <c r="A111" s="134" t="s">
        <v>190</v>
      </c>
      <c r="B111" s="3"/>
      <c r="C111" s="54"/>
    </row>
    <row r="112" spans="1:3" outlineLevel="1" collapsed="1">
      <c r="A112" s="134"/>
      <c r="B112" s="3"/>
      <c r="C112" s="81"/>
    </row>
    <row r="113" spans="1:5" outlineLevel="1">
      <c r="A113" s="137" t="s">
        <v>469</v>
      </c>
      <c r="B113" s="3"/>
      <c r="C113" s="21"/>
    </row>
    <row r="114" spans="1:5" ht="14.25" hidden="1" outlineLevel="2" thickTop="1" thickBot="1">
      <c r="A114" s="133" t="s">
        <v>160</v>
      </c>
      <c r="B114" s="13"/>
      <c r="C114" s="54"/>
    </row>
    <row r="115" spans="1:5" ht="14.25" hidden="1" outlineLevel="2" thickTop="1" thickBot="1">
      <c r="A115" s="134" t="s">
        <v>418</v>
      </c>
      <c r="C115" s="43"/>
    </row>
    <row r="116" spans="1:5" ht="14.25" hidden="1" outlineLevel="2" thickTop="1" thickBot="1">
      <c r="A116" s="134" t="s">
        <v>156</v>
      </c>
      <c r="B116" s="24"/>
      <c r="C116" s="54"/>
    </row>
    <row r="117" spans="1:5" ht="14.25" hidden="1" outlineLevel="2" thickTop="1" thickBot="1">
      <c r="A117" s="134" t="s">
        <v>154</v>
      </c>
      <c r="B117" s="24"/>
      <c r="C117" s="54"/>
    </row>
    <row r="118" spans="1:5" ht="25.5" hidden="1" outlineLevel="2" thickTop="1" thickBot="1">
      <c r="A118" s="134" t="s">
        <v>190</v>
      </c>
      <c r="B118" s="3"/>
      <c r="C118" s="54"/>
    </row>
    <row r="119" spans="1:5" outlineLevel="1" collapsed="1">
      <c r="A119" s="134"/>
      <c r="B119" s="3"/>
      <c r="C119" s="81"/>
    </row>
    <row r="120" spans="1:5" outlineLevel="1">
      <c r="A120" s="198" t="s">
        <v>468</v>
      </c>
      <c r="B120" s="198"/>
      <c r="C120" s="198"/>
    </row>
    <row r="121" spans="1:5" ht="14.25" hidden="1" outlineLevel="2" thickTop="1" thickBot="1">
      <c r="A121" s="133" t="s">
        <v>161</v>
      </c>
      <c r="B121" s="13"/>
      <c r="C121" s="54"/>
    </row>
    <row r="122" spans="1:5" ht="14.25" hidden="1" outlineLevel="2" thickTop="1" thickBot="1">
      <c r="A122" s="134" t="s">
        <v>418</v>
      </c>
      <c r="C122" s="43"/>
    </row>
    <row r="123" spans="1:5" ht="14.25" hidden="1" outlineLevel="2" thickTop="1" thickBot="1">
      <c r="A123" s="134" t="s">
        <v>156</v>
      </c>
      <c r="B123" s="24"/>
      <c r="C123" s="54"/>
    </row>
    <row r="124" spans="1:5" ht="14.25" hidden="1" outlineLevel="2" thickTop="1" thickBot="1">
      <c r="A124" s="134" t="s">
        <v>154</v>
      </c>
      <c r="B124" s="24"/>
      <c r="C124" s="54"/>
    </row>
    <row r="125" spans="1:5" ht="25.5" hidden="1" outlineLevel="2" thickTop="1" thickBot="1">
      <c r="A125" s="134" t="s">
        <v>190</v>
      </c>
      <c r="B125" s="3"/>
      <c r="C125" s="54"/>
    </row>
    <row r="126" spans="1:5" ht="13.5" outlineLevel="1" collapsed="1" thickBot="1">
      <c r="A126" s="134"/>
      <c r="B126" s="3"/>
      <c r="C126" s="81"/>
    </row>
    <row r="127" spans="1:5" s="12" customFormat="1" ht="13.5" outlineLevel="1" thickBot="1">
      <c r="A127" s="138" t="s">
        <v>277</v>
      </c>
      <c r="B127" s="13"/>
      <c r="C127" s="122"/>
      <c r="E127" s="17">
        <f>IF(C127=1,1,IF(C127=2,0.75,IF(C127=3,0.5,IF(C127=4,0.25,0))))</f>
        <v>0</v>
      </c>
    </row>
    <row r="128" spans="1:5" ht="14.25" outlineLevel="1" thickTop="1" thickBot="1">
      <c r="A128" s="133" t="s">
        <v>495</v>
      </c>
      <c r="C128" s="123">
        <f>E127*C76*100</f>
        <v>0</v>
      </c>
      <c r="E128" s="8">
        <f>E127*C76</f>
        <v>0</v>
      </c>
    </row>
    <row r="129" spans="1:3" ht="14.25" outlineLevel="1" thickTop="1" thickBot="1">
      <c r="A129" s="133" t="s">
        <v>124</v>
      </c>
      <c r="B129" s="3"/>
      <c r="C129" s="117"/>
    </row>
    <row r="130" spans="1:3" ht="14.25" outlineLevel="1" thickTop="1" thickBot="1">
      <c r="C130" s="21"/>
    </row>
    <row r="131" spans="1:3" ht="14.25" outlineLevel="1" thickTop="1" thickBot="1">
      <c r="A131" s="133" t="s">
        <v>370</v>
      </c>
      <c r="B131" s="3"/>
      <c r="C131" s="89"/>
    </row>
    <row r="132" spans="1:3" ht="13.5" outlineLevel="1" thickTop="1">
      <c r="A132" s="133" t="s">
        <v>371</v>
      </c>
      <c r="B132" s="3"/>
      <c r="C132" s="88"/>
    </row>
    <row r="133" spans="1:3" outlineLevel="1">
      <c r="A133" s="196" t="s">
        <v>295</v>
      </c>
      <c r="B133" s="196"/>
      <c r="C133" s="196"/>
    </row>
    <row r="134" spans="1:3" ht="14.25" hidden="1" outlineLevel="2" thickTop="1" thickBot="1">
      <c r="A134" s="133" t="s">
        <v>372</v>
      </c>
      <c r="B134" s="38"/>
      <c r="C134" s="54"/>
    </row>
    <row r="135" spans="1:3" ht="14.25" hidden="1" outlineLevel="2" thickTop="1" thickBot="1">
      <c r="A135" s="133" t="s">
        <v>373</v>
      </c>
      <c r="B135" s="38"/>
      <c r="C135" s="54"/>
    </row>
    <row r="136" spans="1:3" ht="14.25" hidden="1" outlineLevel="2" thickTop="1" thickBot="1">
      <c r="A136" s="133" t="s">
        <v>374</v>
      </c>
      <c r="B136" s="8"/>
      <c r="C136" s="54"/>
    </row>
    <row r="137" spans="1:3" ht="14.25" hidden="1" outlineLevel="2" thickTop="1" thickBot="1">
      <c r="A137" s="133" t="s">
        <v>375</v>
      </c>
      <c r="B137" s="8"/>
      <c r="C137" s="54"/>
    </row>
    <row r="138" spans="1:3" outlineLevel="1" collapsed="1">
      <c r="A138" s="134"/>
      <c r="B138" s="3"/>
      <c r="C138" s="21"/>
    </row>
    <row r="139" spans="1:3">
      <c r="A139" s="134"/>
      <c r="B139" s="3"/>
      <c r="C139" s="21"/>
    </row>
    <row r="140" spans="1:3" ht="5.0999999999999996" customHeight="1">
      <c r="A140" s="135"/>
      <c r="B140" s="26"/>
      <c r="C140" s="94"/>
    </row>
    <row r="141" spans="1:3" ht="13.5" thickBot="1">
      <c r="A141" s="137" t="s">
        <v>442</v>
      </c>
    </row>
    <row r="142" spans="1:3" ht="16.5" outlineLevel="1" thickBot="1">
      <c r="A142" s="16" t="s">
        <v>425</v>
      </c>
      <c r="B142" s="13"/>
      <c r="C142" s="97"/>
    </row>
    <row r="143" spans="1:3" ht="13.5" outlineLevel="1" thickBot="1">
      <c r="A143" s="133" t="s">
        <v>117</v>
      </c>
      <c r="B143" s="39"/>
      <c r="C143" s="91"/>
    </row>
    <row r="144" spans="1:3" ht="14.25" outlineLevel="1" thickTop="1" thickBot="1">
      <c r="A144" s="134" t="s">
        <v>473</v>
      </c>
      <c r="B144" s="3"/>
      <c r="C144" s="95"/>
    </row>
    <row r="145" spans="1:5" ht="13.5" outlineLevel="1" thickBot="1">
      <c r="A145" s="134" t="s">
        <v>118</v>
      </c>
      <c r="B145" s="13"/>
      <c r="C145" s="45"/>
    </row>
    <row r="146" spans="1:5" ht="13.5" outlineLevel="1" thickBot="1">
      <c r="A146" s="133"/>
      <c r="B146" s="13"/>
      <c r="C146" s="21"/>
    </row>
    <row r="147" spans="1:5" ht="14.25" outlineLevel="1" thickTop="1" thickBot="1">
      <c r="A147" s="133" t="s">
        <v>119</v>
      </c>
      <c r="C147" s="93"/>
      <c r="E147" s="17"/>
    </row>
    <row r="148" spans="1:5" ht="14.25" outlineLevel="1" thickTop="1" thickBot="1">
      <c r="A148" s="134" t="s">
        <v>473</v>
      </c>
      <c r="B148" s="3"/>
      <c r="C148" s="95"/>
      <c r="E148" s="17"/>
    </row>
    <row r="149" spans="1:5" ht="13.5" outlineLevel="1" thickBot="1">
      <c r="A149" s="134" t="s">
        <v>120</v>
      </c>
      <c r="B149" s="13"/>
      <c r="C149" s="90"/>
      <c r="E149" s="17">
        <f>IF(C149="High",1,IF(C149="Medium",2,IF(C149="Low",3,0)))</f>
        <v>0</v>
      </c>
    </row>
    <row r="150" spans="1:5" outlineLevel="1">
      <c r="A150" s="134"/>
      <c r="E150" s="17">
        <f>C145*E149</f>
        <v>0</v>
      </c>
    </row>
    <row r="151" spans="1:5" ht="13.5" outlineLevel="1" thickBot="1">
      <c r="A151" s="133" t="s">
        <v>121</v>
      </c>
      <c r="B151" s="3"/>
      <c r="C151" s="21"/>
      <c r="E151" s="17"/>
    </row>
    <row r="152" spans="1:5" ht="14.25" outlineLevel="1" thickTop="1" thickBot="1">
      <c r="A152" s="134" t="s">
        <v>473</v>
      </c>
      <c r="B152" s="3"/>
      <c r="C152" s="93"/>
      <c r="E152" s="17"/>
    </row>
    <row r="153" spans="1:5" ht="14.25" outlineLevel="1" thickTop="1" thickBot="1">
      <c r="A153" s="134" t="s">
        <v>122</v>
      </c>
      <c r="B153" s="3"/>
      <c r="C153" s="98"/>
      <c r="E153" s="17"/>
    </row>
    <row r="154" spans="1:5" ht="14.25" outlineLevel="1" thickTop="1" thickBot="1"/>
    <row r="155" spans="1:5" ht="14.25" outlineLevel="1" thickTop="1" thickBot="1">
      <c r="A155" s="133" t="s">
        <v>155</v>
      </c>
      <c r="B155" s="13"/>
      <c r="C155" s="54"/>
    </row>
    <row r="156" spans="1:5" ht="14.25" outlineLevel="1" thickTop="1" thickBot="1">
      <c r="A156" s="134" t="s">
        <v>418</v>
      </c>
      <c r="C156" s="43"/>
    </row>
    <row r="157" spans="1:5" ht="14.25" outlineLevel="1" thickTop="1" thickBot="1">
      <c r="A157" s="134" t="s">
        <v>156</v>
      </c>
      <c r="B157" s="24"/>
      <c r="C157" s="54"/>
    </row>
    <row r="158" spans="1:5" ht="14.25" outlineLevel="1" thickTop="1" thickBot="1">
      <c r="A158" s="134" t="s">
        <v>154</v>
      </c>
      <c r="B158" s="24"/>
      <c r="C158" s="54"/>
    </row>
    <row r="159" spans="1:5" ht="25.5" outlineLevel="1" thickTop="1" thickBot="1">
      <c r="A159" s="134" t="s">
        <v>190</v>
      </c>
      <c r="B159" s="3"/>
      <c r="C159" s="54"/>
    </row>
    <row r="160" spans="1:5" ht="13.5" outlineLevel="1" thickTop="1">
      <c r="A160" s="134"/>
      <c r="B160" s="3"/>
      <c r="C160" s="81"/>
    </row>
    <row r="161" spans="1:3" outlineLevel="1">
      <c r="A161" s="137" t="s">
        <v>456</v>
      </c>
    </row>
    <row r="162" spans="1:3" ht="14.25" hidden="1" outlineLevel="2" thickTop="1" thickBot="1">
      <c r="A162" s="133" t="s">
        <v>157</v>
      </c>
      <c r="B162" s="13"/>
      <c r="C162" s="54"/>
    </row>
    <row r="163" spans="1:3" ht="14.25" hidden="1" outlineLevel="2" thickTop="1" thickBot="1">
      <c r="A163" s="134" t="s">
        <v>418</v>
      </c>
      <c r="C163" s="43"/>
    </row>
    <row r="164" spans="1:3" ht="14.25" hidden="1" outlineLevel="2" thickTop="1" thickBot="1">
      <c r="A164" s="134" t="s">
        <v>156</v>
      </c>
      <c r="B164" s="24"/>
      <c r="C164" s="54"/>
    </row>
    <row r="165" spans="1:3" ht="14.25" hidden="1" outlineLevel="2" thickTop="1" thickBot="1">
      <c r="A165" s="134" t="s">
        <v>154</v>
      </c>
      <c r="B165" s="24"/>
      <c r="C165" s="54"/>
    </row>
    <row r="166" spans="1:3" ht="25.5" hidden="1" outlineLevel="2" thickTop="1" thickBot="1">
      <c r="A166" s="134" t="s">
        <v>190</v>
      </c>
      <c r="B166" s="3"/>
      <c r="C166" s="54"/>
    </row>
    <row r="167" spans="1:3" outlineLevel="1" collapsed="1">
      <c r="A167" s="134"/>
      <c r="B167" s="3"/>
      <c r="C167" s="81"/>
    </row>
    <row r="168" spans="1:3" outlineLevel="1">
      <c r="A168" s="137" t="s">
        <v>455</v>
      </c>
      <c r="B168" s="3"/>
      <c r="C168" s="21"/>
    </row>
    <row r="169" spans="1:3" ht="14.25" hidden="1" outlineLevel="2" thickTop="1" thickBot="1">
      <c r="A169" s="133" t="s">
        <v>158</v>
      </c>
      <c r="B169" s="13"/>
      <c r="C169" s="54"/>
    </row>
    <row r="170" spans="1:3" ht="14.25" hidden="1" outlineLevel="2" thickTop="1" thickBot="1">
      <c r="A170" s="134" t="s">
        <v>418</v>
      </c>
      <c r="C170" s="43"/>
    </row>
    <row r="171" spans="1:3" ht="14.25" hidden="1" outlineLevel="2" thickTop="1" thickBot="1">
      <c r="A171" s="134" t="s">
        <v>156</v>
      </c>
      <c r="B171" s="24"/>
      <c r="C171" s="54"/>
    </row>
    <row r="172" spans="1:3" ht="14.25" hidden="1" outlineLevel="2" thickTop="1" thickBot="1">
      <c r="A172" s="134" t="s">
        <v>154</v>
      </c>
      <c r="B172" s="24"/>
      <c r="C172" s="54"/>
    </row>
    <row r="173" spans="1:3" ht="25.5" hidden="1" outlineLevel="2" thickTop="1" thickBot="1">
      <c r="A173" s="134" t="s">
        <v>190</v>
      </c>
      <c r="B173" s="3"/>
      <c r="C173" s="54"/>
    </row>
    <row r="174" spans="1:3" outlineLevel="1" collapsed="1">
      <c r="A174" s="134"/>
      <c r="B174" s="3"/>
      <c r="C174" s="81"/>
    </row>
    <row r="175" spans="1:3" outlineLevel="1">
      <c r="A175" s="137" t="s">
        <v>470</v>
      </c>
      <c r="B175" s="3"/>
      <c r="C175" s="21"/>
    </row>
    <row r="176" spans="1:3" ht="14.25" hidden="1" outlineLevel="2" thickTop="1" thickBot="1">
      <c r="A176" s="133" t="s">
        <v>159</v>
      </c>
      <c r="B176" s="13"/>
      <c r="C176" s="54"/>
    </row>
    <row r="177" spans="1:3" ht="14.25" hidden="1" outlineLevel="2" thickTop="1" thickBot="1">
      <c r="A177" s="134" t="s">
        <v>418</v>
      </c>
      <c r="C177" s="43"/>
    </row>
    <row r="178" spans="1:3" ht="14.25" hidden="1" outlineLevel="2" thickTop="1" thickBot="1">
      <c r="A178" s="134" t="s">
        <v>156</v>
      </c>
      <c r="B178" s="24"/>
      <c r="C178" s="54"/>
    </row>
    <row r="179" spans="1:3" ht="14.25" hidden="1" outlineLevel="2" thickTop="1" thickBot="1">
      <c r="A179" s="134" t="s">
        <v>154</v>
      </c>
      <c r="B179" s="24"/>
      <c r="C179" s="54"/>
    </row>
    <row r="180" spans="1:3" ht="25.5" hidden="1" outlineLevel="2" thickTop="1" thickBot="1">
      <c r="A180" s="134" t="s">
        <v>190</v>
      </c>
      <c r="B180" s="3"/>
      <c r="C180" s="54"/>
    </row>
    <row r="181" spans="1:3" outlineLevel="1" collapsed="1">
      <c r="A181" s="134"/>
      <c r="B181" s="3"/>
      <c r="C181" s="81"/>
    </row>
    <row r="182" spans="1:3" outlineLevel="1">
      <c r="A182" s="137" t="s">
        <v>469</v>
      </c>
      <c r="B182" s="3"/>
      <c r="C182" s="21"/>
    </row>
    <row r="183" spans="1:3" ht="14.25" hidden="1" outlineLevel="2" thickTop="1" thickBot="1">
      <c r="A183" s="133" t="s">
        <v>160</v>
      </c>
      <c r="B183" s="13"/>
      <c r="C183" s="54"/>
    </row>
    <row r="184" spans="1:3" ht="14.25" hidden="1" outlineLevel="2" thickTop="1" thickBot="1">
      <c r="A184" s="134" t="s">
        <v>418</v>
      </c>
      <c r="C184" s="43"/>
    </row>
    <row r="185" spans="1:3" ht="14.25" hidden="1" outlineLevel="2" thickTop="1" thickBot="1">
      <c r="A185" s="134" t="s">
        <v>156</v>
      </c>
      <c r="B185" s="24"/>
      <c r="C185" s="54"/>
    </row>
    <row r="186" spans="1:3" ht="14.25" hidden="1" outlineLevel="2" thickTop="1" thickBot="1">
      <c r="A186" s="134" t="s">
        <v>154</v>
      </c>
      <c r="B186" s="24"/>
      <c r="C186" s="54"/>
    </row>
    <row r="187" spans="1:3" ht="25.5" hidden="1" outlineLevel="2" thickTop="1" thickBot="1">
      <c r="A187" s="134" t="s">
        <v>190</v>
      </c>
      <c r="B187" s="3"/>
      <c r="C187" s="54"/>
    </row>
    <row r="188" spans="1:3" outlineLevel="1" collapsed="1">
      <c r="A188" s="134"/>
      <c r="B188" s="3"/>
      <c r="C188" s="81"/>
    </row>
    <row r="189" spans="1:3" outlineLevel="1">
      <c r="A189" s="198" t="s">
        <v>468</v>
      </c>
      <c r="B189" s="198"/>
      <c r="C189" s="198"/>
    </row>
    <row r="190" spans="1:3" ht="14.25" hidden="1" outlineLevel="2" thickTop="1" thickBot="1">
      <c r="A190" s="133" t="s">
        <v>161</v>
      </c>
      <c r="B190" s="13"/>
      <c r="C190" s="54"/>
    </row>
    <row r="191" spans="1:3" ht="14.25" hidden="1" outlineLevel="2" thickTop="1" thickBot="1">
      <c r="A191" s="134" t="s">
        <v>418</v>
      </c>
      <c r="C191" s="43"/>
    </row>
    <row r="192" spans="1:3" ht="14.25" hidden="1" outlineLevel="2" thickTop="1" thickBot="1">
      <c r="A192" s="134" t="s">
        <v>156</v>
      </c>
      <c r="B192" s="24"/>
      <c r="C192" s="54"/>
    </row>
    <row r="193" spans="1:5" ht="14.25" hidden="1" outlineLevel="2" thickTop="1" thickBot="1">
      <c r="A193" s="134" t="s">
        <v>154</v>
      </c>
      <c r="B193" s="24"/>
      <c r="C193" s="54"/>
    </row>
    <row r="194" spans="1:5" ht="25.5" hidden="1" outlineLevel="2" thickTop="1" thickBot="1">
      <c r="A194" s="134" t="s">
        <v>190</v>
      </c>
      <c r="B194" s="3"/>
      <c r="C194" s="54"/>
    </row>
    <row r="195" spans="1:5" ht="13.5" outlineLevel="1" collapsed="1" thickBot="1">
      <c r="A195" s="134"/>
      <c r="B195" s="3"/>
      <c r="C195" s="81"/>
    </row>
    <row r="196" spans="1:5" ht="13.5" outlineLevel="1" thickBot="1">
      <c r="A196" s="138" t="s">
        <v>278</v>
      </c>
      <c r="B196" s="13"/>
      <c r="C196" s="122"/>
      <c r="E196" s="17">
        <f>IF(C196=1,1,IF(C196=2,0.75,IF(C196=3,0.5,IF(C196=4,0.25,0))))</f>
        <v>0</v>
      </c>
    </row>
    <row r="197" spans="1:5" ht="14.25" outlineLevel="1" thickTop="1" thickBot="1">
      <c r="A197" s="133" t="s">
        <v>495</v>
      </c>
      <c r="C197" s="123">
        <f>E196*C145*100</f>
        <v>0</v>
      </c>
      <c r="E197" s="8">
        <f>E196*C145</f>
        <v>0</v>
      </c>
    </row>
    <row r="198" spans="1:5" ht="14.25" outlineLevel="1" thickTop="1" thickBot="1">
      <c r="A198" s="133" t="s">
        <v>124</v>
      </c>
      <c r="B198" s="3"/>
      <c r="C198" s="116"/>
    </row>
    <row r="199" spans="1:5" ht="14.25" outlineLevel="1" thickTop="1" thickBot="1">
      <c r="C199" s="21"/>
    </row>
    <row r="200" spans="1:5" ht="14.25" outlineLevel="1" thickTop="1" thickBot="1">
      <c r="A200" s="133" t="s">
        <v>368</v>
      </c>
      <c r="B200" s="3"/>
      <c r="C200" s="87"/>
    </row>
    <row r="201" spans="1:5" ht="13.5" outlineLevel="1" thickTop="1">
      <c r="A201" s="133" t="s">
        <v>369</v>
      </c>
      <c r="B201" s="3"/>
      <c r="C201" s="88"/>
    </row>
    <row r="202" spans="1:5" outlineLevel="1">
      <c r="A202" s="196" t="s">
        <v>295</v>
      </c>
      <c r="B202" s="196"/>
      <c r="C202" s="196"/>
    </row>
    <row r="203" spans="1:5" ht="14.25" hidden="1" outlineLevel="2" thickTop="1" thickBot="1">
      <c r="A203" s="133" t="s">
        <v>364</v>
      </c>
      <c r="B203" s="38"/>
      <c r="C203" s="54"/>
    </row>
    <row r="204" spans="1:5" ht="14.25" hidden="1" outlineLevel="2" thickTop="1" thickBot="1">
      <c r="A204" s="133" t="s">
        <v>365</v>
      </c>
      <c r="B204" s="38"/>
      <c r="C204" s="54"/>
    </row>
    <row r="205" spans="1:5" ht="14.25" hidden="1" outlineLevel="2" thickTop="1" thickBot="1">
      <c r="A205" s="133" t="s">
        <v>366</v>
      </c>
      <c r="B205" s="8"/>
      <c r="C205" s="54"/>
    </row>
    <row r="206" spans="1:5" ht="14.25" hidden="1" outlineLevel="2" thickTop="1" thickBot="1">
      <c r="A206" s="133" t="s">
        <v>367</v>
      </c>
      <c r="B206" s="8"/>
      <c r="C206" s="54"/>
    </row>
    <row r="207" spans="1:5" outlineLevel="1" collapsed="1">
      <c r="A207" s="134"/>
      <c r="B207" s="3"/>
      <c r="C207" s="21"/>
    </row>
    <row r="208" spans="1:5">
      <c r="A208" s="134"/>
      <c r="B208" s="3"/>
      <c r="C208" s="21"/>
    </row>
    <row r="209" spans="1:5" ht="5.0999999999999996" customHeight="1">
      <c r="A209" s="135"/>
      <c r="B209" s="26"/>
      <c r="C209" s="94"/>
    </row>
    <row r="210" spans="1:5" ht="13.5" thickBot="1">
      <c r="A210" s="137" t="s">
        <v>441</v>
      </c>
    </row>
    <row r="211" spans="1:5" ht="16.5" outlineLevel="1" thickBot="1">
      <c r="A211" s="16" t="s">
        <v>426</v>
      </c>
      <c r="B211" s="13"/>
      <c r="C211" s="90"/>
    </row>
    <row r="212" spans="1:5" ht="13.5" outlineLevel="1" thickBot="1">
      <c r="A212" s="133" t="s">
        <v>117</v>
      </c>
      <c r="B212" s="39"/>
      <c r="C212" s="91"/>
    </row>
    <row r="213" spans="1:5" ht="14.25" outlineLevel="1" thickTop="1" thickBot="1">
      <c r="A213" s="134" t="s">
        <v>473</v>
      </c>
      <c r="B213" s="3"/>
      <c r="C213" s="92"/>
    </row>
    <row r="214" spans="1:5" ht="13.5" outlineLevel="1" thickBot="1">
      <c r="A214" s="134" t="s">
        <v>279</v>
      </c>
      <c r="B214" s="13"/>
      <c r="C214" s="45"/>
    </row>
    <row r="215" spans="1:5" ht="13.5" outlineLevel="1" thickBot="1">
      <c r="A215" s="133"/>
      <c r="B215" s="13"/>
    </row>
    <row r="216" spans="1:5" ht="14.25" outlineLevel="1" thickTop="1" thickBot="1">
      <c r="A216" s="133" t="s">
        <v>119</v>
      </c>
      <c r="C216" s="93"/>
      <c r="E216" s="17"/>
    </row>
    <row r="217" spans="1:5" ht="14.25" outlineLevel="1" thickTop="1" thickBot="1">
      <c r="A217" s="134" t="s">
        <v>473</v>
      </c>
      <c r="B217" s="3"/>
      <c r="C217" s="85"/>
      <c r="E217" s="17"/>
    </row>
    <row r="218" spans="1:5" ht="13.5" outlineLevel="1" thickBot="1">
      <c r="A218" s="134" t="s">
        <v>120</v>
      </c>
      <c r="B218" s="13"/>
      <c r="C218" s="44"/>
      <c r="E218" s="17">
        <f>IF(C218="High",1,IF(C218="Medium",2,IF(C218="Low",3,0)))</f>
        <v>0</v>
      </c>
    </row>
    <row r="219" spans="1:5" ht="13.5" outlineLevel="1" thickBot="1">
      <c r="A219" s="134"/>
      <c r="B219" s="3"/>
      <c r="C219" s="21"/>
      <c r="E219" s="17">
        <f>C214*E218</f>
        <v>0</v>
      </c>
    </row>
    <row r="220" spans="1:5" ht="14.25" outlineLevel="1" thickTop="1" thickBot="1">
      <c r="A220" s="133" t="s">
        <v>121</v>
      </c>
      <c r="B220" s="3"/>
      <c r="C220" s="93"/>
      <c r="E220" s="17"/>
    </row>
    <row r="221" spans="1:5" ht="14.25" outlineLevel="1" thickTop="1" thickBot="1">
      <c r="A221" s="134" t="s">
        <v>473</v>
      </c>
      <c r="B221" s="3"/>
      <c r="C221" s="83"/>
      <c r="E221" s="17"/>
    </row>
    <row r="222" spans="1:5" ht="13.5" outlineLevel="1" thickTop="1">
      <c r="A222" s="134" t="s">
        <v>122</v>
      </c>
      <c r="B222" s="3"/>
      <c r="C222" s="42"/>
      <c r="E222" s="17"/>
    </row>
    <row r="223" spans="1:5" ht="13.5" outlineLevel="1" thickBot="1">
      <c r="C223" s="10"/>
    </row>
    <row r="224" spans="1:5" ht="14.25" outlineLevel="1" thickTop="1" thickBot="1">
      <c r="A224" s="133" t="s">
        <v>155</v>
      </c>
      <c r="B224" s="13"/>
      <c r="C224" s="54"/>
    </row>
    <row r="225" spans="1:3" ht="14.25" outlineLevel="1" thickTop="1" thickBot="1">
      <c r="A225" s="134" t="s">
        <v>418</v>
      </c>
      <c r="C225" s="43"/>
    </row>
    <row r="226" spans="1:3" ht="14.25" outlineLevel="1" thickTop="1" thickBot="1">
      <c r="A226" s="134" t="s">
        <v>156</v>
      </c>
      <c r="B226" s="24"/>
      <c r="C226" s="54"/>
    </row>
    <row r="227" spans="1:3" ht="14.25" outlineLevel="1" thickTop="1" thickBot="1">
      <c r="A227" s="134" t="s">
        <v>154</v>
      </c>
      <c r="B227" s="24"/>
      <c r="C227" s="54"/>
    </row>
    <row r="228" spans="1:3" ht="25.5" outlineLevel="1" thickTop="1" thickBot="1">
      <c r="A228" s="134" t="s">
        <v>190</v>
      </c>
      <c r="B228" s="3"/>
      <c r="C228" s="54"/>
    </row>
    <row r="229" spans="1:3" ht="13.5" outlineLevel="1" thickTop="1">
      <c r="A229" s="134"/>
      <c r="B229" s="3"/>
      <c r="C229" s="81"/>
    </row>
    <row r="230" spans="1:3" outlineLevel="1">
      <c r="A230" s="137" t="s">
        <v>456</v>
      </c>
    </row>
    <row r="231" spans="1:3" ht="14.25" hidden="1" outlineLevel="2" thickTop="1" thickBot="1">
      <c r="A231" s="133" t="s">
        <v>157</v>
      </c>
      <c r="B231" s="13"/>
      <c r="C231" s="54"/>
    </row>
    <row r="232" spans="1:3" ht="14.25" hidden="1" outlineLevel="2" thickTop="1" thickBot="1">
      <c r="A232" s="134" t="s">
        <v>418</v>
      </c>
      <c r="C232" s="43"/>
    </row>
    <row r="233" spans="1:3" ht="14.25" hidden="1" outlineLevel="2" thickTop="1" thickBot="1">
      <c r="A233" s="134" t="s">
        <v>156</v>
      </c>
      <c r="B233" s="24"/>
      <c r="C233" s="54"/>
    </row>
    <row r="234" spans="1:3" ht="14.25" hidden="1" outlineLevel="2" thickTop="1" thickBot="1">
      <c r="A234" s="134" t="s">
        <v>154</v>
      </c>
      <c r="B234" s="24"/>
      <c r="C234" s="54"/>
    </row>
    <row r="235" spans="1:3" ht="25.5" hidden="1" outlineLevel="2" thickTop="1" thickBot="1">
      <c r="A235" s="134" t="s">
        <v>190</v>
      </c>
      <c r="B235" s="3"/>
      <c r="C235" s="54"/>
    </row>
    <row r="236" spans="1:3" outlineLevel="1" collapsed="1">
      <c r="A236" s="134"/>
      <c r="B236" s="3"/>
      <c r="C236" s="81"/>
    </row>
    <row r="237" spans="1:3" outlineLevel="1">
      <c r="A237" s="137" t="s">
        <v>455</v>
      </c>
      <c r="B237" s="3"/>
      <c r="C237" s="21"/>
    </row>
    <row r="238" spans="1:3" ht="14.25" hidden="1" outlineLevel="2" thickTop="1" thickBot="1">
      <c r="A238" s="133" t="s">
        <v>158</v>
      </c>
      <c r="B238" s="13"/>
      <c r="C238" s="54"/>
    </row>
    <row r="239" spans="1:3" ht="14.25" hidden="1" outlineLevel="2" thickTop="1" thickBot="1">
      <c r="A239" s="134" t="s">
        <v>418</v>
      </c>
      <c r="C239" s="43"/>
    </row>
    <row r="240" spans="1:3" ht="14.25" hidden="1" outlineLevel="2" thickTop="1" thickBot="1">
      <c r="A240" s="134" t="s">
        <v>156</v>
      </c>
      <c r="B240" s="24"/>
      <c r="C240" s="54"/>
    </row>
    <row r="241" spans="1:3" ht="14.25" hidden="1" outlineLevel="2" thickTop="1" thickBot="1">
      <c r="A241" s="134" t="s">
        <v>154</v>
      </c>
      <c r="B241" s="24"/>
      <c r="C241" s="54"/>
    </row>
    <row r="242" spans="1:3" ht="25.5" hidden="1" outlineLevel="2" thickTop="1" thickBot="1">
      <c r="A242" s="134" t="s">
        <v>190</v>
      </c>
      <c r="B242" s="3"/>
      <c r="C242" s="54"/>
    </row>
    <row r="243" spans="1:3" outlineLevel="1" collapsed="1">
      <c r="A243" s="134"/>
      <c r="B243" s="3"/>
      <c r="C243" s="81"/>
    </row>
    <row r="244" spans="1:3" outlineLevel="1">
      <c r="A244" s="137" t="s">
        <v>470</v>
      </c>
      <c r="B244" s="3"/>
      <c r="C244" s="21"/>
    </row>
    <row r="245" spans="1:3" ht="14.25" hidden="1" outlineLevel="2" thickTop="1" thickBot="1">
      <c r="A245" s="133" t="s">
        <v>159</v>
      </c>
      <c r="B245" s="13"/>
      <c r="C245" s="54"/>
    </row>
    <row r="246" spans="1:3" ht="14.25" hidden="1" outlineLevel="2" thickTop="1" thickBot="1">
      <c r="A246" s="134" t="s">
        <v>418</v>
      </c>
      <c r="C246" s="43"/>
    </row>
    <row r="247" spans="1:3" ht="14.25" hidden="1" outlineLevel="2" thickTop="1" thickBot="1">
      <c r="A247" s="134" t="s">
        <v>156</v>
      </c>
      <c r="B247" s="24"/>
      <c r="C247" s="54"/>
    </row>
    <row r="248" spans="1:3" ht="14.25" hidden="1" outlineLevel="2" thickTop="1" thickBot="1">
      <c r="A248" s="134" t="s">
        <v>154</v>
      </c>
      <c r="B248" s="24"/>
      <c r="C248" s="54"/>
    </row>
    <row r="249" spans="1:3" ht="25.5" hidden="1" outlineLevel="2" thickTop="1" thickBot="1">
      <c r="A249" s="134" t="s">
        <v>190</v>
      </c>
      <c r="B249" s="3"/>
      <c r="C249" s="54"/>
    </row>
    <row r="250" spans="1:3" outlineLevel="1" collapsed="1">
      <c r="A250" s="134"/>
      <c r="B250" s="3"/>
      <c r="C250" s="81"/>
    </row>
    <row r="251" spans="1:3" outlineLevel="1">
      <c r="A251" s="137" t="s">
        <v>469</v>
      </c>
      <c r="B251" s="3"/>
      <c r="C251" s="21"/>
    </row>
    <row r="252" spans="1:3" ht="14.25" hidden="1" outlineLevel="2" thickTop="1" thickBot="1">
      <c r="A252" s="133" t="s">
        <v>160</v>
      </c>
      <c r="B252" s="13"/>
      <c r="C252" s="54"/>
    </row>
    <row r="253" spans="1:3" ht="14.25" hidden="1" outlineLevel="2" thickTop="1" thickBot="1">
      <c r="A253" s="134" t="s">
        <v>418</v>
      </c>
      <c r="C253" s="43"/>
    </row>
    <row r="254" spans="1:3" ht="14.25" hidden="1" outlineLevel="2" thickTop="1" thickBot="1">
      <c r="A254" s="134" t="s">
        <v>156</v>
      </c>
      <c r="B254" s="24"/>
      <c r="C254" s="54"/>
    </row>
    <row r="255" spans="1:3" ht="14.25" hidden="1" outlineLevel="2" thickTop="1" thickBot="1">
      <c r="A255" s="134" t="s">
        <v>154</v>
      </c>
      <c r="B255" s="24"/>
      <c r="C255" s="54"/>
    </row>
    <row r="256" spans="1:3" ht="25.5" hidden="1" outlineLevel="2" thickTop="1" thickBot="1">
      <c r="A256" s="134" t="s">
        <v>190</v>
      </c>
      <c r="B256" s="3"/>
      <c r="C256" s="54"/>
    </row>
    <row r="257" spans="1:5" outlineLevel="1" collapsed="1">
      <c r="A257" s="134"/>
      <c r="B257" s="3"/>
      <c r="C257" s="81"/>
    </row>
    <row r="258" spans="1:5" outlineLevel="1">
      <c r="A258" s="198" t="s">
        <v>468</v>
      </c>
      <c r="B258" s="198"/>
      <c r="C258" s="198"/>
    </row>
    <row r="259" spans="1:5" ht="14.25" hidden="1" outlineLevel="2" thickTop="1" thickBot="1">
      <c r="A259" s="133" t="s">
        <v>161</v>
      </c>
      <c r="B259" s="13"/>
      <c r="C259" s="54"/>
    </row>
    <row r="260" spans="1:5" ht="14.25" hidden="1" outlineLevel="2" thickTop="1" thickBot="1">
      <c r="A260" s="134" t="s">
        <v>418</v>
      </c>
      <c r="C260" s="43"/>
    </row>
    <row r="261" spans="1:5" ht="14.25" hidden="1" outlineLevel="2" thickTop="1" thickBot="1">
      <c r="A261" s="134" t="s">
        <v>156</v>
      </c>
      <c r="B261" s="24"/>
      <c r="C261" s="54"/>
    </row>
    <row r="262" spans="1:5" ht="14.25" hidden="1" outlineLevel="2" thickTop="1" thickBot="1">
      <c r="A262" s="134" t="s">
        <v>154</v>
      </c>
      <c r="B262" s="24"/>
      <c r="C262" s="54"/>
    </row>
    <row r="263" spans="1:5" ht="25.5" hidden="1" outlineLevel="2" thickTop="1" thickBot="1">
      <c r="A263" s="134" t="s">
        <v>190</v>
      </c>
      <c r="B263" s="3"/>
      <c r="C263" s="54"/>
    </row>
    <row r="264" spans="1:5" ht="13.5" outlineLevel="1" collapsed="1" thickBot="1">
      <c r="A264" s="134"/>
      <c r="B264" s="3"/>
      <c r="C264" s="81"/>
    </row>
    <row r="265" spans="1:5" ht="13.5" outlineLevel="1" thickBot="1">
      <c r="A265" s="138" t="s">
        <v>280</v>
      </c>
      <c r="B265" s="13"/>
      <c r="C265" s="122"/>
      <c r="E265" s="17">
        <f>IF(C265=1,1,IF(C265=2,0.75,IF(C265=3,0.5,IF(C265=4,0.25,0))))</f>
        <v>0</v>
      </c>
    </row>
    <row r="266" spans="1:5" ht="14.25" outlineLevel="1" thickTop="1" thickBot="1">
      <c r="A266" s="133" t="s">
        <v>495</v>
      </c>
      <c r="C266" s="123">
        <f>E265*C214*100</f>
        <v>0</v>
      </c>
      <c r="E266" s="8">
        <f>E265*C214</f>
        <v>0</v>
      </c>
    </row>
    <row r="267" spans="1:5" ht="14.25" outlineLevel="1" thickTop="1" thickBot="1">
      <c r="A267" s="133" t="s">
        <v>124</v>
      </c>
      <c r="B267" s="3"/>
      <c r="C267" s="117"/>
    </row>
    <row r="268" spans="1:5" ht="14.25" outlineLevel="1" thickTop="1" thickBot="1">
      <c r="C268" s="21"/>
    </row>
    <row r="269" spans="1:5" ht="14.25" outlineLevel="1" thickTop="1" thickBot="1">
      <c r="A269" s="133" t="s">
        <v>362</v>
      </c>
      <c r="B269" s="3"/>
      <c r="C269" s="89"/>
    </row>
    <row r="270" spans="1:5" ht="13.5" outlineLevel="1" thickTop="1">
      <c r="A270" s="133" t="s">
        <v>363</v>
      </c>
      <c r="B270" s="3"/>
      <c r="C270" s="88"/>
    </row>
    <row r="271" spans="1:5" outlineLevel="1">
      <c r="A271" s="196" t="s">
        <v>295</v>
      </c>
      <c r="B271" s="196"/>
      <c r="C271" s="196"/>
    </row>
    <row r="272" spans="1:5" ht="14.25" hidden="1" outlineLevel="2" thickTop="1" thickBot="1">
      <c r="A272" s="133" t="s">
        <v>358</v>
      </c>
      <c r="B272" s="38"/>
      <c r="C272" s="54"/>
    </row>
    <row r="273" spans="1:5" ht="14.25" hidden="1" outlineLevel="2" thickTop="1" thickBot="1">
      <c r="A273" s="133" t="s">
        <v>359</v>
      </c>
      <c r="B273" s="38"/>
      <c r="C273" s="54"/>
    </row>
    <row r="274" spans="1:5" ht="14.25" hidden="1" outlineLevel="2" thickTop="1" thickBot="1">
      <c r="A274" s="133" t="s">
        <v>360</v>
      </c>
      <c r="B274" s="8"/>
      <c r="C274" s="54"/>
    </row>
    <row r="275" spans="1:5" ht="14.25" hidden="1" outlineLevel="2" thickTop="1" thickBot="1">
      <c r="A275" s="133" t="s">
        <v>361</v>
      </c>
      <c r="B275" s="8"/>
      <c r="C275" s="54"/>
    </row>
    <row r="276" spans="1:5" outlineLevel="1" collapsed="1">
      <c r="A276" s="134"/>
      <c r="B276" s="3"/>
      <c r="C276" s="21"/>
    </row>
    <row r="277" spans="1:5" s="41" customFormat="1">
      <c r="A277" s="134"/>
      <c r="B277" s="3"/>
      <c r="C277" s="21"/>
      <c r="E277" s="8"/>
    </row>
    <row r="278" spans="1:5" s="41" customFormat="1" ht="5.0999999999999996" customHeight="1">
      <c r="A278" s="135"/>
      <c r="B278" s="40"/>
      <c r="C278" s="96"/>
      <c r="E278" s="8"/>
    </row>
    <row r="279" spans="1:5" ht="13.5" thickBot="1">
      <c r="A279" s="137" t="s">
        <v>440</v>
      </c>
    </row>
    <row r="280" spans="1:5" ht="16.5" outlineLevel="1" thickBot="1">
      <c r="A280" s="66" t="s">
        <v>427</v>
      </c>
      <c r="B280" s="13"/>
      <c r="C280" s="86"/>
    </row>
    <row r="281" spans="1:5" ht="13.5" outlineLevel="1" thickBot="1">
      <c r="A281" s="133" t="s">
        <v>117</v>
      </c>
      <c r="B281" s="39"/>
      <c r="C281" s="91"/>
    </row>
    <row r="282" spans="1:5" ht="14.25" outlineLevel="1" thickTop="1" thickBot="1">
      <c r="A282" s="134" t="s">
        <v>473</v>
      </c>
      <c r="B282" s="3"/>
      <c r="C282" s="85"/>
    </row>
    <row r="283" spans="1:5" ht="13.5" outlineLevel="1" thickBot="1">
      <c r="A283" s="134" t="s">
        <v>118</v>
      </c>
      <c r="B283" s="13"/>
      <c r="C283" s="45"/>
    </row>
    <row r="284" spans="1:5" ht="13.5" outlineLevel="1" thickBot="1">
      <c r="A284" s="133"/>
      <c r="B284" s="13"/>
    </row>
    <row r="285" spans="1:5" ht="14.25" outlineLevel="1" thickTop="1" thickBot="1">
      <c r="A285" s="133" t="s">
        <v>119</v>
      </c>
      <c r="C285" s="93"/>
      <c r="E285" s="17"/>
    </row>
    <row r="286" spans="1:5" ht="14.25" outlineLevel="1" thickTop="1" thickBot="1">
      <c r="A286" s="134" t="s">
        <v>473</v>
      </c>
      <c r="B286" s="3"/>
      <c r="C286" s="85"/>
      <c r="D286" s="32"/>
      <c r="E286" s="17"/>
    </row>
    <row r="287" spans="1:5" ht="13.5" outlineLevel="1" thickBot="1">
      <c r="A287" s="134" t="s">
        <v>120</v>
      </c>
      <c r="B287" s="13"/>
      <c r="C287" s="44"/>
      <c r="E287" s="17">
        <f>IF(C287="High",1,IF(C287="Medium",2,IF(C287="Low",3,0)))</f>
        <v>0</v>
      </c>
    </row>
    <row r="288" spans="1:5" ht="13.5" outlineLevel="1" thickBot="1">
      <c r="A288" s="134"/>
      <c r="B288" s="3"/>
      <c r="C288" s="21"/>
      <c r="E288" s="17">
        <f>C283*E287</f>
        <v>0</v>
      </c>
    </row>
    <row r="289" spans="1:5" ht="14.25" outlineLevel="1" thickTop="1" thickBot="1">
      <c r="A289" s="133" t="s">
        <v>121</v>
      </c>
      <c r="B289" s="3"/>
      <c r="C289" s="93"/>
      <c r="E289" s="17"/>
    </row>
    <row r="290" spans="1:5" ht="14.25" outlineLevel="1" thickTop="1" thickBot="1">
      <c r="A290" s="134" t="s">
        <v>473</v>
      </c>
      <c r="B290" s="3"/>
      <c r="C290" s="83"/>
      <c r="E290" s="17"/>
    </row>
    <row r="291" spans="1:5" ht="13.5" outlineLevel="1" thickTop="1">
      <c r="A291" s="134" t="s">
        <v>122</v>
      </c>
      <c r="B291" s="3"/>
      <c r="C291" s="42"/>
      <c r="E291" s="17"/>
    </row>
    <row r="292" spans="1:5" ht="13.5" outlineLevel="1" thickBot="1"/>
    <row r="293" spans="1:5" ht="14.25" outlineLevel="1" thickTop="1" thickBot="1">
      <c r="A293" s="133" t="s">
        <v>155</v>
      </c>
      <c r="B293" s="13"/>
      <c r="C293" s="54"/>
    </row>
    <row r="294" spans="1:5" ht="14.25" outlineLevel="1" thickTop="1" thickBot="1">
      <c r="A294" s="134" t="s">
        <v>418</v>
      </c>
      <c r="C294" s="43"/>
    </row>
    <row r="295" spans="1:5" ht="14.25" outlineLevel="1" thickTop="1" thickBot="1">
      <c r="A295" s="134" t="s">
        <v>156</v>
      </c>
      <c r="B295" s="24"/>
      <c r="C295" s="54"/>
    </row>
    <row r="296" spans="1:5" ht="14.25" outlineLevel="1" thickTop="1" thickBot="1">
      <c r="A296" s="134" t="s">
        <v>154</v>
      </c>
      <c r="B296" s="24"/>
      <c r="C296" s="54"/>
    </row>
    <row r="297" spans="1:5" ht="25.5" outlineLevel="1" thickTop="1" thickBot="1">
      <c r="A297" s="134" t="s">
        <v>190</v>
      </c>
      <c r="B297" s="3"/>
      <c r="C297" s="54"/>
    </row>
    <row r="298" spans="1:5" ht="13.5" outlineLevel="1" thickTop="1">
      <c r="A298" s="134"/>
      <c r="B298" s="3"/>
      <c r="C298" s="81"/>
    </row>
    <row r="299" spans="1:5" outlineLevel="1">
      <c r="A299" s="137" t="s">
        <v>456</v>
      </c>
    </row>
    <row r="300" spans="1:5" ht="14.25" hidden="1" outlineLevel="2" thickTop="1" thickBot="1">
      <c r="A300" s="133" t="s">
        <v>157</v>
      </c>
      <c r="B300" s="13"/>
      <c r="C300" s="54"/>
    </row>
    <row r="301" spans="1:5" ht="14.25" hidden="1" outlineLevel="2" thickTop="1" thickBot="1">
      <c r="A301" s="134" t="s">
        <v>418</v>
      </c>
      <c r="C301" s="43"/>
    </row>
    <row r="302" spans="1:5" ht="14.25" hidden="1" outlineLevel="2" thickTop="1" thickBot="1">
      <c r="A302" s="134" t="s">
        <v>156</v>
      </c>
      <c r="B302" s="24"/>
      <c r="C302" s="54"/>
    </row>
    <row r="303" spans="1:5" ht="14.25" hidden="1" outlineLevel="2" thickTop="1" thickBot="1">
      <c r="A303" s="134" t="s">
        <v>154</v>
      </c>
      <c r="B303" s="24"/>
      <c r="C303" s="54"/>
    </row>
    <row r="304" spans="1:5" ht="25.5" hidden="1" outlineLevel="2" thickTop="1" thickBot="1">
      <c r="A304" s="134" t="s">
        <v>190</v>
      </c>
      <c r="B304" s="3"/>
      <c r="C304" s="54"/>
    </row>
    <row r="305" spans="1:3" outlineLevel="1" collapsed="1">
      <c r="A305" s="134"/>
      <c r="B305" s="3"/>
      <c r="C305" s="81"/>
    </row>
    <row r="306" spans="1:3" outlineLevel="1">
      <c r="A306" s="137" t="s">
        <v>455</v>
      </c>
      <c r="B306" s="3"/>
      <c r="C306" s="21"/>
    </row>
    <row r="307" spans="1:3" ht="14.25" hidden="1" outlineLevel="2" thickTop="1" thickBot="1">
      <c r="A307" s="133" t="s">
        <v>158</v>
      </c>
      <c r="B307" s="13"/>
      <c r="C307" s="54"/>
    </row>
    <row r="308" spans="1:3" ht="14.25" hidden="1" outlineLevel="2" thickTop="1" thickBot="1">
      <c r="A308" s="134" t="s">
        <v>418</v>
      </c>
      <c r="C308" s="43"/>
    </row>
    <row r="309" spans="1:3" ht="14.25" hidden="1" outlineLevel="2" thickTop="1" thickBot="1">
      <c r="A309" s="134" t="s">
        <v>156</v>
      </c>
      <c r="B309" s="24"/>
      <c r="C309" s="54"/>
    </row>
    <row r="310" spans="1:3" ht="14.25" hidden="1" outlineLevel="2" thickTop="1" thickBot="1">
      <c r="A310" s="134" t="s">
        <v>154</v>
      </c>
      <c r="B310" s="24"/>
      <c r="C310" s="54"/>
    </row>
    <row r="311" spans="1:3" ht="25.5" hidden="1" outlineLevel="2" thickTop="1" thickBot="1">
      <c r="A311" s="134" t="s">
        <v>190</v>
      </c>
      <c r="B311" s="3"/>
      <c r="C311" s="54"/>
    </row>
    <row r="312" spans="1:3" outlineLevel="1" collapsed="1">
      <c r="A312" s="134"/>
      <c r="B312" s="3"/>
      <c r="C312" s="81"/>
    </row>
    <row r="313" spans="1:3" outlineLevel="1">
      <c r="A313" s="137" t="s">
        <v>470</v>
      </c>
      <c r="B313" s="3"/>
      <c r="C313" s="21"/>
    </row>
    <row r="314" spans="1:3" ht="14.25" hidden="1" outlineLevel="2" thickTop="1" thickBot="1">
      <c r="A314" s="133" t="s">
        <v>159</v>
      </c>
      <c r="B314" s="13"/>
      <c r="C314" s="54"/>
    </row>
    <row r="315" spans="1:3" ht="14.25" hidden="1" outlineLevel="2" thickTop="1" thickBot="1">
      <c r="A315" s="134" t="s">
        <v>418</v>
      </c>
      <c r="C315" s="43"/>
    </row>
    <row r="316" spans="1:3" ht="14.25" hidden="1" outlineLevel="2" thickTop="1" thickBot="1">
      <c r="A316" s="134" t="s">
        <v>156</v>
      </c>
      <c r="B316" s="24"/>
      <c r="C316" s="54"/>
    </row>
    <row r="317" spans="1:3" ht="14.25" hidden="1" outlineLevel="2" thickTop="1" thickBot="1">
      <c r="A317" s="134" t="s">
        <v>154</v>
      </c>
      <c r="B317" s="24"/>
      <c r="C317" s="54"/>
    </row>
    <row r="318" spans="1:3" ht="25.5" hidden="1" outlineLevel="2" thickTop="1" thickBot="1">
      <c r="A318" s="134" t="s">
        <v>190</v>
      </c>
      <c r="B318" s="3"/>
      <c r="C318" s="54"/>
    </row>
    <row r="319" spans="1:3" outlineLevel="1" collapsed="1">
      <c r="A319" s="134"/>
      <c r="B319" s="3"/>
      <c r="C319" s="81"/>
    </row>
    <row r="320" spans="1:3" outlineLevel="1">
      <c r="A320" s="137" t="s">
        <v>469</v>
      </c>
      <c r="B320" s="3"/>
      <c r="C320" s="21"/>
    </row>
    <row r="321" spans="1:5" ht="14.25" hidden="1" outlineLevel="2" thickTop="1" thickBot="1">
      <c r="A321" s="133" t="s">
        <v>160</v>
      </c>
      <c r="B321" s="13"/>
      <c r="C321" s="54"/>
    </row>
    <row r="322" spans="1:5" ht="14.25" hidden="1" outlineLevel="2" thickTop="1" thickBot="1">
      <c r="A322" s="134" t="s">
        <v>418</v>
      </c>
      <c r="C322" s="43"/>
    </row>
    <row r="323" spans="1:5" ht="14.25" hidden="1" outlineLevel="2" thickTop="1" thickBot="1">
      <c r="A323" s="134" t="s">
        <v>156</v>
      </c>
      <c r="B323" s="24"/>
      <c r="C323" s="54"/>
    </row>
    <row r="324" spans="1:5" ht="14.25" hidden="1" outlineLevel="2" thickTop="1" thickBot="1">
      <c r="A324" s="134" t="s">
        <v>154</v>
      </c>
      <c r="B324" s="24"/>
      <c r="C324" s="54"/>
    </row>
    <row r="325" spans="1:5" ht="25.5" hidden="1" outlineLevel="2" thickTop="1" thickBot="1">
      <c r="A325" s="134" t="s">
        <v>190</v>
      </c>
      <c r="B325" s="3"/>
      <c r="C325" s="54"/>
    </row>
    <row r="326" spans="1:5" outlineLevel="1" collapsed="1">
      <c r="A326" s="134"/>
      <c r="B326" s="3"/>
      <c r="C326" s="81"/>
    </row>
    <row r="327" spans="1:5" outlineLevel="1">
      <c r="A327" s="198" t="s">
        <v>468</v>
      </c>
      <c r="B327" s="198"/>
      <c r="C327" s="198"/>
    </row>
    <row r="328" spans="1:5" ht="14.25" hidden="1" outlineLevel="2" thickTop="1" thickBot="1">
      <c r="A328" s="133" t="s">
        <v>161</v>
      </c>
      <c r="B328" s="13"/>
      <c r="C328" s="54"/>
    </row>
    <row r="329" spans="1:5" ht="14.25" hidden="1" outlineLevel="2" thickTop="1" thickBot="1">
      <c r="A329" s="134" t="s">
        <v>418</v>
      </c>
      <c r="C329" s="43"/>
    </row>
    <row r="330" spans="1:5" ht="14.25" hidden="1" outlineLevel="2" thickTop="1" thickBot="1">
      <c r="A330" s="134" t="s">
        <v>156</v>
      </c>
      <c r="B330" s="24"/>
      <c r="C330" s="54"/>
    </row>
    <row r="331" spans="1:5" ht="14.25" hidden="1" outlineLevel="2" thickTop="1" thickBot="1">
      <c r="A331" s="134" t="s">
        <v>154</v>
      </c>
      <c r="B331" s="24"/>
      <c r="C331" s="54"/>
    </row>
    <row r="332" spans="1:5" ht="25.5" hidden="1" outlineLevel="2" thickTop="1" thickBot="1">
      <c r="A332" s="134" t="s">
        <v>190</v>
      </c>
      <c r="B332" s="3"/>
      <c r="C332" s="54"/>
    </row>
    <row r="333" spans="1:5" ht="13.5" outlineLevel="1" collapsed="1" thickBot="1">
      <c r="A333" s="134"/>
      <c r="B333" s="3"/>
      <c r="C333" s="81"/>
    </row>
    <row r="334" spans="1:5" ht="13.5" outlineLevel="1" thickBot="1">
      <c r="A334" s="138" t="s">
        <v>281</v>
      </c>
      <c r="B334" s="13"/>
      <c r="C334" s="122"/>
      <c r="E334" s="17">
        <f>IF(C334=1,1,IF(C334=2,0.75,IF(C334=3,0.5,IF(C334=4,0.25,0))))</f>
        <v>0</v>
      </c>
    </row>
    <row r="335" spans="1:5" ht="14.25" outlineLevel="1" thickTop="1" thickBot="1">
      <c r="A335" s="133" t="s">
        <v>495</v>
      </c>
      <c r="C335" s="123">
        <f>E334*C283*100</f>
        <v>0</v>
      </c>
      <c r="E335" s="8">
        <f>E334*C283</f>
        <v>0</v>
      </c>
    </row>
    <row r="336" spans="1:5" ht="14.25" outlineLevel="1" thickTop="1" thickBot="1">
      <c r="A336" s="133" t="s">
        <v>124</v>
      </c>
      <c r="B336" s="3"/>
      <c r="C336" s="116"/>
    </row>
    <row r="337" spans="1:3" ht="14.25" outlineLevel="1" thickTop="1" thickBot="1">
      <c r="C337" s="21"/>
    </row>
    <row r="338" spans="1:3" ht="14.25" outlineLevel="1" thickTop="1" thickBot="1">
      <c r="A338" s="133" t="s">
        <v>352</v>
      </c>
      <c r="B338" s="3"/>
      <c r="C338" s="87"/>
    </row>
    <row r="339" spans="1:3" ht="13.5" outlineLevel="1" thickTop="1">
      <c r="A339" s="133" t="s">
        <v>353</v>
      </c>
      <c r="B339" s="3"/>
      <c r="C339" s="88"/>
    </row>
    <row r="340" spans="1:3" outlineLevel="1">
      <c r="A340" s="196" t="s">
        <v>295</v>
      </c>
      <c r="B340" s="196"/>
      <c r="C340" s="196"/>
    </row>
    <row r="341" spans="1:3" ht="14.25" hidden="1" outlineLevel="2" thickTop="1" thickBot="1">
      <c r="A341" s="133" t="s">
        <v>354</v>
      </c>
      <c r="B341" s="38"/>
      <c r="C341" s="54"/>
    </row>
    <row r="342" spans="1:3" ht="14.25" hidden="1" outlineLevel="2" thickTop="1" thickBot="1">
      <c r="A342" s="133" t="s">
        <v>355</v>
      </c>
      <c r="B342" s="38"/>
      <c r="C342" s="54"/>
    </row>
    <row r="343" spans="1:3" ht="14.25" hidden="1" outlineLevel="2" thickTop="1" thickBot="1">
      <c r="A343" s="133" t="s">
        <v>356</v>
      </c>
      <c r="B343" s="8"/>
      <c r="C343" s="54"/>
    </row>
    <row r="344" spans="1:3" ht="14.25" hidden="1" outlineLevel="2" thickTop="1" thickBot="1">
      <c r="A344" s="133" t="s">
        <v>357</v>
      </c>
      <c r="B344" s="8"/>
      <c r="C344" s="54"/>
    </row>
    <row r="345" spans="1:3" outlineLevel="1" collapsed="1">
      <c r="C345" s="21"/>
    </row>
    <row r="348" spans="1:3">
      <c r="C348" s="173" t="s">
        <v>138</v>
      </c>
    </row>
    <row r="349" spans="1:3">
      <c r="C349" s="173" t="s">
        <v>139</v>
      </c>
    </row>
    <row r="350" spans="1:3">
      <c r="C350" s="173" t="s">
        <v>140</v>
      </c>
    </row>
    <row r="351" spans="1:3">
      <c r="C351" s="173" t="s">
        <v>141</v>
      </c>
    </row>
    <row r="352" spans="1:3">
      <c r="C352" s="173" t="s">
        <v>142</v>
      </c>
    </row>
    <row r="353" spans="3:3">
      <c r="C353" s="173" t="s">
        <v>143</v>
      </c>
    </row>
    <row r="354" spans="3:3">
      <c r="C354" s="173" t="s">
        <v>144</v>
      </c>
    </row>
    <row r="355" spans="3:3">
      <c r="C355" s="173" t="s">
        <v>145</v>
      </c>
    </row>
    <row r="356" spans="3:3">
      <c r="C356" s="173" t="s">
        <v>146</v>
      </c>
    </row>
    <row r="357" spans="3:3">
      <c r="C357" s="173" t="s">
        <v>147</v>
      </c>
    </row>
    <row r="358" spans="3:3">
      <c r="C358" s="173" t="s">
        <v>148</v>
      </c>
    </row>
    <row r="359" spans="3:3">
      <c r="C359" s="173" t="s">
        <v>149</v>
      </c>
    </row>
    <row r="360" spans="3:3">
      <c r="C360" s="173" t="s">
        <v>150</v>
      </c>
    </row>
    <row r="361" spans="3:3">
      <c r="C361" s="173" t="s">
        <v>151</v>
      </c>
    </row>
  </sheetData>
  <mergeCells count="11">
    <mergeCell ref="A271:C271"/>
    <mergeCell ref="A1:C1"/>
    <mergeCell ref="A51:C51"/>
    <mergeCell ref="A64:C64"/>
    <mergeCell ref="A133:C133"/>
    <mergeCell ref="A120:C120"/>
    <mergeCell ref="A340:C340"/>
    <mergeCell ref="A189:C189"/>
    <mergeCell ref="A258:C258"/>
    <mergeCell ref="A327:C327"/>
    <mergeCell ref="A202:C202"/>
  </mergeCells>
  <phoneticPr fontId="3" type="noConversion"/>
  <dataValidations count="4">
    <dataValidation type="list" allowBlank="1" showInputMessage="1" showErrorMessage="1" sqref="C239 C216 C212 C170 C184 C177 C191 C163 C156 C220 C101 C115 C108 C122 C94 C87 C289 C253 C246 C260 C232 C225 C281 C285 C147 C143 C152 C78 C32 C9 C5 C82 C46 C39 C53 C74 C25 C18 C13 C308 C322 C315 C329 C301 C294">
      <formula1>"Yes,No"</formula1>
    </dataValidation>
    <dataValidation type="list" allowBlank="1" showInputMessage="1" showErrorMessage="1" sqref="C287 C218 C149 C80 C11">
      <formula1>"High,Medium,Low"</formula1>
    </dataValidation>
    <dataValidation type="list" allowBlank="1" showInputMessage="1" showErrorMessage="1" sqref="C334 C265 C196 C127 C58">
      <formula1>Scores</formula1>
    </dataValidation>
    <dataValidation type="list" allowBlank="1" showInputMessage="1" showErrorMessage="1" sqref="C19 C26 C33 C40 C47 C54 C88 C95 C102 C109 C116 C123 C157 C164 C171 C178 C185 C192 C226 C233 C240 C247 C254 C261 C295 C302 C309 C316 C323 C330">
      <formula1>$C$348:$C$361</formula1>
    </dataValidation>
  </dataValidations>
  <pageMargins left="0.55118110236220474" right="0.55118110236220474" top="0.78740157480314965" bottom="0.78740157480314965" header="0.51181102362204722" footer="0.51181102362204722"/>
  <pageSetup paperSize="9" orientation="landscape" r:id="rId1"/>
  <headerFooter alignWithMargins="0">
    <oddHeader>&amp;A</oddHeader>
    <oddFooter>&amp;F</oddFooter>
  </headerFooter>
</worksheet>
</file>

<file path=xl/worksheets/sheet4.xml><?xml version="1.0" encoding="utf-8"?>
<worksheet xmlns="http://schemas.openxmlformats.org/spreadsheetml/2006/main" xmlns:r="http://schemas.openxmlformats.org/officeDocument/2006/relationships">
  <dimension ref="A1:F109"/>
  <sheetViews>
    <sheetView workbookViewId="0">
      <selection activeCell="F5" sqref="F5"/>
    </sheetView>
  </sheetViews>
  <sheetFormatPr defaultRowHeight="14.25" customHeight="1" outlineLevelRow="2"/>
  <cols>
    <col min="1" max="1" width="30.7109375" style="134" customWidth="1"/>
    <col min="2" max="2" width="1.7109375" style="2" customWidth="1"/>
    <col min="3" max="3" width="60.7109375" style="2" customWidth="1"/>
    <col min="4" max="4" width="9.140625" style="2"/>
    <col min="5" max="5" width="0" style="2" hidden="1" customWidth="1"/>
    <col min="6" max="6" width="26.28515625" style="2" customWidth="1"/>
    <col min="7" max="16384" width="9.140625" style="2"/>
  </cols>
  <sheetData>
    <row r="1" spans="1:6" ht="20.25">
      <c r="A1" s="201" t="s">
        <v>496</v>
      </c>
      <c r="B1" s="201"/>
      <c r="C1" s="201"/>
      <c r="F1" s="2" t="s">
        <v>163</v>
      </c>
    </row>
    <row r="2" spans="1:6" s="22" customFormat="1" ht="14.25" customHeight="1" thickBot="1">
      <c r="A2" s="142"/>
      <c r="B2" s="105"/>
      <c r="C2" s="105"/>
    </row>
    <row r="3" spans="1:6" s="22" customFormat="1" ht="14.25" customHeight="1" thickBot="1">
      <c r="A3" s="133" t="s">
        <v>282</v>
      </c>
      <c r="B3" s="57"/>
      <c r="C3" s="55">
        <v>40870</v>
      </c>
    </row>
    <row r="4" spans="1:6" s="22" customFormat="1" ht="14.25" customHeight="1" thickBot="1">
      <c r="A4" s="134"/>
      <c r="C4" s="3"/>
    </row>
    <row r="5" spans="1:6" ht="14.25" customHeight="1" thickTop="1" thickBot="1">
      <c r="A5" s="138" t="s">
        <v>283</v>
      </c>
      <c r="B5" s="23"/>
      <c r="C5" s="124">
        <f ca="1">'A2 Outputs 1-5'!C6+'A2 Outputs 1-5'!C75+'A2 Outputs 1-5'!C144+'A2 Outputs 1-5'!C213+'A2 Outputs 1-5'!C282+'A2 Outputs 6-10'!C7+'A2 Outputs 6-10'!C76+'A2 Outputs 6-10'!C145+'A2 Outputs 6-10'!C214+'A2 Outputs 6-10'!C283</f>
        <v>1</v>
      </c>
      <c r="D5" s="8"/>
      <c r="E5" s="8"/>
    </row>
    <row r="6" spans="1:6" ht="14.25" customHeight="1" thickTop="1" thickBot="1">
      <c r="A6" s="138" t="s">
        <v>428</v>
      </c>
      <c r="B6" s="127"/>
      <c r="C6" s="125">
        <f ca="1">E6*100</f>
        <v>75</v>
      </c>
      <c r="D6" s="8"/>
      <c r="E6" s="8">
        <f ca="1">'A2 Outputs 1-5'!E58+'A2 Outputs 1-5'!E127+'A2 Outputs 1-5'!E196+'A2 Outputs 1-5'!E265+'A2 Outputs 1-5'!E334+'A2 Outputs 6-10'!E59+'A2 Outputs 6-10'!E128+'A2 Outputs 6-10'!E197+'A2 Outputs 6-10'!E266+'A2 Outputs 6-10'!E335</f>
        <v>0.75</v>
      </c>
    </row>
    <row r="7" spans="1:6" ht="14.25" customHeight="1" thickTop="1" thickBot="1">
      <c r="A7" s="138" t="s">
        <v>497</v>
      </c>
      <c r="B7" s="13"/>
      <c r="C7" s="126" t="str">
        <f ca="1">IF(E7&lt;1.55,"High",IF(E7&gt;2.5,"Low","Medium"))</f>
        <v>Medium</v>
      </c>
      <c r="D7" s="8"/>
      <c r="E7" s="8">
        <f ca="1">'A2 Outputs 1-5'!E11+'A2 Outputs 1-5'!E80+'A2 Outputs 1-5'!E149+'A2 Outputs 1-5'!E218+'A2 Outputs 1-5'!E287+'A2 Outputs 6-10'!E12+'A2 Outputs 6-10'!E81+'A2 Outputs 6-10'!E150+'A2 Outputs 6-10'!E219+'A2 Outputs 6-10'!E288</f>
        <v>1.75</v>
      </c>
    </row>
    <row r="8" spans="1:6" ht="14.25" customHeight="1" thickTop="1"/>
    <row r="9" spans="1:6" ht="15.75">
      <c r="A9" s="202" t="s">
        <v>383</v>
      </c>
      <c r="B9" s="202"/>
      <c r="C9" s="202"/>
    </row>
    <row r="10" spans="1:6" ht="14.25" customHeight="1" thickBot="1">
      <c r="A10" s="203" t="s">
        <v>396</v>
      </c>
      <c r="B10" s="203"/>
      <c r="C10" s="203"/>
    </row>
    <row r="11" spans="1:6" ht="24.75" thickBot="1">
      <c r="A11" s="134" t="s">
        <v>384</v>
      </c>
      <c r="B11" s="5"/>
      <c r="C11" s="90"/>
    </row>
    <row r="12" spans="1:6" ht="24.75" thickBot="1">
      <c r="A12" s="134" t="s">
        <v>385</v>
      </c>
      <c r="B12" s="5"/>
      <c r="C12" s="100" t="s">
        <v>199</v>
      </c>
    </row>
    <row r="13" spans="1:6" ht="14.25" customHeight="1" thickBot="1">
      <c r="A13" s="134" t="s">
        <v>386</v>
      </c>
      <c r="B13" s="5"/>
      <c r="C13" s="90" t="s">
        <v>199</v>
      </c>
    </row>
    <row r="14" spans="1:6" ht="14.25" customHeight="1" thickBot="1">
      <c r="A14" s="134" t="s">
        <v>387</v>
      </c>
      <c r="B14" s="5"/>
      <c r="C14" s="90"/>
    </row>
    <row r="15" spans="1:6" ht="14.25" customHeight="1" thickBot="1">
      <c r="A15" s="134" t="s">
        <v>388</v>
      </c>
      <c r="B15" s="5"/>
      <c r="C15" s="90"/>
    </row>
    <row r="16" spans="1:6" ht="14.25" customHeight="1" thickBot="1">
      <c r="A16" s="134" t="s">
        <v>389</v>
      </c>
      <c r="B16" s="5"/>
      <c r="C16" s="90" t="s">
        <v>199</v>
      </c>
    </row>
    <row r="17" spans="1:3" ht="14.25" customHeight="1">
      <c r="B17" s="1"/>
      <c r="C17" s="1"/>
    </row>
    <row r="18" spans="1:3" ht="15.75">
      <c r="A18" s="202" t="s">
        <v>390</v>
      </c>
      <c r="B18" s="202"/>
      <c r="C18" s="202"/>
    </row>
    <row r="19" spans="1:3" ht="14.25" customHeight="1" thickBot="1">
      <c r="A19" s="200" t="s">
        <v>397</v>
      </c>
      <c r="B19" s="200"/>
      <c r="C19" s="200"/>
    </row>
    <row r="20" spans="1:3" ht="14.25" customHeight="1" thickBot="1">
      <c r="A20" s="134" t="s">
        <v>391</v>
      </c>
      <c r="B20" s="5"/>
      <c r="C20" s="90"/>
    </row>
    <row r="21" spans="1:3" ht="14.25" customHeight="1" thickBot="1">
      <c r="A21" s="134" t="s">
        <v>392</v>
      </c>
      <c r="B21" s="5"/>
      <c r="C21" s="100"/>
    </row>
    <row r="22" spans="1:3" ht="14.25" customHeight="1" thickBot="1">
      <c r="A22" s="134" t="s">
        <v>393</v>
      </c>
      <c r="B22" s="5"/>
      <c r="C22" s="90" t="s">
        <v>199</v>
      </c>
    </row>
    <row r="23" spans="1:3" ht="14.25" customHeight="1" thickBot="1">
      <c r="A23" s="134" t="s">
        <v>394</v>
      </c>
      <c r="B23" s="5"/>
      <c r="C23" s="90"/>
    </row>
    <row r="24" spans="1:3" ht="14.25" customHeight="1" thickBot="1">
      <c r="A24" s="134" t="s">
        <v>395</v>
      </c>
      <c r="B24" s="5"/>
      <c r="C24" s="90" t="s">
        <v>199</v>
      </c>
    </row>
    <row r="25" spans="1:3" ht="14.25" customHeight="1" thickBot="1">
      <c r="B25" s="5"/>
      <c r="C25" s="5"/>
    </row>
    <row r="26" spans="1:3" ht="14.25" customHeight="1" thickTop="1" thickBot="1">
      <c r="A26" s="134" t="s">
        <v>394</v>
      </c>
      <c r="B26" s="4"/>
      <c r="C26" s="101" t="s">
        <v>260</v>
      </c>
    </row>
    <row r="27" spans="1:3" ht="14.25" customHeight="1" thickTop="1" thickBot="1">
      <c r="B27" s="1"/>
      <c r="C27" s="101" t="s">
        <v>261</v>
      </c>
    </row>
    <row r="28" spans="1:3" ht="14.25" customHeight="1" thickTop="1" thickBot="1">
      <c r="B28" s="1"/>
      <c r="C28" s="101" t="s">
        <v>262</v>
      </c>
    </row>
    <row r="29" spans="1:3" ht="14.25" customHeight="1" thickTop="1" thickBot="1">
      <c r="C29" s="101" t="s">
        <v>263</v>
      </c>
    </row>
    <row r="30" spans="1:3" ht="14.25" customHeight="1" thickTop="1" thickBot="1">
      <c r="C30" s="101" t="s">
        <v>264</v>
      </c>
    </row>
    <row r="31" spans="1:3" ht="14.25" customHeight="1" thickTop="1" thickBot="1">
      <c r="C31" s="101"/>
    </row>
    <row r="32" spans="1:3" s="22" customFormat="1" ht="14.25" customHeight="1" thickTop="1" thickBot="1">
      <c r="A32" s="134"/>
      <c r="B32" s="2"/>
      <c r="C32" s="101"/>
    </row>
    <row r="33" spans="1:3" s="22" customFormat="1" ht="14.25" customHeight="1" thickTop="1" thickBot="1">
      <c r="A33" s="133"/>
    </row>
    <row r="34" spans="1:3" ht="78" thickTop="1" thickBot="1">
      <c r="A34" s="133" t="s">
        <v>136</v>
      </c>
      <c r="B34" s="4"/>
      <c r="C34" s="101" t="s">
        <v>265</v>
      </c>
    </row>
    <row r="35" spans="1:3" ht="14.25" customHeight="1" thickTop="1" thickBot="1"/>
    <row r="36" spans="1:3" ht="16.5" thickTop="1" thickBot="1">
      <c r="A36" s="133" t="s">
        <v>36</v>
      </c>
      <c r="C36" s="101"/>
    </row>
    <row r="37" spans="1:3" ht="16.5" thickTop="1" thickBot="1">
      <c r="A37" s="143" t="s">
        <v>37</v>
      </c>
      <c r="C37" s="101"/>
    </row>
    <row r="38" spans="1:3" s="8" customFormat="1" hidden="1" outlineLevel="1" thickTop="1" thickBot="1">
      <c r="A38" s="196" t="s">
        <v>295</v>
      </c>
      <c r="B38" s="196"/>
      <c r="C38" s="196"/>
    </row>
    <row r="39" spans="1:3" s="8" customFormat="1" hidden="1" outlineLevel="2" thickTop="1" thickBot="1">
      <c r="A39" s="133" t="s">
        <v>32</v>
      </c>
      <c r="B39" s="38"/>
      <c r="C39" s="54"/>
    </row>
    <row r="40" spans="1:3" s="8" customFormat="1" hidden="1" outlineLevel="2" thickTop="1" thickBot="1">
      <c r="A40" s="133" t="s">
        <v>33</v>
      </c>
      <c r="B40" s="38"/>
      <c r="C40" s="54"/>
    </row>
    <row r="41" spans="1:3" s="8" customFormat="1" hidden="1" outlineLevel="2" thickTop="1" thickBot="1">
      <c r="A41" s="133" t="s">
        <v>34</v>
      </c>
      <c r="C41" s="54"/>
    </row>
    <row r="42" spans="1:3" s="8" customFormat="1" hidden="1" outlineLevel="2" thickTop="1" thickBot="1">
      <c r="A42" s="133" t="s">
        <v>35</v>
      </c>
      <c r="C42" s="54"/>
    </row>
    <row r="43" spans="1:3" ht="14.25" customHeight="1" collapsed="1" thickTop="1"/>
    <row r="105" spans="3:3" ht="14.25" customHeight="1">
      <c r="C105" s="60"/>
    </row>
    <row r="109" spans="3:3" ht="14.25" customHeight="1">
      <c r="C109" s="60"/>
    </row>
  </sheetData>
  <mergeCells count="6">
    <mergeCell ref="A38:C38"/>
    <mergeCell ref="A19:C19"/>
    <mergeCell ref="A1:C1"/>
    <mergeCell ref="A9:C9"/>
    <mergeCell ref="A10:C10"/>
    <mergeCell ref="A18:C18"/>
  </mergeCells>
  <phoneticPr fontId="3" type="noConversion"/>
  <dataValidations count="1">
    <dataValidation type="list" allowBlank="1" showInputMessage="1" showErrorMessage="1" sqref="C11:C16 C20:C24">
      <formula1>"X"</formula1>
    </dataValidation>
  </dataValidations>
  <pageMargins left="0.55118110236220474" right="0.55118110236220474" top="0.78740157480314965" bottom="0.78740157480314965" header="0.51181102362204722" footer="0.51181102362204722"/>
  <pageSetup paperSize="9" orientation="portrait" r:id="rId1"/>
  <headerFooter alignWithMargins="0">
    <oddHeader>&amp;A</oddHeader>
    <oddFooter>&amp;F</oddFooter>
  </headerFooter>
</worksheet>
</file>

<file path=xl/worksheets/sheet5.xml><?xml version="1.0" encoding="utf-8"?>
<worksheet xmlns="http://schemas.openxmlformats.org/spreadsheetml/2006/main" xmlns:r="http://schemas.openxmlformats.org/officeDocument/2006/relationships">
  <dimension ref="A1:D123"/>
  <sheetViews>
    <sheetView workbookViewId="0">
      <selection activeCell="G13" sqref="G13"/>
    </sheetView>
  </sheetViews>
  <sheetFormatPr defaultRowHeight="12.75" outlineLevelRow="2"/>
  <cols>
    <col min="1" max="1" width="30.7109375" style="151" customWidth="1"/>
    <col min="2" max="2" width="1.7109375" customWidth="1"/>
    <col min="3" max="3" width="60.7109375" style="29" customWidth="1"/>
    <col min="4" max="4" width="10.7109375" style="104" customWidth="1"/>
  </cols>
  <sheetData>
    <row r="1" spans="1:4" ht="20.25">
      <c r="A1" s="30" t="s">
        <v>462</v>
      </c>
      <c r="B1" s="30"/>
      <c r="C1" s="73"/>
    </row>
    <row r="2" spans="1:4">
      <c r="A2" s="136"/>
      <c r="B2" s="32"/>
      <c r="C2" s="78"/>
    </row>
    <row r="3" spans="1:4" ht="16.5" thickBot="1">
      <c r="A3" s="36" t="s">
        <v>471</v>
      </c>
      <c r="B3" s="36"/>
      <c r="C3" s="77"/>
    </row>
    <row r="4" spans="1:4" s="33" customFormat="1" ht="51.75" thickBot="1">
      <c r="A4" s="138" t="s">
        <v>436</v>
      </c>
      <c r="B4" s="49"/>
      <c r="C4" s="102" t="s">
        <v>266</v>
      </c>
      <c r="D4" s="104"/>
    </row>
    <row r="5" spans="1:4" s="33" customFormat="1" ht="13.5" thickBot="1">
      <c r="A5" s="144"/>
      <c r="C5" s="59"/>
      <c r="D5" s="35"/>
    </row>
    <row r="6" spans="1:4" s="33" customFormat="1" ht="25.5" thickTop="1" thickBot="1">
      <c r="A6" s="133" t="s">
        <v>38</v>
      </c>
      <c r="B6" s="47"/>
      <c r="C6" s="109"/>
      <c r="D6" s="35"/>
    </row>
    <row r="7" spans="1:4" s="33" customFormat="1" ht="25.5" thickTop="1" thickBot="1">
      <c r="A7" s="143" t="s">
        <v>39</v>
      </c>
      <c r="B7" s="48"/>
      <c r="C7" s="109"/>
      <c r="D7" s="35"/>
    </row>
    <row r="8" spans="1:4" s="8" customFormat="1" ht="13.5" thickTop="1">
      <c r="A8" s="196" t="s">
        <v>295</v>
      </c>
      <c r="B8" s="196"/>
      <c r="C8" s="196"/>
    </row>
    <row r="9" spans="1:4" s="8" customFormat="1" ht="25.5" hidden="1" outlineLevel="2" thickTop="1" thickBot="1">
      <c r="A9" s="133" t="s">
        <v>28</v>
      </c>
      <c r="B9" s="38"/>
      <c r="C9" s="54"/>
    </row>
    <row r="10" spans="1:4" s="8" customFormat="1" ht="25.5" hidden="1" outlineLevel="2" thickTop="1" thickBot="1">
      <c r="A10" s="133" t="s">
        <v>29</v>
      </c>
      <c r="B10" s="38"/>
      <c r="C10" s="54"/>
    </row>
    <row r="11" spans="1:4" s="8" customFormat="1" ht="25.5" hidden="1" outlineLevel="2" thickTop="1" thickBot="1">
      <c r="A11" s="133" t="s">
        <v>30</v>
      </c>
      <c r="C11" s="54"/>
    </row>
    <row r="12" spans="1:4" s="8" customFormat="1" ht="25.5" hidden="1" outlineLevel="2" thickTop="1" thickBot="1">
      <c r="A12" s="133" t="s">
        <v>31</v>
      </c>
      <c r="C12" s="54"/>
    </row>
    <row r="13" spans="1:4" s="33" customFormat="1" ht="13.5" collapsed="1" thickBot="1">
      <c r="A13" s="133"/>
      <c r="B13" s="47"/>
      <c r="C13" s="38"/>
      <c r="D13" s="105"/>
    </row>
    <row r="14" spans="1:4" s="33" customFormat="1" ht="64.5" thickBot="1">
      <c r="A14" s="138" t="s">
        <v>437</v>
      </c>
      <c r="B14" s="49"/>
      <c r="C14" s="102" t="s">
        <v>267</v>
      </c>
      <c r="D14" s="35"/>
    </row>
    <row r="15" spans="1:4" s="33" customFormat="1" ht="13.5" thickBot="1">
      <c r="A15" s="134"/>
      <c r="B15" s="28"/>
      <c r="C15" s="27"/>
      <c r="D15" s="28"/>
    </row>
    <row r="16" spans="1:4" s="33" customFormat="1" ht="25.5" thickTop="1" thickBot="1">
      <c r="A16" s="133" t="s">
        <v>40</v>
      </c>
      <c r="B16" s="47"/>
      <c r="C16" s="109"/>
      <c r="D16" s="28"/>
    </row>
    <row r="17" spans="1:4" s="33" customFormat="1" ht="25.5" thickTop="1" thickBot="1">
      <c r="A17" s="143" t="s">
        <v>41</v>
      </c>
      <c r="B17" s="112"/>
      <c r="C17" s="109"/>
      <c r="D17" s="28"/>
    </row>
    <row r="18" spans="1:4" s="8" customFormat="1" ht="13.5" thickTop="1">
      <c r="A18" s="196" t="s">
        <v>295</v>
      </c>
      <c r="B18" s="196"/>
      <c r="C18" s="196"/>
    </row>
    <row r="19" spans="1:4" s="8" customFormat="1" ht="25.5" hidden="1" outlineLevel="2" thickTop="1" thickBot="1">
      <c r="A19" s="133" t="s">
        <v>24</v>
      </c>
      <c r="B19" s="38"/>
      <c r="C19" s="54"/>
    </row>
    <row r="20" spans="1:4" s="8" customFormat="1" ht="25.5" hidden="1" outlineLevel="2" thickTop="1" thickBot="1">
      <c r="A20" s="133" t="s">
        <v>25</v>
      </c>
      <c r="B20" s="38"/>
      <c r="C20" s="54"/>
    </row>
    <row r="21" spans="1:4" s="8" customFormat="1" ht="25.5" hidden="1" outlineLevel="2" thickTop="1" thickBot="1">
      <c r="A21" s="133" t="s">
        <v>26</v>
      </c>
      <c r="C21" s="54"/>
    </row>
    <row r="22" spans="1:4" s="8" customFormat="1" ht="25.5" hidden="1" outlineLevel="2" thickTop="1" thickBot="1">
      <c r="A22" s="133" t="s">
        <v>27</v>
      </c>
      <c r="C22" s="54"/>
    </row>
    <row r="23" spans="1:4" s="33" customFormat="1" ht="13.5" collapsed="1" thickBot="1">
      <c r="A23" s="143"/>
      <c r="B23" s="48"/>
      <c r="C23" s="78"/>
      <c r="D23" s="106"/>
    </row>
    <row r="24" spans="1:4" s="33" customFormat="1" ht="39" thickBot="1">
      <c r="A24" s="138" t="s">
        <v>438</v>
      </c>
      <c r="B24" s="49"/>
      <c r="C24" s="102" t="s">
        <v>268</v>
      </c>
      <c r="D24" s="35"/>
    </row>
    <row r="25" spans="1:4" s="33" customFormat="1" ht="13.5" thickBot="1">
      <c r="A25" s="145"/>
      <c r="B25" s="28"/>
      <c r="C25" s="27"/>
      <c r="D25" s="28"/>
    </row>
    <row r="26" spans="1:4" s="33" customFormat="1" ht="25.5" thickTop="1" thickBot="1">
      <c r="A26" s="133" t="s">
        <v>42</v>
      </c>
      <c r="B26" s="47"/>
      <c r="C26" s="109"/>
      <c r="D26" s="28"/>
    </row>
    <row r="27" spans="1:4" s="33" customFormat="1" ht="14.25" thickTop="1" thickBot="1">
      <c r="A27" s="143" t="s">
        <v>43</v>
      </c>
      <c r="B27" s="48"/>
      <c r="C27" s="109"/>
      <c r="D27" s="28"/>
    </row>
    <row r="28" spans="1:4" s="8" customFormat="1" ht="13.5" thickTop="1">
      <c r="A28" s="196" t="s">
        <v>295</v>
      </c>
      <c r="B28" s="196"/>
      <c r="C28" s="196"/>
    </row>
    <row r="29" spans="1:4" s="8" customFormat="1" ht="25.5" hidden="1" outlineLevel="2" thickTop="1" thickBot="1">
      <c r="A29" s="133" t="s">
        <v>20</v>
      </c>
      <c r="B29" s="38"/>
      <c r="C29" s="54"/>
    </row>
    <row r="30" spans="1:4" s="8" customFormat="1" ht="25.5" hidden="1" outlineLevel="2" thickTop="1" thickBot="1">
      <c r="A30" s="133" t="s">
        <v>21</v>
      </c>
      <c r="B30" s="38"/>
      <c r="C30" s="54"/>
    </row>
    <row r="31" spans="1:4" s="8" customFormat="1" ht="14.25" hidden="1" outlineLevel="2" thickTop="1" thickBot="1">
      <c r="A31" s="133" t="s">
        <v>22</v>
      </c>
      <c r="C31" s="54"/>
    </row>
    <row r="32" spans="1:4" s="8" customFormat="1" ht="14.25" hidden="1" outlineLevel="2" thickTop="1" thickBot="1">
      <c r="A32" s="133" t="s">
        <v>23</v>
      </c>
      <c r="C32" s="54"/>
    </row>
    <row r="33" spans="1:4" s="33" customFormat="1" collapsed="1">
      <c r="A33" s="143"/>
      <c r="B33" s="78"/>
      <c r="C33" s="78"/>
      <c r="D33" s="28"/>
    </row>
    <row r="34" spans="1:4" s="33" customFormat="1" ht="15.75">
      <c r="A34" s="50" t="s">
        <v>479</v>
      </c>
      <c r="C34" s="59"/>
      <c r="D34" s="35"/>
    </row>
    <row r="35" spans="1:4" s="33" customFormat="1" ht="72">
      <c r="A35" s="134" t="s">
        <v>439</v>
      </c>
      <c r="B35" s="3"/>
      <c r="C35" s="103"/>
      <c r="D35" s="21"/>
    </row>
    <row r="36" spans="1:4" s="33" customFormat="1">
      <c r="A36" s="146"/>
      <c r="C36" s="59"/>
      <c r="D36" s="35"/>
    </row>
    <row r="37" spans="1:4" s="33" customFormat="1" ht="51">
      <c r="A37" s="147" t="s">
        <v>135</v>
      </c>
      <c r="B37" s="99"/>
      <c r="C37" s="103" t="s">
        <v>270</v>
      </c>
      <c r="D37" s="35"/>
    </row>
    <row r="38" spans="1:4" s="33" customFormat="1" ht="13.5" thickBot="1">
      <c r="A38" s="148"/>
      <c r="B38" s="37"/>
      <c r="C38" s="37"/>
      <c r="D38" s="35"/>
    </row>
    <row r="39" spans="1:4" s="33" customFormat="1" ht="14.25" thickTop="1" thickBot="1">
      <c r="A39" s="133" t="s">
        <v>44</v>
      </c>
      <c r="B39" s="47"/>
      <c r="C39" s="109"/>
      <c r="D39" s="35"/>
    </row>
    <row r="40" spans="1:4" s="33" customFormat="1" ht="14.25" thickTop="1" thickBot="1">
      <c r="A40" s="143" t="s">
        <v>45</v>
      </c>
      <c r="B40" s="48"/>
      <c r="C40" s="109"/>
      <c r="D40" s="35"/>
    </row>
    <row r="41" spans="1:4" s="8" customFormat="1" ht="13.5" thickTop="1">
      <c r="A41" s="196" t="s">
        <v>295</v>
      </c>
      <c r="B41" s="196"/>
      <c r="C41" s="196"/>
    </row>
    <row r="42" spans="1:4" s="8" customFormat="1" ht="14.25" hidden="1" outlineLevel="1" thickTop="1" thickBot="1">
      <c r="A42" s="133" t="s">
        <v>16</v>
      </c>
      <c r="B42" s="38"/>
      <c r="C42" s="54"/>
    </row>
    <row r="43" spans="1:4" s="8" customFormat="1" ht="14.25" hidden="1" outlineLevel="1" thickTop="1" thickBot="1">
      <c r="A43" s="133" t="s">
        <v>17</v>
      </c>
      <c r="B43" s="38"/>
      <c r="C43" s="54"/>
    </row>
    <row r="44" spans="1:4" s="8" customFormat="1" ht="14.25" hidden="1" outlineLevel="1" thickTop="1" thickBot="1">
      <c r="A44" s="133" t="s">
        <v>18</v>
      </c>
      <c r="C44" s="54"/>
    </row>
    <row r="45" spans="1:4" s="8" customFormat="1" ht="14.25" hidden="1" outlineLevel="1" thickTop="1" thickBot="1">
      <c r="A45" s="133" t="s">
        <v>19</v>
      </c>
      <c r="C45" s="54"/>
    </row>
    <row r="46" spans="1:4" s="33" customFormat="1" collapsed="1">
      <c r="A46" s="148"/>
      <c r="B46" s="37"/>
      <c r="C46" s="37"/>
      <c r="D46" s="35"/>
    </row>
    <row r="47" spans="1:4" s="33" customFormat="1" ht="15.75">
      <c r="A47" s="50" t="s">
        <v>477</v>
      </c>
      <c r="B47" s="50"/>
      <c r="C47" s="50"/>
      <c r="D47" s="35"/>
    </row>
    <row r="48" spans="1:4" s="33" customFormat="1" ht="13.5" thickBot="1">
      <c r="A48" s="149" t="s">
        <v>466</v>
      </c>
      <c r="B48" s="38"/>
      <c r="C48" s="38"/>
    </row>
    <row r="49" spans="1:4" s="33" customFormat="1" ht="14.25" thickTop="1" thickBot="1">
      <c r="A49" s="150"/>
      <c r="B49" s="28"/>
      <c r="C49" s="109" t="s">
        <v>269</v>
      </c>
    </row>
    <row r="50" spans="1:4" s="33" customFormat="1" ht="14.25" thickTop="1" thickBot="1">
      <c r="A50" s="150"/>
      <c r="B50" s="28"/>
      <c r="C50" s="109"/>
    </row>
    <row r="51" spans="1:4" s="33" customFormat="1" ht="14.25" thickTop="1" thickBot="1">
      <c r="A51" s="150"/>
      <c r="B51" s="28"/>
      <c r="C51" s="109"/>
    </row>
    <row r="52" spans="1:4" s="33" customFormat="1" ht="14.25" thickTop="1" thickBot="1">
      <c r="A52" s="150"/>
      <c r="B52" s="28"/>
      <c r="C52" s="109"/>
    </row>
    <row r="53" spans="1:4" s="33" customFormat="1" ht="14.25" thickTop="1" thickBot="1">
      <c r="A53" s="150"/>
      <c r="B53" s="28"/>
      <c r="C53" s="109"/>
    </row>
    <row r="54" spans="1:4" s="33" customFormat="1" ht="14.25" thickTop="1" thickBot="1">
      <c r="A54" s="150"/>
      <c r="B54" s="28"/>
      <c r="C54" s="109"/>
    </row>
    <row r="55" spans="1:4" s="33" customFormat="1" ht="14.25" thickTop="1" thickBot="1">
      <c r="A55" s="150"/>
      <c r="B55" s="28"/>
      <c r="C55" s="109"/>
    </row>
    <row r="56" spans="1:4" s="33" customFormat="1" ht="14.25" thickTop="1" thickBot="1">
      <c r="A56" s="150"/>
      <c r="B56" s="28"/>
      <c r="C56" s="109"/>
    </row>
    <row r="57" spans="1:4" s="33" customFormat="1" ht="14.25" thickTop="1" thickBot="1">
      <c r="A57" s="150"/>
      <c r="B57" s="28"/>
      <c r="C57" s="109"/>
    </row>
    <row r="58" spans="1:4" s="33" customFormat="1" ht="14.25" thickTop="1" thickBot="1">
      <c r="A58" s="150"/>
      <c r="B58" s="28"/>
      <c r="C58" s="109"/>
    </row>
    <row r="59" spans="1:4" ht="14.25" thickTop="1" thickBot="1">
      <c r="C59" s="110"/>
    </row>
    <row r="60" spans="1:4" s="33" customFormat="1" ht="14.25" thickTop="1" thickBot="1">
      <c r="A60" s="133" t="s">
        <v>46</v>
      </c>
      <c r="B60" s="111"/>
      <c r="C60" s="103" t="s">
        <v>271</v>
      </c>
      <c r="D60" s="35"/>
    </row>
    <row r="61" spans="1:4" ht="14.25" thickTop="1" thickBot="1">
      <c r="A61" s="143" t="s">
        <v>47</v>
      </c>
      <c r="B61" s="48"/>
      <c r="C61" s="109"/>
      <c r="D61" s="35"/>
    </row>
    <row r="62" spans="1:4" s="8" customFormat="1" ht="13.5" thickTop="1">
      <c r="A62" s="196" t="s">
        <v>295</v>
      </c>
      <c r="B62" s="196"/>
      <c r="C62" s="196"/>
    </row>
    <row r="63" spans="1:4" s="8" customFormat="1" ht="14.25" hidden="1" outlineLevel="2" thickTop="1" thickBot="1">
      <c r="A63" s="133" t="s">
        <v>12</v>
      </c>
      <c r="B63" s="38"/>
      <c r="C63" s="54"/>
    </row>
    <row r="64" spans="1:4" s="8" customFormat="1" ht="14.25" hidden="1" outlineLevel="2" thickTop="1" thickBot="1">
      <c r="A64" s="133" t="s">
        <v>13</v>
      </c>
      <c r="B64" s="38"/>
      <c r="C64" s="54"/>
    </row>
    <row r="65" spans="1:3" s="8" customFormat="1" ht="14.25" hidden="1" outlineLevel="2" thickTop="1" thickBot="1">
      <c r="A65" s="133" t="s">
        <v>14</v>
      </c>
      <c r="C65" s="54"/>
    </row>
    <row r="66" spans="1:3" s="8" customFormat="1" ht="14.25" hidden="1" outlineLevel="2" thickTop="1" thickBot="1">
      <c r="A66" s="133" t="s">
        <v>15</v>
      </c>
      <c r="C66" s="54"/>
    </row>
    <row r="67" spans="1:3" collapsed="1"/>
    <row r="114" spans="4:4">
      <c r="D114" s="107"/>
    </row>
    <row r="119" spans="4:4">
      <c r="D119" s="84"/>
    </row>
    <row r="123" spans="4:4">
      <c r="D123" s="84"/>
    </row>
  </sheetData>
  <mergeCells count="5">
    <mergeCell ref="A62:C62"/>
    <mergeCell ref="A8:C8"/>
    <mergeCell ref="A18:C18"/>
    <mergeCell ref="A28:C28"/>
    <mergeCell ref="A41:C41"/>
  </mergeCells>
  <phoneticPr fontId="3" type="noConversion"/>
  <pageMargins left="0.55118110236220474" right="0.55118110236220474" top="0.78740157480314965" bottom="0.78740157480314965" header="0.51181102362204722" footer="0.51181102362204722"/>
  <pageSetup paperSize="9" orientation="portrait" r:id="rId1"/>
  <headerFooter alignWithMargins="0">
    <oddHeader>&amp;A</oddHeader>
    <oddFooter>&amp;F</oddFooter>
  </headerFooter>
</worksheet>
</file>

<file path=xl/worksheets/sheet6.xml><?xml version="1.0" encoding="utf-8"?>
<worksheet xmlns="http://schemas.openxmlformats.org/spreadsheetml/2006/main" xmlns:r="http://schemas.openxmlformats.org/officeDocument/2006/relationships">
  <dimension ref="A1:C31"/>
  <sheetViews>
    <sheetView workbookViewId="0">
      <selection activeCell="C23" sqref="C23"/>
    </sheetView>
  </sheetViews>
  <sheetFormatPr defaultRowHeight="12.75" outlineLevelRow="2"/>
  <cols>
    <col min="1" max="1" width="30.7109375" style="152" customWidth="1"/>
    <col min="2" max="2" width="1.7109375" style="29" customWidth="1"/>
    <col min="3" max="3" width="60.7109375" style="29" customWidth="1"/>
    <col min="4" max="16384" width="9.140625" style="31"/>
  </cols>
  <sheetData>
    <row r="1" spans="1:3" ht="20.25">
      <c r="A1" s="204" t="s">
        <v>461</v>
      </c>
      <c r="B1" s="204"/>
      <c r="C1" s="204"/>
    </row>
    <row r="2" spans="1:3" ht="20.25">
      <c r="A2" s="143"/>
      <c r="B2" s="73"/>
      <c r="C2" s="73"/>
    </row>
    <row r="3" spans="1:3" ht="15.75">
      <c r="A3" s="77" t="s">
        <v>463</v>
      </c>
      <c r="B3" s="77"/>
    </row>
    <row r="4" spans="1:3" ht="48">
      <c r="A4" s="134" t="s">
        <v>433</v>
      </c>
      <c r="B4" s="27"/>
      <c r="C4" s="74" t="s">
        <v>193</v>
      </c>
    </row>
    <row r="5" spans="1:3" ht="13.5" thickBot="1">
      <c r="A5" s="134"/>
      <c r="B5" s="27"/>
      <c r="C5" s="27"/>
    </row>
    <row r="6" spans="1:3" ht="13.5" thickBot="1">
      <c r="A6" s="134" t="s">
        <v>501</v>
      </c>
      <c r="B6" s="27"/>
      <c r="C6" s="102"/>
    </row>
    <row r="7" spans="1:3" ht="13.5" thickBot="1">
      <c r="A7" s="134"/>
      <c r="B7" s="27"/>
      <c r="C7" s="27"/>
    </row>
    <row r="8" spans="1:3" ht="13.5" thickBot="1">
      <c r="A8" s="134" t="s">
        <v>500</v>
      </c>
      <c r="B8" s="27"/>
      <c r="C8" s="76"/>
    </row>
    <row r="9" spans="1:3" ht="13.5" thickBot="1">
      <c r="A9" s="134"/>
      <c r="B9" s="27"/>
      <c r="C9" s="27"/>
    </row>
    <row r="10" spans="1:3" ht="13.5" thickBot="1">
      <c r="A10" s="134" t="s">
        <v>499</v>
      </c>
      <c r="B10" s="27"/>
      <c r="C10" s="102"/>
    </row>
    <row r="11" spans="1:3" ht="13.5" thickBot="1">
      <c r="A11" s="134"/>
      <c r="B11" s="27"/>
      <c r="C11" s="27"/>
    </row>
    <row r="12" spans="1:3" ht="14.25" thickTop="1" thickBot="1">
      <c r="A12" s="133" t="s">
        <v>48</v>
      </c>
      <c r="B12" s="38"/>
      <c r="C12" s="114"/>
    </row>
    <row r="13" spans="1:3" ht="14.25" thickTop="1" thickBot="1">
      <c r="A13" s="143" t="s">
        <v>49</v>
      </c>
      <c r="B13" s="78"/>
      <c r="C13" s="113"/>
    </row>
    <row r="14" spans="1:3" s="8" customFormat="1" ht="13.5" thickTop="1">
      <c r="A14" s="196" t="s">
        <v>295</v>
      </c>
      <c r="B14" s="196"/>
      <c r="C14" s="196"/>
    </row>
    <row r="15" spans="1:3" s="8" customFormat="1" ht="14.25" hidden="1" outlineLevel="2" thickTop="1" thickBot="1">
      <c r="A15" s="133" t="s">
        <v>8</v>
      </c>
      <c r="B15" s="38"/>
      <c r="C15" s="54"/>
    </row>
    <row r="16" spans="1:3" s="8" customFormat="1" ht="14.25" hidden="1" outlineLevel="2" thickTop="1" thickBot="1">
      <c r="A16" s="133" t="s">
        <v>9</v>
      </c>
      <c r="B16" s="38"/>
      <c r="C16" s="54"/>
    </row>
    <row r="17" spans="1:3" s="8" customFormat="1" ht="14.25" hidden="1" outlineLevel="2" thickTop="1" thickBot="1">
      <c r="A17" s="133" t="s">
        <v>10</v>
      </c>
      <c r="C17" s="54"/>
    </row>
    <row r="18" spans="1:3" s="8" customFormat="1" ht="14.25" hidden="1" outlineLevel="2" thickTop="1" thickBot="1">
      <c r="A18" s="133" t="s">
        <v>11</v>
      </c>
      <c r="C18" s="54"/>
    </row>
    <row r="19" spans="1:3" collapsed="1"/>
    <row r="21" spans="1:3" ht="15.75">
      <c r="A21" s="79" t="s">
        <v>460</v>
      </c>
      <c r="B21" s="79"/>
    </row>
    <row r="22" spans="1:3" ht="36">
      <c r="A22" s="152" t="s">
        <v>434</v>
      </c>
      <c r="C22" s="75" t="s">
        <v>272</v>
      </c>
    </row>
    <row r="23" spans="1:3" ht="13.5" thickBot="1">
      <c r="A23" s="153"/>
      <c r="B23" s="80"/>
    </row>
    <row r="24" spans="1:3" ht="14.25" thickTop="1" thickBot="1">
      <c r="A24" s="133" t="s">
        <v>2</v>
      </c>
      <c r="B24" s="38"/>
      <c r="C24" s="113"/>
    </row>
    <row r="25" spans="1:3" ht="14.25" thickTop="1" thickBot="1">
      <c r="A25" s="143" t="s">
        <v>3</v>
      </c>
      <c r="B25" s="78"/>
      <c r="C25" s="113"/>
    </row>
    <row r="26" spans="1:3" s="8" customFormat="1" ht="13.5" thickTop="1">
      <c r="A26" s="196" t="s">
        <v>295</v>
      </c>
      <c r="B26" s="196"/>
      <c r="C26" s="196"/>
    </row>
    <row r="27" spans="1:3" s="8" customFormat="1" ht="14.25" hidden="1" outlineLevel="2" thickTop="1" thickBot="1">
      <c r="A27" s="133" t="s">
        <v>4</v>
      </c>
      <c r="B27" s="38"/>
      <c r="C27" s="54"/>
    </row>
    <row r="28" spans="1:3" s="8" customFormat="1" ht="14.25" hidden="1" outlineLevel="2" thickTop="1" thickBot="1">
      <c r="A28" s="133" t="s">
        <v>5</v>
      </c>
      <c r="B28" s="38"/>
      <c r="C28" s="54"/>
    </row>
    <row r="29" spans="1:3" s="8" customFormat="1" ht="14.25" hidden="1" outlineLevel="2" thickTop="1" thickBot="1">
      <c r="A29" s="133" t="s">
        <v>6</v>
      </c>
      <c r="C29" s="54"/>
    </row>
    <row r="30" spans="1:3" s="8" customFormat="1" ht="14.25" hidden="1" outlineLevel="2" thickTop="1" thickBot="1">
      <c r="A30" s="133" t="s">
        <v>7</v>
      </c>
      <c r="C30" s="54"/>
    </row>
    <row r="31" spans="1:3" collapsed="1"/>
  </sheetData>
  <mergeCells count="3">
    <mergeCell ref="A1:C1"/>
    <mergeCell ref="A14:C14"/>
    <mergeCell ref="A26:C26"/>
  </mergeCells>
  <phoneticPr fontId="3" type="noConversion"/>
  <dataValidations count="1">
    <dataValidation type="list" allowBlank="1" showInputMessage="1" showErrorMessage="1" sqref="C4:C5">
      <formula1>"Yes,No"</formula1>
    </dataValidation>
  </dataValidations>
  <pageMargins left="0.55118110236220474" right="0.55118110236220474" top="0.78740157480314965" bottom="0.78740157480314965" header="0.51181102362204722" footer="0.51181102362204722"/>
  <pageSetup paperSize="9" orientation="portrait" r:id="rId1"/>
  <headerFooter alignWithMargins="0">
    <oddHeader>&amp;A</oddHeader>
    <oddFooter>&amp;F</oddFooter>
  </headerFooter>
</worksheet>
</file>

<file path=xl/worksheets/sheet7.xml><?xml version="1.0" encoding="utf-8"?>
<worksheet xmlns="http://schemas.openxmlformats.org/spreadsheetml/2006/main" xmlns:r="http://schemas.openxmlformats.org/officeDocument/2006/relationships">
  <dimension ref="A1:F202"/>
  <sheetViews>
    <sheetView workbookViewId="0">
      <selection activeCell="C36" sqref="C36"/>
    </sheetView>
  </sheetViews>
  <sheetFormatPr defaultRowHeight="12.75"/>
  <cols>
    <col min="1" max="1" width="7.7109375" style="144" customWidth="1"/>
    <col min="2" max="2" width="60.7109375" style="157" customWidth="1"/>
    <col min="3" max="3" width="24.7109375" style="158" customWidth="1"/>
    <col min="4" max="4" width="9.140625" style="33"/>
    <col min="5" max="5" width="47.28515625" style="33" customWidth="1"/>
    <col min="6" max="16384" width="9.140625" style="33"/>
  </cols>
  <sheetData>
    <row r="1" spans="1:6" ht="20.25">
      <c r="A1" s="130" t="s">
        <v>467</v>
      </c>
    </row>
    <row r="2" spans="1:6" ht="21" thickBot="1">
      <c r="A2" s="154"/>
      <c r="B2" s="191"/>
    </row>
    <row r="3" spans="1:6" ht="24.75" thickBot="1">
      <c r="A3" s="131" t="s">
        <v>464</v>
      </c>
      <c r="C3" s="159" t="s">
        <v>478</v>
      </c>
    </row>
    <row r="4" spans="1:6" ht="13.5" thickBot="1">
      <c r="A4" s="154" t="s">
        <v>480</v>
      </c>
    </row>
    <row r="5" spans="1:6" ht="121.5" thickTop="1" thickBot="1">
      <c r="A5" s="144" t="s">
        <v>50</v>
      </c>
      <c r="B5" s="160" t="str">
        <f ca="1">'A1 Goal, Purpose, Risk'!C25</f>
        <v>Work required to quantify expected levels of need (for main SCS), based on risk factor analysis of relevant populations, and then set appropriate targets for municipal coverage. NPAC has a key role in raising the awareness of relevant municipal officers (mayors, Directors of Budget, Directors of Health and Social Welfare, Heads of Social Welfare Units) to their new roles and responsibilities. The Department of Social Welfare in Ministry of Labour and Social Welfare (MLSW) needs to consider what role it can most usefully play in this new decentralised reality, combining a regulatory/ inspection function with providing positive support to the municipalities to manage the CSW's effectively.</v>
      </c>
      <c r="C5" s="161" t="s">
        <v>181</v>
      </c>
    </row>
    <row r="6" spans="1:6" ht="14.25" thickTop="1" thickBot="1">
      <c r="A6" s="144" t="s">
        <v>51</v>
      </c>
      <c r="B6" s="162">
        <f ca="1">'A1 Goal, Purpose, Risk'!C28</f>
        <v>0</v>
      </c>
      <c r="C6" s="161"/>
    </row>
    <row r="7" spans="1:6" ht="14.25" thickTop="1" thickBot="1">
      <c r="A7" s="144" t="s">
        <v>52</v>
      </c>
      <c r="B7" s="162">
        <f ca="1">'A1 Goal, Purpose, Risk'!C29</f>
        <v>0</v>
      </c>
      <c r="C7" s="161"/>
    </row>
    <row r="8" spans="1:6" ht="14.25" thickTop="1" thickBot="1">
      <c r="A8" s="154" t="s">
        <v>481</v>
      </c>
    </row>
    <row r="9" spans="1:6" ht="129" thickTop="1" thickBot="1">
      <c r="A9" s="144" t="s">
        <v>50</v>
      </c>
      <c r="B9" s="54" t="s">
        <v>180</v>
      </c>
      <c r="C9" s="161" t="s">
        <v>181</v>
      </c>
    </row>
    <row r="10" spans="1:6" ht="14.25" thickTop="1" thickBot="1">
      <c r="A10" s="144" t="s">
        <v>51</v>
      </c>
      <c r="B10" s="160">
        <f ca="1">'A1 Goal, Purpose, Risk'!C74</f>
        <v>0</v>
      </c>
      <c r="C10" s="161"/>
    </row>
    <row r="11" spans="1:6" ht="14.25" thickTop="1" thickBot="1">
      <c r="A11" s="144" t="s">
        <v>52</v>
      </c>
      <c r="B11" s="160">
        <f ca="1">'A1 Goal, Purpose, Risk'!C75</f>
        <v>0</v>
      </c>
      <c r="C11" s="161"/>
    </row>
    <row r="12" spans="1:6" ht="14.25" thickTop="1" thickBot="1">
      <c r="A12" s="154" t="s">
        <v>482</v>
      </c>
      <c r="F12" s="12"/>
    </row>
    <row r="13" spans="1:6" ht="86.25" customHeight="1" thickTop="1" thickBot="1">
      <c r="A13" s="144" t="s">
        <v>50</v>
      </c>
      <c r="B13" s="160" t="str">
        <f ca="1">'A1 Goal, Purpose, Risk'!C101</f>
        <v>Risk of budget formula for 2013 not being implemented in a timely or complete way by the Ministry of Finance (when calculating the size and share of the General Grant required for SCS delivery) and by the municipalities (when deciding what % of their total revenues to allocate to this sector). We thus recommend that the risk rating from this output is increased from medium to high.</v>
      </c>
      <c r="C13" s="161" t="s">
        <v>182</v>
      </c>
    </row>
    <row r="14" spans="1:6" ht="14.25" thickTop="1" thickBot="1">
      <c r="A14" s="144" t="s">
        <v>51</v>
      </c>
      <c r="B14" s="160">
        <f ca="1">'A1 Goal, Purpose, Risk'!C104</f>
        <v>0</v>
      </c>
      <c r="C14" s="161"/>
    </row>
    <row r="15" spans="1:6" ht="14.25" thickTop="1" thickBot="1">
      <c r="A15" s="144" t="s">
        <v>52</v>
      </c>
      <c r="B15" s="160">
        <f ca="1">'A1 Goal, Purpose, Risk'!C105</f>
        <v>0</v>
      </c>
      <c r="C15" s="161"/>
    </row>
    <row r="16" spans="1:6" ht="14.25" thickTop="1" thickBot="1">
      <c r="A16" s="154" t="s">
        <v>490</v>
      </c>
      <c r="C16" s="163"/>
    </row>
    <row r="17" spans="1:3" ht="39.75" thickTop="1" thickBot="1">
      <c r="A17" s="144" t="s">
        <v>50</v>
      </c>
      <c r="B17" s="54" t="s">
        <v>183</v>
      </c>
      <c r="C17" s="161"/>
    </row>
    <row r="18" spans="1:3" ht="14.25" thickTop="1" thickBot="1">
      <c r="A18" s="144" t="s">
        <v>51</v>
      </c>
      <c r="B18" s="160">
        <f ca="1">'A1 Goal, Purpose, Risk'!C115</f>
        <v>0</v>
      </c>
      <c r="C18" s="161"/>
    </row>
    <row r="19" spans="1:3" ht="14.25" thickTop="1" thickBot="1">
      <c r="A19" s="144" t="s">
        <v>52</v>
      </c>
      <c r="B19" s="160">
        <f ca="1">'A1 Goal, Purpose, Risk'!C116</f>
        <v>0</v>
      </c>
      <c r="C19" s="161"/>
    </row>
    <row r="20" spans="1:3" ht="14.25" thickTop="1" thickBot="1">
      <c r="A20" s="154" t="s">
        <v>491</v>
      </c>
      <c r="C20" s="163"/>
    </row>
    <row r="21" spans="1:3" ht="14.25" thickTop="1" thickBot="1">
      <c r="A21" s="144" t="s">
        <v>50</v>
      </c>
      <c r="B21" s="160">
        <f ca="1">'A1 Goal, Purpose, Risk'!C122</f>
        <v>0</v>
      </c>
      <c r="C21" s="161"/>
    </row>
    <row r="22" spans="1:3" ht="14.25" thickTop="1" thickBot="1">
      <c r="A22" s="144" t="s">
        <v>51</v>
      </c>
      <c r="B22" s="160">
        <f ca="1">'A1 Goal, Purpose, Risk'!C125</f>
        <v>0</v>
      </c>
      <c r="C22" s="161"/>
    </row>
    <row r="23" spans="1:3" ht="14.25" thickTop="1" thickBot="1">
      <c r="A23" s="144" t="s">
        <v>52</v>
      </c>
      <c r="B23" s="160">
        <f ca="1">'A1 Goal, Purpose, Risk'!C126</f>
        <v>0</v>
      </c>
      <c r="C23" s="161"/>
    </row>
    <row r="24" spans="1:3" ht="14.25" thickTop="1" thickBot="1">
      <c r="A24" s="154" t="s">
        <v>492</v>
      </c>
      <c r="C24" s="163"/>
    </row>
    <row r="25" spans="1:3" ht="14.25" thickTop="1" thickBot="1">
      <c r="A25" s="144" t="s">
        <v>50</v>
      </c>
      <c r="B25" s="160">
        <f ca="1">'A1 Goal, Purpose, Risk'!C132</f>
        <v>0</v>
      </c>
      <c r="C25" s="161"/>
    </row>
    <row r="26" spans="1:3" ht="14.25" thickTop="1" thickBot="1">
      <c r="A26" s="144" t="s">
        <v>51</v>
      </c>
      <c r="B26" s="160">
        <f ca="1">'A1 Goal, Purpose, Risk'!C135</f>
        <v>0</v>
      </c>
      <c r="C26" s="161"/>
    </row>
    <row r="27" spans="1:3" ht="14.25" thickTop="1" thickBot="1">
      <c r="A27" s="144" t="s">
        <v>52</v>
      </c>
      <c r="B27" s="160">
        <f ca="1">'A1 Goal, Purpose, Risk'!C136</f>
        <v>0</v>
      </c>
      <c r="C27" s="161"/>
    </row>
    <row r="28" spans="1:3" ht="13.5" thickTop="1">
      <c r="A28" s="154"/>
      <c r="B28" s="164"/>
      <c r="C28" s="163"/>
    </row>
    <row r="29" spans="1:3" ht="13.5" thickBot="1">
      <c r="A29" s="154" t="s">
        <v>483</v>
      </c>
    </row>
    <row r="30" spans="1:3" ht="25.5" customHeight="1" thickTop="1" thickBot="1">
      <c r="A30" s="155" t="s">
        <v>53</v>
      </c>
      <c r="B30" s="165" t="str">
        <f ca="1">'A2 Outputs 1-5'!C61</f>
        <v>Finalise a training needs assessment for NPAC members and monitor progress with implementing this over 2012.</v>
      </c>
      <c r="C30" s="161"/>
    </row>
    <row r="31" spans="1:3" ht="14.25" thickTop="1" thickBot="1">
      <c r="A31" s="144" t="s">
        <v>54</v>
      </c>
      <c r="B31" s="165">
        <f ca="1">'A2 Outputs 1-5'!C64</f>
        <v>0</v>
      </c>
      <c r="C31" s="161"/>
    </row>
    <row r="32" spans="1:3" ht="14.25" thickTop="1" thickBot="1">
      <c r="A32" s="144" t="s">
        <v>55</v>
      </c>
      <c r="B32" s="165">
        <f ca="1">'A2 Outputs 1-5'!C65</f>
        <v>0</v>
      </c>
      <c r="C32" s="161"/>
    </row>
    <row r="33" spans="1:3" ht="103.5" customHeight="1" thickTop="1" thickBot="1">
      <c r="A33" s="144" t="s">
        <v>56</v>
      </c>
      <c r="B33" s="160" t="str">
        <f ca="1">'A2 Outputs 1-5'!C130</f>
        <v>Project Team Actions include: (i) Ensuring that Mayors who sit on the Grants Commission are sensitised to, and made aware of, the gaps and omissions in current funding and the need to prioritise/ring fence social services within the General Grant; (II) Brief IMF team and share project analysis with IMF Municipal Finance Team; (iii) draw World Bank attention to the inter-relationship between social assistance and social services at the level of core funding requirements for Centres for Social Welfare.</v>
      </c>
      <c r="C33" s="161"/>
    </row>
    <row r="34" spans="1:3" ht="124.5" customHeight="1" thickTop="1" thickBot="1">
      <c r="A34" s="144" t="s">
        <v>57</v>
      </c>
      <c r="B34" s="54" t="s">
        <v>245</v>
      </c>
      <c r="C34" s="161"/>
    </row>
    <row r="35" spans="1:3" ht="14.25" thickTop="1" thickBot="1">
      <c r="A35" s="144" t="s">
        <v>58</v>
      </c>
      <c r="B35" s="166">
        <f ca="1">'A2 Outputs 1-5'!C134</f>
        <v>0</v>
      </c>
      <c r="C35" s="161"/>
    </row>
    <row r="36" spans="1:3" ht="66.75" customHeight="1" thickTop="1" thickBot="1">
      <c r="A36" s="144" t="s">
        <v>59</v>
      </c>
      <c r="B36" s="165" t="str">
        <f ca="1">'A2 Outputs 1-5'!C199</f>
        <v>It will be important to focus on completion and adoption of the Strategic Vision for social care service provision in Kosovo by NPAC as early as possible in 2012. This can then form the basis for ongoing capacity development work, but also for more focused discussions with GoK and other donors about the ongoing external support needs of the sector.</v>
      </c>
      <c r="C36" s="161"/>
    </row>
    <row r="37" spans="1:3" ht="14.25" thickTop="1" thickBot="1">
      <c r="A37" s="144" t="s">
        <v>60</v>
      </c>
      <c r="B37" s="165">
        <f ca="1">'A2 Outputs 1-5'!C202</f>
        <v>0</v>
      </c>
      <c r="C37" s="161"/>
    </row>
    <row r="38" spans="1:3" ht="14.25" thickTop="1" thickBot="1">
      <c r="A38" s="144" t="s">
        <v>61</v>
      </c>
      <c r="B38" s="165">
        <f ca="1">'A2 Outputs 1-5'!C203</f>
        <v>0</v>
      </c>
      <c r="C38" s="161"/>
    </row>
    <row r="39" spans="1:3" ht="37.5" thickTop="1" thickBot="1">
      <c r="A39" s="144" t="s">
        <v>62</v>
      </c>
      <c r="B39" s="165" t="str">
        <f ca="1">'A2 Outputs 1-5'!C268</f>
        <v>AKM to continue working closely with the collegia members to build on achievements to date. Ensure more leadership of MLSW in organisation of the next Social Service Conference.</v>
      </c>
      <c r="C39" s="161"/>
    </row>
    <row r="40" spans="1:3" ht="14.25" thickTop="1" thickBot="1">
      <c r="A40" s="144" t="s">
        <v>63</v>
      </c>
      <c r="B40" s="165">
        <f ca="1">'A2 Outputs 1-5'!C271</f>
        <v>0</v>
      </c>
      <c r="C40" s="161"/>
    </row>
    <row r="41" spans="1:3" ht="14.25" thickTop="1" thickBot="1">
      <c r="A41" s="144" t="s">
        <v>64</v>
      </c>
      <c r="B41" s="165">
        <f ca="1">'A2 Outputs 1-5'!C272</f>
        <v>0</v>
      </c>
      <c r="C41" s="161"/>
    </row>
    <row r="42" spans="1:3" ht="119.25" customHeight="1" thickTop="1" thickBot="1">
      <c r="A42" s="144" t="s">
        <v>65</v>
      </c>
      <c r="B42" s="165" t="str">
        <f ca="1">'A2 Outputs 1-5'!C337</f>
        <v>DFID Kosovo will take forward further discussions with ECLO, GIZ and other relevant partners (e.g. UNICEF), within context of the sector working groups, on project and reform sustainability beyond 2012. This will be more fruitful once the Government's overall strategy for the sector becomes clearer in early 2012. We have also discussed with MLSW the need for donors to have a collective meeting with Government to discuss the range of ongoing needs for support to the sector. We want to used DFID's trusted position to ensure greater alignment and harmonisation.</v>
      </c>
      <c r="C42" s="161"/>
    </row>
    <row r="43" spans="1:3" ht="14.25" thickTop="1" thickBot="1">
      <c r="A43" s="144" t="s">
        <v>66</v>
      </c>
      <c r="B43" s="165">
        <f ca="1">'A2 Outputs 1-5'!C340</f>
        <v>0</v>
      </c>
      <c r="C43" s="161"/>
    </row>
    <row r="44" spans="1:3" ht="14.25" thickTop="1" thickBot="1">
      <c r="A44" s="144" t="s">
        <v>67</v>
      </c>
      <c r="B44" s="165">
        <f ca="1">'A2 Outputs 1-5'!C341</f>
        <v>0</v>
      </c>
      <c r="C44" s="161"/>
    </row>
    <row r="45" spans="1:3" ht="14.25" thickTop="1" thickBot="1">
      <c r="A45" s="156" t="s">
        <v>68</v>
      </c>
      <c r="B45" s="165">
        <f ca="1">'A2 Outputs 6-10'!C62</f>
        <v>0</v>
      </c>
      <c r="C45" s="161"/>
    </row>
    <row r="46" spans="1:3" ht="14.25" thickTop="1" thickBot="1">
      <c r="A46" s="144" t="s">
        <v>69</v>
      </c>
      <c r="B46" s="165">
        <f ca="1">'A2 Outputs 6-10'!C65</f>
        <v>0</v>
      </c>
      <c r="C46" s="161"/>
    </row>
    <row r="47" spans="1:3" ht="14.25" thickTop="1" thickBot="1">
      <c r="A47" s="144" t="s">
        <v>70</v>
      </c>
      <c r="B47" s="165">
        <f ca="1">'A2 Outputs 6-10'!C66</f>
        <v>0</v>
      </c>
      <c r="C47" s="161"/>
    </row>
    <row r="48" spans="1:3" ht="14.25" thickTop="1" thickBot="1">
      <c r="A48" s="144" t="s">
        <v>71</v>
      </c>
      <c r="B48" s="165">
        <f ca="1">'A2 Outputs 6-10'!C131</f>
        <v>0</v>
      </c>
      <c r="C48" s="161"/>
    </row>
    <row r="49" spans="1:3" ht="14.25" thickTop="1" thickBot="1">
      <c r="A49" s="144" t="s">
        <v>72</v>
      </c>
      <c r="B49" s="165">
        <f ca="1">'A2 Outputs 6-10'!C134</f>
        <v>0</v>
      </c>
      <c r="C49" s="161"/>
    </row>
    <row r="50" spans="1:3" ht="14.25" thickTop="1" thickBot="1">
      <c r="A50" s="144" t="s">
        <v>73</v>
      </c>
      <c r="B50" s="165">
        <f ca="1">'A2 Outputs 6-10'!C135</f>
        <v>0</v>
      </c>
      <c r="C50" s="161"/>
    </row>
    <row r="51" spans="1:3" ht="14.25" thickTop="1" thickBot="1">
      <c r="A51" s="144" t="s">
        <v>74</v>
      </c>
      <c r="B51" s="160">
        <f ca="1">'A2 Outputs 6-10'!C200</f>
        <v>0</v>
      </c>
      <c r="C51" s="161"/>
    </row>
    <row r="52" spans="1:3" ht="14.25" thickTop="1" thickBot="1">
      <c r="A52" s="144" t="s">
        <v>75</v>
      </c>
      <c r="B52" s="160">
        <f ca="1">'A2 Outputs 6-10'!C203</f>
        <v>0</v>
      </c>
      <c r="C52" s="161"/>
    </row>
    <row r="53" spans="1:3" ht="14.25" thickTop="1" thickBot="1">
      <c r="A53" s="144" t="s">
        <v>76</v>
      </c>
      <c r="B53" s="160">
        <f ca="1">'A2 Outputs 6-10'!C204</f>
        <v>0</v>
      </c>
      <c r="C53" s="161"/>
    </row>
    <row r="54" spans="1:3" ht="14.25" thickTop="1" thickBot="1">
      <c r="A54" s="144" t="s">
        <v>77</v>
      </c>
      <c r="B54" s="165">
        <f ca="1">'A2 Outputs 6-10'!C269</f>
        <v>0</v>
      </c>
      <c r="C54" s="161"/>
    </row>
    <row r="55" spans="1:3" ht="14.25" thickTop="1" thickBot="1">
      <c r="A55" s="144" t="s">
        <v>78</v>
      </c>
      <c r="B55" s="165">
        <f ca="1">'A2 Outputs 6-10'!C272</f>
        <v>0</v>
      </c>
      <c r="C55" s="161"/>
    </row>
    <row r="56" spans="1:3" ht="14.25" thickTop="1" thickBot="1">
      <c r="A56" s="144" t="s">
        <v>79</v>
      </c>
      <c r="B56" s="165">
        <f ca="1">'A2 Outputs 6-10'!C273</f>
        <v>0</v>
      </c>
      <c r="C56" s="161"/>
    </row>
    <row r="57" spans="1:3" ht="14.25" thickTop="1" thickBot="1">
      <c r="A57" s="144" t="s">
        <v>80</v>
      </c>
      <c r="B57" s="165">
        <f ca="1">'A2 Outputs 6-10'!C338</f>
        <v>0</v>
      </c>
      <c r="C57" s="161"/>
    </row>
    <row r="58" spans="1:3" ht="14.25" thickTop="1" thickBot="1">
      <c r="A58" s="144" t="s">
        <v>81</v>
      </c>
      <c r="B58" s="165">
        <f ca="1">'A2 Outputs 6-10'!C341</f>
        <v>0</v>
      </c>
      <c r="C58" s="161"/>
    </row>
    <row r="59" spans="1:3" ht="14.25" thickTop="1" thickBot="1">
      <c r="A59" s="144" t="s">
        <v>82</v>
      </c>
      <c r="B59" s="165">
        <f ca="1">'A2 Outputs 6-10'!C342</f>
        <v>0</v>
      </c>
      <c r="C59" s="161"/>
    </row>
    <row r="60" spans="1:3" ht="13.5" thickTop="1"/>
    <row r="61" spans="1:3" ht="13.5" thickBot="1">
      <c r="A61" s="154" t="s">
        <v>484</v>
      </c>
    </row>
    <row r="62" spans="1:3" ht="14.25" thickTop="1" thickBot="1">
      <c r="A62" s="144" t="s">
        <v>50</v>
      </c>
      <c r="B62" s="160">
        <f ca="1">'B Project Scoring'!C36</f>
        <v>0</v>
      </c>
      <c r="C62" s="161"/>
    </row>
    <row r="63" spans="1:3" ht="14.25" thickTop="1" thickBot="1">
      <c r="A63" s="144" t="s">
        <v>51</v>
      </c>
      <c r="B63" s="160">
        <f ca="1">'B Project Scoring'!C39</f>
        <v>0</v>
      </c>
      <c r="C63" s="161"/>
    </row>
    <row r="64" spans="1:3" ht="14.25" thickTop="1" thickBot="1">
      <c r="A64" s="144" t="s">
        <v>52</v>
      </c>
      <c r="B64" s="160">
        <f ca="1">'B Project Scoring'!C40</f>
        <v>0</v>
      </c>
      <c r="C64" s="161"/>
    </row>
    <row r="65" spans="1:4" ht="13.5" thickTop="1"/>
    <row r="66" spans="1:4">
      <c r="A66" s="154" t="s">
        <v>485</v>
      </c>
    </row>
    <row r="67" spans="1:4" ht="13.5" thickBot="1">
      <c r="A67" s="154"/>
      <c r="B67" s="167" t="s">
        <v>113</v>
      </c>
    </row>
    <row r="68" spans="1:4" ht="14.25" thickTop="1" thickBot="1">
      <c r="A68" s="144" t="s">
        <v>50</v>
      </c>
      <c r="B68" s="160">
        <f ca="1">'C Knowledge &amp; Evidence'!C6</f>
        <v>0</v>
      </c>
      <c r="C68" s="161"/>
    </row>
    <row r="69" spans="1:4" ht="14.25" thickTop="1" thickBot="1">
      <c r="A69" s="144" t="s">
        <v>51</v>
      </c>
      <c r="B69" s="160">
        <f ca="1">'C Knowledge &amp; Evidence'!C9</f>
        <v>0</v>
      </c>
      <c r="C69" s="161"/>
    </row>
    <row r="70" spans="1:4" ht="14.25" thickTop="1" thickBot="1">
      <c r="A70" s="144" t="s">
        <v>52</v>
      </c>
      <c r="B70" s="160">
        <f ca="1">'C Knowledge &amp; Evidence'!C10</f>
        <v>0</v>
      </c>
      <c r="C70" s="161"/>
    </row>
    <row r="71" spans="1:4" ht="14.25" thickTop="1" thickBot="1">
      <c r="A71" s="146"/>
      <c r="B71" s="167" t="s">
        <v>114</v>
      </c>
      <c r="C71" s="168"/>
      <c r="D71" s="108"/>
    </row>
    <row r="72" spans="1:4" ht="14.25" thickTop="1" thickBot="1">
      <c r="A72" s="144" t="s">
        <v>50</v>
      </c>
      <c r="B72" s="160">
        <f ca="1">'C Knowledge &amp; Evidence'!C16</f>
        <v>0</v>
      </c>
      <c r="C72" s="161"/>
    </row>
    <row r="73" spans="1:4" ht="14.25" thickTop="1" thickBot="1">
      <c r="A73" s="144" t="s">
        <v>51</v>
      </c>
      <c r="B73" s="160">
        <f ca="1">'C Knowledge &amp; Evidence'!C19</f>
        <v>0</v>
      </c>
      <c r="C73" s="161"/>
    </row>
    <row r="74" spans="1:4" ht="14.25" thickTop="1" thickBot="1">
      <c r="A74" s="144" t="s">
        <v>52</v>
      </c>
      <c r="B74" s="160">
        <f ca="1">'C Knowledge &amp; Evidence'!C20</f>
        <v>0</v>
      </c>
      <c r="C74" s="161"/>
    </row>
    <row r="75" spans="1:4" ht="14.25" thickTop="1" thickBot="1">
      <c r="A75" s="146"/>
      <c r="B75" s="167" t="s">
        <v>115</v>
      </c>
      <c r="C75" s="168"/>
      <c r="D75" s="108"/>
    </row>
    <row r="76" spans="1:4" ht="14.25" thickTop="1" thickBot="1">
      <c r="A76" s="144" t="s">
        <v>50</v>
      </c>
      <c r="B76" s="160">
        <f ca="1">'C Knowledge &amp; Evidence'!C26</f>
        <v>0</v>
      </c>
      <c r="C76" s="161"/>
    </row>
    <row r="77" spans="1:4" ht="14.25" thickTop="1" thickBot="1">
      <c r="A77" s="144" t="s">
        <v>51</v>
      </c>
      <c r="B77" s="160">
        <f ca="1">'C Knowledge &amp; Evidence'!C29</f>
        <v>0</v>
      </c>
      <c r="C77" s="161"/>
    </row>
    <row r="78" spans="1:4" ht="14.25" thickTop="1" thickBot="1">
      <c r="A78" s="144" t="s">
        <v>52</v>
      </c>
      <c r="B78" s="160">
        <f ca="1">'C Knowledge &amp; Evidence'!C30</f>
        <v>0</v>
      </c>
      <c r="C78" s="161"/>
    </row>
    <row r="79" spans="1:4" ht="14.25" thickTop="1" thickBot="1">
      <c r="A79" s="154" t="s">
        <v>486</v>
      </c>
    </row>
    <row r="80" spans="1:4" ht="14.25" thickTop="1" thickBot="1">
      <c r="A80" s="144" t="s">
        <v>50</v>
      </c>
      <c r="B80" s="160">
        <f ca="1">'C Knowledge &amp; Evidence'!C39</f>
        <v>0</v>
      </c>
      <c r="C80" s="161"/>
    </row>
    <row r="81" spans="1:3" ht="14.25" thickTop="1" thickBot="1">
      <c r="A81" s="144" t="s">
        <v>51</v>
      </c>
      <c r="B81" s="160">
        <f ca="1">'C Knowledge &amp; Evidence'!C42</f>
        <v>0</v>
      </c>
      <c r="C81" s="161"/>
    </row>
    <row r="82" spans="1:3" ht="14.25" thickTop="1" thickBot="1">
      <c r="A82" s="144" t="s">
        <v>52</v>
      </c>
      <c r="B82" s="160">
        <f ca="1">'C Knowledge &amp; Evidence'!C43</f>
        <v>0</v>
      </c>
      <c r="C82" s="161"/>
    </row>
    <row r="83" spans="1:3" ht="13.5" thickTop="1"/>
    <row r="84" spans="1:3" ht="13.5" thickBot="1">
      <c r="A84" s="154" t="s">
        <v>487</v>
      </c>
    </row>
    <row r="85" spans="1:3" ht="14.25" thickTop="1" thickBot="1">
      <c r="A85" s="144" t="s">
        <v>50</v>
      </c>
      <c r="B85" s="160" t="str">
        <f ca="1">'C Knowledge &amp; Evidence'!C60</f>
        <v>See above</v>
      </c>
      <c r="C85" s="161"/>
    </row>
    <row r="86" spans="1:3" ht="14.25" thickTop="1" thickBot="1">
      <c r="A86" s="144" t="s">
        <v>51</v>
      </c>
      <c r="B86" s="160">
        <f ca="1">'C Knowledge &amp; Evidence'!C63</f>
        <v>0</v>
      </c>
      <c r="C86" s="161"/>
    </row>
    <row r="87" spans="1:3" ht="14.25" thickTop="1" thickBot="1">
      <c r="A87" s="144" t="s">
        <v>52</v>
      </c>
      <c r="B87" s="160">
        <f ca="1">'C Knowledge &amp; Evidence'!C64</f>
        <v>0</v>
      </c>
      <c r="C87" s="161"/>
    </row>
    <row r="88" spans="1:3" ht="13.5" thickTop="1">
      <c r="B88" s="169"/>
      <c r="C88" s="163"/>
    </row>
    <row r="89" spans="1:3" ht="13.5" thickBot="1">
      <c r="A89" s="154" t="s">
        <v>488</v>
      </c>
    </row>
    <row r="90" spans="1:3" ht="14.25" thickTop="1" thickBot="1">
      <c r="A90" s="144" t="s">
        <v>50</v>
      </c>
      <c r="B90" s="160">
        <f ca="1">'D Conditionality Sustainability'!C12</f>
        <v>0</v>
      </c>
      <c r="C90" s="161"/>
    </row>
    <row r="91" spans="1:3" ht="14.25" thickTop="1" thickBot="1">
      <c r="A91" s="144" t="s">
        <v>51</v>
      </c>
      <c r="B91" s="160">
        <f ca="1">'D Conditionality Sustainability'!C15</f>
        <v>0</v>
      </c>
      <c r="C91" s="161"/>
    </row>
    <row r="92" spans="1:3" ht="14.25" thickTop="1" thickBot="1">
      <c r="A92" s="144" t="s">
        <v>52</v>
      </c>
      <c r="B92" s="160">
        <f ca="1">'D Conditionality Sustainability'!C16</f>
        <v>0</v>
      </c>
      <c r="C92" s="161"/>
    </row>
    <row r="93" spans="1:3" ht="14.25" thickTop="1" thickBot="1">
      <c r="A93" s="154" t="s">
        <v>489</v>
      </c>
    </row>
    <row r="94" spans="1:3" ht="14.25" thickTop="1" thickBot="1">
      <c r="A94" s="144" t="s">
        <v>50</v>
      </c>
      <c r="B94" s="160">
        <f ca="1">'D Conditionality Sustainability'!C24</f>
        <v>0</v>
      </c>
      <c r="C94" s="161"/>
    </row>
    <row r="95" spans="1:3" ht="14.25" thickTop="1" thickBot="1">
      <c r="A95" s="144" t="s">
        <v>51</v>
      </c>
      <c r="B95" s="160">
        <f ca="1">'D Conditionality Sustainability'!C27</f>
        <v>0</v>
      </c>
      <c r="C95" s="161"/>
    </row>
    <row r="96" spans="1:3" ht="14.25" thickTop="1" thickBot="1">
      <c r="A96" s="144" t="s">
        <v>52</v>
      </c>
      <c r="B96" s="160">
        <f ca="1">'D Conditionality Sustainability'!C28</f>
        <v>0</v>
      </c>
      <c r="C96" s="161"/>
    </row>
    <row r="97" spans="1:3" ht="13.5" thickTop="1">
      <c r="B97" s="170"/>
      <c r="C97" s="163"/>
    </row>
    <row r="98" spans="1:3" s="34" customFormat="1" ht="13.5" thickBot="1">
      <c r="A98" s="154" t="s">
        <v>435</v>
      </c>
      <c r="B98" s="164"/>
      <c r="C98" s="171"/>
    </row>
    <row r="99" spans="1:3" ht="14.25" thickTop="1" thickBot="1">
      <c r="A99" s="144" t="s">
        <v>50</v>
      </c>
      <c r="B99" s="160"/>
      <c r="C99" s="161"/>
    </row>
    <row r="100" spans="1:3" ht="14.25" thickTop="1" thickBot="1">
      <c r="A100" s="144" t="s">
        <v>51</v>
      </c>
      <c r="B100" s="160"/>
      <c r="C100" s="161"/>
    </row>
    <row r="101" spans="1:3" ht="14.25" thickTop="1" thickBot="1">
      <c r="A101" s="144" t="s">
        <v>52</v>
      </c>
      <c r="B101" s="160"/>
      <c r="C101" s="161"/>
    </row>
    <row r="102" spans="1:3" ht="14.25" thickTop="1" thickBot="1"/>
    <row r="103" spans="1:3" ht="24.75" thickBot="1">
      <c r="A103" s="131" t="s">
        <v>465</v>
      </c>
      <c r="C103" s="159" t="s">
        <v>382</v>
      </c>
    </row>
    <row r="104" spans="1:3" ht="13.5" thickBot="1">
      <c r="A104" s="154" t="s">
        <v>480</v>
      </c>
    </row>
    <row r="105" spans="1:3" ht="25.5" thickTop="1" thickBot="1">
      <c r="A105" s="144" t="s">
        <v>83</v>
      </c>
      <c r="B105" s="160" t="str">
        <f ca="1">'A1 Goal, Purpose, Risk'!C26</f>
        <v>Team to complete quantitative survey and then propose specific service-delivery related indicators and targets for 2012 (and beyond).</v>
      </c>
      <c r="C105" s="161"/>
    </row>
    <row r="106" spans="1:3" ht="14.25" thickTop="1" thickBot="1">
      <c r="A106" s="144" t="s">
        <v>84</v>
      </c>
      <c r="B106" s="160">
        <f ca="1">'A1 Goal, Purpose, Risk'!C30</f>
        <v>0</v>
      </c>
      <c r="C106" s="161"/>
    </row>
    <row r="107" spans="1:3" ht="14.25" thickTop="1" thickBot="1">
      <c r="A107" s="144" t="s">
        <v>85</v>
      </c>
      <c r="B107" s="160">
        <f ca="1">'A1 Goal, Purpose, Risk'!C31</f>
        <v>0</v>
      </c>
      <c r="C107" s="161"/>
    </row>
    <row r="108" spans="1:3" ht="14.25" thickTop="1" thickBot="1">
      <c r="A108" s="154" t="s">
        <v>481</v>
      </c>
    </row>
    <row r="109" spans="1:3" ht="14.25" thickTop="1" thickBot="1">
      <c r="A109" s="144" t="s">
        <v>83</v>
      </c>
      <c r="B109" s="160">
        <f ca="1">'A1 Goal, Purpose, Risk'!C72</f>
        <v>0</v>
      </c>
      <c r="C109" s="161"/>
    </row>
    <row r="110" spans="1:3" ht="14.25" thickTop="1" thickBot="1">
      <c r="A110" s="144" t="s">
        <v>84</v>
      </c>
      <c r="B110" s="160">
        <f ca="1">'A1 Goal, Purpose, Risk'!C76</f>
        <v>0</v>
      </c>
      <c r="C110" s="161"/>
    </row>
    <row r="111" spans="1:3" ht="14.25" thickTop="1" thickBot="1">
      <c r="A111" s="144" t="s">
        <v>85</v>
      </c>
      <c r="B111" s="160">
        <f ca="1">'A1 Goal, Purpose, Risk'!C77</f>
        <v>0</v>
      </c>
      <c r="C111" s="161"/>
    </row>
    <row r="112" spans="1:3" ht="14.25" thickTop="1" thickBot="1">
      <c r="A112" s="154" t="s">
        <v>482</v>
      </c>
    </row>
    <row r="113" spans="1:3" ht="14.25" thickTop="1" thickBot="1">
      <c r="A113" s="144" t="s">
        <v>83</v>
      </c>
      <c r="B113" s="160" t="str">
        <f ca="1">'A1 Goal, Purpose, Risk'!C102</f>
        <v>See output 2 for proposed actions to address/ mitigate this risk</v>
      </c>
      <c r="C113" s="161"/>
    </row>
    <row r="114" spans="1:3" ht="14.25" thickTop="1" thickBot="1">
      <c r="A114" s="144" t="s">
        <v>84</v>
      </c>
      <c r="B114" s="160">
        <f ca="1">'A1 Goal, Purpose, Risk'!C106</f>
        <v>0</v>
      </c>
      <c r="C114" s="161"/>
    </row>
    <row r="115" spans="1:3" ht="14.25" thickTop="1" thickBot="1">
      <c r="A115" s="144" t="s">
        <v>85</v>
      </c>
      <c r="B115" s="160">
        <f ca="1">'A1 Goal, Purpose, Risk'!C107</f>
        <v>0</v>
      </c>
      <c r="C115" s="161"/>
    </row>
    <row r="116" spans="1:3" ht="14.25" thickTop="1" thickBot="1">
      <c r="A116" s="154" t="s">
        <v>490</v>
      </c>
      <c r="C116" s="163"/>
    </row>
    <row r="117" spans="1:3" ht="14.25" thickTop="1" thickBot="1">
      <c r="A117" s="144" t="s">
        <v>83</v>
      </c>
      <c r="B117" s="160">
        <f ca="1">'A1 Goal, Purpose, Risk'!C113</f>
        <v>0</v>
      </c>
      <c r="C117" s="161"/>
    </row>
    <row r="118" spans="1:3" ht="14.25" thickTop="1" thickBot="1">
      <c r="A118" s="144" t="s">
        <v>84</v>
      </c>
      <c r="B118" s="160">
        <f ca="1">'A1 Goal, Purpose, Risk'!C117</f>
        <v>0</v>
      </c>
      <c r="C118" s="161"/>
    </row>
    <row r="119" spans="1:3" ht="14.25" thickTop="1" thickBot="1">
      <c r="A119" s="144" t="s">
        <v>85</v>
      </c>
      <c r="B119" s="160">
        <f ca="1">'A1 Goal, Purpose, Risk'!C118</f>
        <v>0</v>
      </c>
      <c r="C119" s="161"/>
    </row>
    <row r="120" spans="1:3" ht="14.25" thickTop="1" thickBot="1">
      <c r="A120" s="154" t="s">
        <v>491</v>
      </c>
      <c r="C120" s="163"/>
    </row>
    <row r="121" spans="1:3" ht="14.25" thickTop="1" thickBot="1">
      <c r="A121" s="144" t="s">
        <v>83</v>
      </c>
      <c r="B121" s="160">
        <f ca="1">'A1 Goal, Purpose, Risk'!C123</f>
        <v>0</v>
      </c>
      <c r="C121" s="161"/>
    </row>
    <row r="122" spans="1:3" ht="14.25" thickTop="1" thickBot="1">
      <c r="A122" s="144" t="s">
        <v>84</v>
      </c>
      <c r="B122" s="160">
        <f ca="1">'A1 Goal, Purpose, Risk'!C127</f>
        <v>0</v>
      </c>
      <c r="C122" s="161"/>
    </row>
    <row r="123" spans="1:3" ht="14.25" thickTop="1" thickBot="1">
      <c r="A123" s="144" t="s">
        <v>85</v>
      </c>
      <c r="B123" s="160">
        <f ca="1">'A1 Goal, Purpose, Risk'!C128</f>
        <v>0</v>
      </c>
      <c r="C123" s="161"/>
    </row>
    <row r="124" spans="1:3" ht="14.25" thickTop="1" thickBot="1">
      <c r="A124" s="154" t="s">
        <v>492</v>
      </c>
      <c r="C124" s="163"/>
    </row>
    <row r="125" spans="1:3" ht="14.25" thickTop="1" thickBot="1">
      <c r="A125" s="144" t="s">
        <v>83</v>
      </c>
      <c r="B125" s="172">
        <f ca="1">'A1 Goal, Purpose, Risk'!C133</f>
        <v>0</v>
      </c>
      <c r="C125" s="161"/>
    </row>
    <row r="126" spans="1:3" ht="14.25" thickTop="1" thickBot="1">
      <c r="A126" s="144" t="s">
        <v>84</v>
      </c>
      <c r="B126" s="172">
        <f ca="1">'A1 Goal, Purpose, Risk'!C137</f>
        <v>0</v>
      </c>
      <c r="C126" s="161"/>
    </row>
    <row r="127" spans="1:3" ht="14.25" thickTop="1" thickBot="1">
      <c r="A127" s="144" t="s">
        <v>85</v>
      </c>
      <c r="B127" s="172">
        <f ca="1">'A1 Goal, Purpose, Risk'!C138</f>
        <v>0</v>
      </c>
      <c r="C127" s="161"/>
    </row>
    <row r="128" spans="1:3" ht="13.5" thickTop="1">
      <c r="A128" s="154"/>
      <c r="B128" s="164"/>
      <c r="C128" s="163"/>
    </row>
    <row r="129" spans="1:3" ht="13.5" thickBot="1">
      <c r="A129" s="154" t="s">
        <v>483</v>
      </c>
    </row>
    <row r="130" spans="1:3" ht="14.25" thickTop="1" thickBot="1">
      <c r="A130" s="155" t="s">
        <v>83</v>
      </c>
      <c r="B130" s="165">
        <f ca="1">'A2 Outputs 1-5'!C62</f>
        <v>0</v>
      </c>
      <c r="C130" s="161"/>
    </row>
    <row r="131" spans="1:3" ht="14.25" thickTop="1" thickBot="1">
      <c r="A131" s="144" t="s">
        <v>84</v>
      </c>
      <c r="B131" s="165">
        <f ca="1">'A2 Outputs 1-5'!C66</f>
        <v>0</v>
      </c>
      <c r="C131" s="161"/>
    </row>
    <row r="132" spans="1:3" ht="14.25" thickTop="1" thickBot="1">
      <c r="A132" s="144" t="s">
        <v>85</v>
      </c>
      <c r="B132" s="165">
        <f ca="1">'A2 Outputs 1-5'!C67</f>
        <v>0</v>
      </c>
      <c r="C132" s="161"/>
    </row>
    <row r="133" spans="1:3" ht="109.5" thickTop="1" thickBot="1">
      <c r="A133" s="144" t="s">
        <v>86</v>
      </c>
      <c r="B133" s="160" t="str">
        <f ca="1">'A2 Outputs 1-5'!C133</f>
        <v>Action points for DFID include (1) follow up discussion with MoF on engagement of the Municipal Finance Dept in the NPAC, (2) some preliminary discussions with the Budget Director about the budget formula for 2013 and what format would be most useful to guide MoF thinking, (3) to flag this as an issue of concern to DFID to the IMF mission dealing with Municipal Financing issues, (4) to maintain a close contact with both ECLO and the World Bank on the issue of overall financial needs of the sector, (5) to disseminate some of the unit cost analysis for Kosovo to other DFID teams working on similar issues in other countries.</v>
      </c>
      <c r="C133" s="161"/>
    </row>
    <row r="134" spans="1:3" ht="14.25" thickTop="1" thickBot="1">
      <c r="A134" s="144" t="s">
        <v>87</v>
      </c>
      <c r="B134" s="160">
        <f ca="1">'A2 Outputs 1-5'!C135</f>
        <v>0</v>
      </c>
      <c r="C134" s="161"/>
    </row>
    <row r="135" spans="1:3" ht="14.25" thickTop="1" thickBot="1">
      <c r="A135" s="144" t="s">
        <v>88</v>
      </c>
      <c r="B135" s="160">
        <f ca="1">'A2 Outputs 1-5'!C136</f>
        <v>0</v>
      </c>
      <c r="C135" s="161"/>
    </row>
    <row r="136" spans="1:3" ht="14.25" thickTop="1" thickBot="1">
      <c r="A136" s="144" t="s">
        <v>89</v>
      </c>
      <c r="B136" s="165">
        <f ca="1">'A2 Outputs 1-5'!C200</f>
        <v>0</v>
      </c>
      <c r="C136" s="161"/>
    </row>
    <row r="137" spans="1:3" ht="14.25" thickTop="1" thickBot="1">
      <c r="A137" s="144" t="s">
        <v>90</v>
      </c>
      <c r="B137" s="165">
        <f ca="1">'A2 Outputs 1-5'!C204</f>
        <v>0</v>
      </c>
      <c r="C137" s="161"/>
    </row>
    <row r="138" spans="1:3" ht="14.25" thickTop="1" thickBot="1">
      <c r="A138" s="144" t="s">
        <v>91</v>
      </c>
      <c r="B138" s="165">
        <f ca="1">'A2 Outputs 1-5'!C205</f>
        <v>0</v>
      </c>
      <c r="C138" s="161"/>
    </row>
    <row r="139" spans="1:3" ht="49.5" thickTop="1" thickBot="1">
      <c r="A139" s="144" t="s">
        <v>92</v>
      </c>
      <c r="B139" s="165" t="str">
        <f ca="1">'A2 Outputs 1-5'!C269</f>
        <v xml:space="preserve"> AKM should draw the Social Welfare officers from municipal DHSW in to the process to ensure increase of their profile within the departments and also help them with increase of their capacities for a more effective administration and management of CSW</v>
      </c>
      <c r="C139" s="161"/>
    </row>
    <row r="140" spans="1:3" ht="14.25" thickTop="1" thickBot="1">
      <c r="A140" s="144" t="s">
        <v>93</v>
      </c>
      <c r="B140" s="165">
        <f ca="1">'A2 Outputs 1-5'!C273</f>
        <v>0</v>
      </c>
      <c r="C140" s="161"/>
    </row>
    <row r="141" spans="1:3" ht="14.25" thickTop="1" thickBot="1">
      <c r="A141" s="144" t="s">
        <v>94</v>
      </c>
      <c r="B141" s="165">
        <f ca="1">'A2 Outputs 1-5'!C274</f>
        <v>0</v>
      </c>
      <c r="C141" s="161"/>
    </row>
    <row r="142" spans="1:3" ht="73.5" thickTop="1" thickBot="1">
      <c r="A142" s="144" t="s">
        <v>95</v>
      </c>
      <c r="B142" s="165" t="str">
        <f ca="1">'A2 Outputs 1-5'!C338</f>
        <v>DFID Kosovo to write to other donor partners in early 2012 suggesting a meeting of the SWG to discuss GoK's ongoing needs for support in this sector. We will then use the outcomes of this meeting for a further discussion with MLSW and other members of the NPAC to put in place a clear and agreed transition strategy from DFID to ECLO support, with possible bridging support in 2013 from another partner e.g. GIZ.</v>
      </c>
      <c r="C142" s="161"/>
    </row>
    <row r="143" spans="1:3" ht="14.25" thickTop="1" thickBot="1">
      <c r="A143" s="144" t="s">
        <v>96</v>
      </c>
      <c r="B143" s="165">
        <f ca="1">'A2 Outputs 1-5'!C342</f>
        <v>0</v>
      </c>
      <c r="C143" s="161"/>
    </row>
    <row r="144" spans="1:3" ht="14.25" thickTop="1" thickBot="1">
      <c r="A144" s="144" t="s">
        <v>97</v>
      </c>
      <c r="B144" s="165">
        <f ca="1">'A2 Outputs 1-5'!C343</f>
        <v>0</v>
      </c>
      <c r="C144" s="161"/>
    </row>
    <row r="145" spans="1:3" ht="14.25" thickTop="1" thickBot="1">
      <c r="A145" s="156" t="s">
        <v>98</v>
      </c>
      <c r="B145" s="165">
        <f ca="1">'A2 Outputs 6-10'!C63</f>
        <v>0</v>
      </c>
      <c r="C145" s="161"/>
    </row>
    <row r="146" spans="1:3" ht="14.25" thickTop="1" thickBot="1">
      <c r="A146" s="144" t="s">
        <v>99</v>
      </c>
      <c r="B146" s="165">
        <f ca="1">'A2 Outputs 6-10'!C67</f>
        <v>0</v>
      </c>
      <c r="C146" s="161"/>
    </row>
    <row r="147" spans="1:3" ht="14.25" thickTop="1" thickBot="1">
      <c r="A147" s="144" t="s">
        <v>100</v>
      </c>
      <c r="B147" s="165">
        <f ca="1">'A2 Outputs 6-10'!C68</f>
        <v>0</v>
      </c>
      <c r="C147" s="161"/>
    </row>
    <row r="148" spans="1:3" ht="14.25" thickTop="1" thickBot="1">
      <c r="A148" s="144" t="s">
        <v>101</v>
      </c>
      <c r="B148" s="165">
        <f ca="1">'A2 Outputs 6-10'!C132</f>
        <v>0</v>
      </c>
      <c r="C148" s="161"/>
    </row>
    <row r="149" spans="1:3" ht="14.25" thickTop="1" thickBot="1">
      <c r="A149" s="144" t="s">
        <v>102</v>
      </c>
      <c r="B149" s="165">
        <f ca="1">'A2 Outputs 6-10'!C136</f>
        <v>0</v>
      </c>
      <c r="C149" s="161"/>
    </row>
    <row r="150" spans="1:3" ht="14.25" thickTop="1" thickBot="1">
      <c r="A150" s="144" t="s">
        <v>103</v>
      </c>
      <c r="B150" s="165">
        <f ca="1">'A2 Outputs 6-10'!C137</f>
        <v>0</v>
      </c>
      <c r="C150" s="161"/>
    </row>
    <row r="151" spans="1:3" ht="14.25" thickTop="1" thickBot="1">
      <c r="A151" s="144" t="s">
        <v>104</v>
      </c>
      <c r="B151" s="160">
        <f ca="1">'A2 Outputs 6-10'!C201</f>
        <v>0</v>
      </c>
      <c r="C151" s="161"/>
    </row>
    <row r="152" spans="1:3" ht="14.25" thickTop="1" thickBot="1">
      <c r="A152" s="144" t="s">
        <v>105</v>
      </c>
      <c r="B152" s="160">
        <f ca="1">'A2 Outputs 6-10'!C205</f>
        <v>0</v>
      </c>
      <c r="C152" s="161"/>
    </row>
    <row r="153" spans="1:3" ht="14.25" thickTop="1" thickBot="1">
      <c r="A153" s="144" t="s">
        <v>106</v>
      </c>
      <c r="B153" s="160">
        <f ca="1">'A2 Outputs 6-10'!C206</f>
        <v>0</v>
      </c>
      <c r="C153" s="161"/>
    </row>
    <row r="154" spans="1:3" ht="14.25" thickTop="1" thickBot="1">
      <c r="A154" s="144" t="s">
        <v>107</v>
      </c>
      <c r="B154" s="165">
        <f ca="1">'A2 Outputs 6-10'!C270</f>
        <v>0</v>
      </c>
      <c r="C154" s="161"/>
    </row>
    <row r="155" spans="1:3" ht="14.25" thickTop="1" thickBot="1">
      <c r="A155" s="144" t="s">
        <v>108</v>
      </c>
      <c r="B155" s="165">
        <f ca="1">'A2 Outputs 6-10'!C274</f>
        <v>0</v>
      </c>
      <c r="C155" s="161"/>
    </row>
    <row r="156" spans="1:3" ht="14.25" thickTop="1" thickBot="1">
      <c r="A156" s="144" t="s">
        <v>109</v>
      </c>
      <c r="B156" s="165">
        <f ca="1">'A2 Outputs 6-10'!C275</f>
        <v>0</v>
      </c>
      <c r="C156" s="161"/>
    </row>
    <row r="157" spans="1:3" ht="14.25" thickTop="1" thickBot="1">
      <c r="A157" s="144" t="s">
        <v>110</v>
      </c>
      <c r="B157" s="165">
        <f ca="1">'A2 Outputs 6-10'!C339</f>
        <v>0</v>
      </c>
      <c r="C157" s="161"/>
    </row>
    <row r="158" spans="1:3" ht="14.25" thickTop="1" thickBot="1">
      <c r="A158" s="144" t="s">
        <v>111</v>
      </c>
      <c r="B158" s="165">
        <f ca="1">'A2 Outputs 6-10'!C343</f>
        <v>0</v>
      </c>
      <c r="C158" s="161"/>
    </row>
    <row r="159" spans="1:3" ht="14.25" thickTop="1" thickBot="1">
      <c r="A159" s="144" t="s">
        <v>112</v>
      </c>
      <c r="B159" s="165">
        <f ca="1">'A2 Outputs 6-10'!C344</f>
        <v>0</v>
      </c>
      <c r="C159" s="161"/>
    </row>
    <row r="160" spans="1:3" ht="13.5" thickTop="1"/>
    <row r="161" spans="1:4" ht="13.5" thickBot="1">
      <c r="A161" s="154" t="s">
        <v>484</v>
      </c>
    </row>
    <row r="162" spans="1:4" ht="14.25" thickTop="1" thickBot="1">
      <c r="A162" s="144" t="s">
        <v>83</v>
      </c>
      <c r="B162" s="160">
        <f ca="1">'B Project Scoring'!C37</f>
        <v>0</v>
      </c>
      <c r="C162" s="161"/>
    </row>
    <row r="163" spans="1:4" ht="14.25" thickTop="1" thickBot="1">
      <c r="A163" s="144" t="s">
        <v>84</v>
      </c>
      <c r="B163" s="160">
        <f ca="1">'B Project Scoring'!C41</f>
        <v>0</v>
      </c>
      <c r="C163" s="161"/>
    </row>
    <row r="164" spans="1:4" ht="14.25" thickTop="1" thickBot="1">
      <c r="A164" s="144" t="s">
        <v>85</v>
      </c>
      <c r="B164" s="160">
        <f ca="1">'B Project Scoring'!C42</f>
        <v>0</v>
      </c>
      <c r="C164" s="161"/>
    </row>
    <row r="165" spans="1:4" ht="13.5" thickTop="1"/>
    <row r="166" spans="1:4">
      <c r="A166" s="154" t="s">
        <v>485</v>
      </c>
    </row>
    <row r="167" spans="1:4" ht="13.5" thickBot="1">
      <c r="A167" s="154"/>
      <c r="B167" s="167" t="s">
        <v>113</v>
      </c>
    </row>
    <row r="168" spans="1:4" ht="14.25" thickTop="1" thickBot="1">
      <c r="A168" s="144" t="s">
        <v>83</v>
      </c>
      <c r="B168" s="160">
        <f ca="1">'C Knowledge &amp; Evidence'!C7</f>
        <v>0</v>
      </c>
      <c r="C168" s="161"/>
    </row>
    <row r="169" spans="1:4" ht="14.25" thickTop="1" thickBot="1">
      <c r="A169" s="144" t="s">
        <v>84</v>
      </c>
      <c r="B169" s="160">
        <f ca="1">'C Knowledge &amp; Evidence'!C11</f>
        <v>0</v>
      </c>
      <c r="C169" s="161"/>
    </row>
    <row r="170" spans="1:4" ht="14.25" thickTop="1" thickBot="1">
      <c r="A170" s="144" t="s">
        <v>85</v>
      </c>
      <c r="B170" s="160">
        <f ca="1">'C Knowledge &amp; Evidence'!C12</f>
        <v>0</v>
      </c>
      <c r="C170" s="161"/>
    </row>
    <row r="171" spans="1:4" ht="14.25" thickTop="1" thickBot="1">
      <c r="B171" s="167" t="s">
        <v>114</v>
      </c>
      <c r="C171" s="168"/>
      <c r="D171" s="108"/>
    </row>
    <row r="172" spans="1:4" ht="14.25" thickTop="1" thickBot="1">
      <c r="A172" s="144" t="s">
        <v>83</v>
      </c>
      <c r="B172" s="160">
        <f ca="1">'C Knowledge &amp; Evidence'!C17</f>
        <v>0</v>
      </c>
      <c r="C172" s="161"/>
    </row>
    <row r="173" spans="1:4" ht="14.25" thickTop="1" thickBot="1">
      <c r="A173" s="144" t="s">
        <v>84</v>
      </c>
      <c r="B173" s="160">
        <f ca="1">'C Knowledge &amp; Evidence'!C21</f>
        <v>0</v>
      </c>
      <c r="C173" s="161"/>
    </row>
    <row r="174" spans="1:4" ht="14.25" thickTop="1" thickBot="1">
      <c r="A174" s="144" t="s">
        <v>85</v>
      </c>
      <c r="B174" s="160">
        <f ca="1">'C Knowledge &amp; Evidence'!C22</f>
        <v>0</v>
      </c>
      <c r="C174" s="161"/>
    </row>
    <row r="175" spans="1:4" ht="14.25" thickTop="1" thickBot="1">
      <c r="B175" s="167" t="s">
        <v>115</v>
      </c>
      <c r="C175" s="168"/>
      <c r="D175" s="108"/>
    </row>
    <row r="176" spans="1:4" ht="14.25" thickTop="1" thickBot="1">
      <c r="A176" s="144" t="s">
        <v>83</v>
      </c>
      <c r="B176" s="160">
        <f ca="1">'C Knowledge &amp; Evidence'!C27</f>
        <v>0</v>
      </c>
      <c r="C176" s="161"/>
    </row>
    <row r="177" spans="1:3" ht="14.25" thickTop="1" thickBot="1">
      <c r="A177" s="144" t="s">
        <v>84</v>
      </c>
      <c r="B177" s="160">
        <f ca="1">'C Knowledge &amp; Evidence'!C31</f>
        <v>0</v>
      </c>
      <c r="C177" s="161"/>
    </row>
    <row r="178" spans="1:3" ht="14.25" thickTop="1" thickBot="1">
      <c r="A178" s="144" t="s">
        <v>85</v>
      </c>
      <c r="B178" s="160">
        <f ca="1">'C Knowledge &amp; Evidence'!C32</f>
        <v>0</v>
      </c>
      <c r="C178" s="161"/>
    </row>
    <row r="179" spans="1:3" ht="14.25" thickTop="1" thickBot="1">
      <c r="A179" s="154" t="s">
        <v>486</v>
      </c>
    </row>
    <row r="180" spans="1:3" ht="14.25" thickTop="1" thickBot="1">
      <c r="A180" s="144" t="s">
        <v>83</v>
      </c>
      <c r="B180" s="160">
        <f ca="1">'C Knowledge &amp; Evidence'!C40</f>
        <v>0</v>
      </c>
      <c r="C180" s="161"/>
    </row>
    <row r="181" spans="1:3" ht="14.25" thickTop="1" thickBot="1">
      <c r="A181" s="144" t="s">
        <v>84</v>
      </c>
      <c r="B181" s="160">
        <f ca="1">'C Knowledge &amp; Evidence'!C44</f>
        <v>0</v>
      </c>
      <c r="C181" s="161"/>
    </row>
    <row r="182" spans="1:3" ht="14.25" thickTop="1" thickBot="1">
      <c r="A182" s="144" t="s">
        <v>85</v>
      </c>
      <c r="B182" s="160">
        <f ca="1">'C Knowledge &amp; Evidence'!C45</f>
        <v>0</v>
      </c>
      <c r="C182" s="161"/>
    </row>
    <row r="183" spans="1:3" ht="13.5" thickTop="1"/>
    <row r="184" spans="1:3" ht="13.5" thickBot="1">
      <c r="A184" s="154" t="s">
        <v>487</v>
      </c>
    </row>
    <row r="185" spans="1:3" ht="14.25" thickTop="1" thickBot="1">
      <c r="A185" s="144" t="s">
        <v>83</v>
      </c>
      <c r="B185" s="160">
        <f ca="1">'C Knowledge &amp; Evidence'!C61</f>
        <v>0</v>
      </c>
      <c r="C185" s="161"/>
    </row>
    <row r="186" spans="1:3" ht="14.25" thickTop="1" thickBot="1">
      <c r="A186" s="144" t="s">
        <v>84</v>
      </c>
      <c r="B186" s="160">
        <f ca="1">'C Knowledge &amp; Evidence'!C65</f>
        <v>0</v>
      </c>
      <c r="C186" s="161"/>
    </row>
    <row r="187" spans="1:3" ht="14.25" thickTop="1" thickBot="1">
      <c r="A187" s="144" t="s">
        <v>85</v>
      </c>
      <c r="B187" s="160">
        <f ca="1">'C Knowledge &amp; Evidence'!C66</f>
        <v>0</v>
      </c>
      <c r="C187" s="161"/>
    </row>
    <row r="188" spans="1:3" ht="13.5" thickTop="1">
      <c r="B188" s="169"/>
      <c r="C188" s="163"/>
    </row>
    <row r="189" spans="1:3" ht="13.5" thickBot="1">
      <c r="A189" s="154" t="s">
        <v>488</v>
      </c>
    </row>
    <row r="190" spans="1:3" ht="14.25" thickTop="1" thickBot="1">
      <c r="A190" s="144" t="s">
        <v>83</v>
      </c>
      <c r="B190" s="160">
        <f ca="1">'D Conditionality Sustainability'!C13</f>
        <v>0</v>
      </c>
      <c r="C190" s="161"/>
    </row>
    <row r="191" spans="1:3" ht="14.25" thickTop="1" thickBot="1">
      <c r="A191" s="144" t="s">
        <v>84</v>
      </c>
      <c r="B191" s="160">
        <f ca="1">'D Conditionality Sustainability'!C17</f>
        <v>0</v>
      </c>
      <c r="C191" s="161"/>
    </row>
    <row r="192" spans="1:3" ht="14.25" thickTop="1" thickBot="1">
      <c r="A192" s="144" t="s">
        <v>85</v>
      </c>
      <c r="B192" s="160">
        <f ca="1">'D Conditionality Sustainability'!C18</f>
        <v>0</v>
      </c>
      <c r="C192" s="161"/>
    </row>
    <row r="193" spans="1:3" ht="14.25" thickTop="1" thickBot="1">
      <c r="A193" s="154" t="s">
        <v>489</v>
      </c>
    </row>
    <row r="194" spans="1:3" ht="14.25" thickTop="1" thickBot="1">
      <c r="A194" s="144" t="s">
        <v>83</v>
      </c>
      <c r="B194" s="160">
        <f ca="1">'D Conditionality Sustainability'!C25</f>
        <v>0</v>
      </c>
      <c r="C194" s="161"/>
    </row>
    <row r="195" spans="1:3" ht="14.25" thickTop="1" thickBot="1">
      <c r="A195" s="144" t="s">
        <v>84</v>
      </c>
      <c r="B195" s="160">
        <f ca="1">'D Conditionality Sustainability'!C29</f>
        <v>0</v>
      </c>
      <c r="C195" s="161"/>
    </row>
    <row r="196" spans="1:3" ht="14.25" thickTop="1" thickBot="1">
      <c r="A196" s="144" t="s">
        <v>85</v>
      </c>
      <c r="B196" s="160">
        <f ca="1">'D Conditionality Sustainability'!C30</f>
        <v>0</v>
      </c>
      <c r="C196" s="161"/>
    </row>
    <row r="197" spans="1:3" ht="13.5" thickTop="1">
      <c r="B197" s="170"/>
      <c r="C197" s="163"/>
    </row>
    <row r="198" spans="1:3" ht="13.5" thickBot="1">
      <c r="A198" s="154" t="s">
        <v>493</v>
      </c>
      <c r="B198" s="164"/>
      <c r="C198" s="171"/>
    </row>
    <row r="199" spans="1:3" ht="14.25" thickTop="1" thickBot="1">
      <c r="A199" s="144" t="s">
        <v>83</v>
      </c>
      <c r="B199" s="160"/>
      <c r="C199" s="161"/>
    </row>
    <row r="200" spans="1:3" ht="14.25" thickTop="1" thickBot="1">
      <c r="A200" s="144" t="s">
        <v>84</v>
      </c>
      <c r="B200" s="160"/>
      <c r="C200" s="161"/>
    </row>
    <row r="201" spans="1:3" ht="14.25" thickTop="1" thickBot="1">
      <c r="A201" s="144" t="s">
        <v>85</v>
      </c>
      <c r="B201" s="160"/>
      <c r="C201" s="161"/>
    </row>
    <row r="202" spans="1:3" ht="13.5" thickTop="1"/>
  </sheetData>
  <phoneticPr fontId="3" type="noConversion"/>
  <pageMargins left="0.55118110236220474" right="0.55118110236220474" top="0.78740157480314965" bottom="0.78740157480314965" header="0.51181102362204722" footer="0.51181102362204722"/>
  <pageSetup paperSize="9" orientation="portrait" r:id="rId1"/>
  <headerFooter alignWithMargins="0">
    <oddHeader>&amp;A</oddHeader>
    <oddFooter>&amp;F</oddFooter>
  </headerFooter>
  <rowBreaks count="1" manualBreakCount="1">
    <brk id="102" max="16383" man="1"/>
  </rowBreaks>
</worksheet>
</file>

<file path=docProps/app.xml><?xml version="1.0" encoding="utf-8"?>
<ap:Properties xmlns:vt="http://schemas.openxmlformats.org/officeDocument/2006/docPropsVTypes" xmlns:ap="http://schemas.openxmlformats.org/officeDocument/2006/extended-properties">
  <ap:Application>Microsoft Excel</ap:Application>
  <ap:ScaleCrop>false</ap:ScaleCrop>
  <ap:LinksUpToDate>false</ap:LinksUpToDate>
  <ap:HyperlinksChanged>false</ap:HyperlinksChanged>
  <ap:AppVersion>12.0000</ap:AppVersion>
</ap:Properties>
</file>

<file path=docProps/core.xml><?xml version="1.0" encoding="utf-8"?>
<coreProperties xmlns:dc="http://purl.org/dc/elements/1.1/" xmlns:dcterms="http://purl.org/dc/terms/" xmlns:xsi="http://www.w3.org/2001/XMLSchema-instance" xmlns="http://schemas.openxmlformats.org/package/2006/metadata/core-properties"/>
</file>