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195" yWindow="0" windowWidth="12105" windowHeight="8550" tabRatio="830"/>
  </bookViews>
  <sheets>
    <sheet name="A1 Goal, Purpose, Risk" sheetId="3" r:id="rId1"/>
    <sheet name="A2 Outputs 1-5" sheetId="4" r:id="rId2"/>
    <sheet name="A2 Outputs 6-10" sheetId="12" r:id="rId3"/>
    <sheet name="B Project Scoring" sheetId="2" r:id="rId4"/>
    <sheet name="C Knowledge &amp; Evidence" sheetId="8" r:id="rId5"/>
    <sheet name="D Conditionality Sustainability" sheetId="11" r:id="rId6"/>
    <sheet name="E Recommendations &amp; Actions" sheetId="9" r:id="rId7"/>
  </sheets>
  <definedNames>
    <definedName name="_xlnm._FilterDatabase" localSheetId="1" hidden="1">'A2 Outputs 1-5'!$C$57:$C$58</definedName>
    <definedName name="Scores">'A2 Outputs 1-5'!$E$13:$E$19</definedName>
  </definedNames>
  <calcPr calcId="114210" concurrentCalc="0"/>
</workbook>
</file>

<file path=xl/calcChain.xml><?xml version="1.0" encoding="utf-8"?>
<calcChain xmlns="http://schemas.openxmlformats.org/spreadsheetml/2006/main">
  <c r="B78" i="9"/>
  <c r="B30"/>
  <c r="E196" i="12"/>
  <c r="C197"/>
  <c r="B196" i="9"/>
  <c r="B195"/>
  <c r="B194"/>
  <c r="B192"/>
  <c r="B191"/>
  <c r="B190"/>
  <c r="B187"/>
  <c r="B186"/>
  <c r="B185"/>
  <c r="B182"/>
  <c r="B181"/>
  <c r="B180"/>
  <c r="B178"/>
  <c r="B177"/>
  <c r="B176"/>
  <c r="B174"/>
  <c r="B173"/>
  <c r="B172"/>
  <c r="B170"/>
  <c r="B169"/>
  <c r="B168"/>
  <c r="B164"/>
  <c r="B163"/>
  <c r="B162"/>
  <c r="B159"/>
  <c r="B158"/>
  <c r="B157"/>
  <c r="B156"/>
  <c r="B155"/>
  <c r="B154"/>
  <c r="B153"/>
  <c r="B152"/>
  <c r="B151"/>
  <c r="B150"/>
  <c r="B149"/>
  <c r="B148"/>
  <c r="B147"/>
  <c r="B146"/>
  <c r="B145"/>
  <c r="B144"/>
  <c r="B143"/>
  <c r="B142"/>
  <c r="B141"/>
  <c r="B140"/>
  <c r="B139"/>
  <c r="B138"/>
  <c r="B137"/>
  <c r="B136"/>
  <c r="B135"/>
  <c r="B134"/>
  <c r="B133"/>
  <c r="B132"/>
  <c r="B131"/>
  <c r="B130"/>
  <c r="B127"/>
  <c r="B126"/>
  <c r="B125"/>
  <c r="B123"/>
  <c r="B122"/>
  <c r="B121"/>
  <c r="B119"/>
  <c r="B118"/>
  <c r="B117"/>
  <c r="B115"/>
  <c r="B114"/>
  <c r="B113"/>
  <c r="B111"/>
  <c r="B110"/>
  <c r="B109"/>
  <c r="B107"/>
  <c r="B106"/>
  <c r="B105"/>
  <c r="B96"/>
  <c r="B95"/>
  <c r="B92"/>
  <c r="B91"/>
  <c r="B87"/>
  <c r="B86"/>
  <c r="B82"/>
  <c r="B81"/>
  <c r="B77"/>
  <c r="B74"/>
  <c r="B73"/>
  <c r="B70"/>
  <c r="B69"/>
  <c r="B64"/>
  <c r="B63"/>
  <c r="B59"/>
  <c r="B58"/>
  <c r="B56"/>
  <c r="B55"/>
  <c r="B53"/>
  <c r="B52"/>
  <c r="B50"/>
  <c r="B49"/>
  <c r="B47"/>
  <c r="B46"/>
  <c r="B44"/>
  <c r="B43"/>
  <c r="B41"/>
  <c r="B40"/>
  <c r="B38"/>
  <c r="B37"/>
  <c r="B32"/>
  <c r="B35"/>
  <c r="B34"/>
  <c r="B31"/>
  <c r="B27"/>
  <c r="B26"/>
  <c r="B25"/>
  <c r="B23"/>
  <c r="B22"/>
  <c r="B19"/>
  <c r="B18"/>
  <c r="B17"/>
  <c r="B15"/>
  <c r="B14"/>
  <c r="B13"/>
  <c r="B11"/>
  <c r="B10"/>
  <c r="B9"/>
  <c r="B7"/>
  <c r="B6"/>
  <c r="E79" i="3"/>
  <c r="C79"/>
  <c r="E334" i="12"/>
  <c r="C335"/>
  <c r="E265"/>
  <c r="C266"/>
  <c r="E127"/>
  <c r="C128"/>
  <c r="E58"/>
  <c r="C59"/>
  <c r="E333" i="4"/>
  <c r="C334"/>
  <c r="E264"/>
  <c r="C265"/>
  <c r="E195"/>
  <c r="C196"/>
  <c r="E126"/>
  <c r="C127"/>
  <c r="E57"/>
  <c r="C58"/>
  <c r="B21" i="9"/>
  <c r="B94"/>
  <c r="B90"/>
  <c r="B85"/>
  <c r="B80"/>
  <c r="B76"/>
  <c r="B72"/>
  <c r="B68"/>
  <c r="B62"/>
  <c r="B57"/>
  <c r="B54"/>
  <c r="B51"/>
  <c r="B48"/>
  <c r="B45"/>
  <c r="B42"/>
  <c r="B39"/>
  <c r="B36"/>
  <c r="B33"/>
  <c r="B5"/>
  <c r="E10" i="4"/>
  <c r="E11"/>
  <c r="E79"/>
  <c r="E80"/>
  <c r="E217"/>
  <c r="E218"/>
  <c r="E11" i="12"/>
  <c r="E12"/>
  <c r="E148" i="4"/>
  <c r="E149"/>
  <c r="E286"/>
  <c r="E287"/>
  <c r="E287" i="12"/>
  <c r="E288"/>
  <c r="E218"/>
  <c r="E219"/>
  <c r="E149"/>
  <c r="E150"/>
  <c r="E80"/>
  <c r="E81"/>
  <c r="E7" i="2"/>
  <c r="E58" i="4"/>
  <c r="E127"/>
  <c r="E196"/>
  <c r="E265"/>
  <c r="E334"/>
  <c r="E59" i="12"/>
  <c r="E335"/>
  <c r="E266"/>
  <c r="E197"/>
  <c r="E128"/>
  <c r="E6" i="2"/>
  <c r="C5"/>
  <c r="C7"/>
  <c r="C6"/>
</calcChain>
</file>

<file path=xl/sharedStrings.xml><?xml version="1.0" encoding="utf-8"?>
<sst xmlns="http://schemas.openxmlformats.org/spreadsheetml/2006/main" count="1141" uniqueCount="498">
  <si>
    <r>
      <rPr>
        <b/>
        <sz val="10"/>
        <rFont val="Arial"/>
        <family val="2"/>
      </rPr>
      <t>This milestone has been met.</t>
    </r>
    <r>
      <rPr>
        <sz val="10"/>
        <rFont val="Arial"/>
        <family val="2"/>
      </rPr>
      <t xml:space="preserve"> T</t>
    </r>
    <r>
      <rPr>
        <sz val="10"/>
        <rFont val="Arial"/>
      </rPr>
      <t>he SIF Working Group is engaged in continental and global IUU policy formulation. It operates in focus areas of IUU fishing, port state measures, capacity building, community monitoring, and intelligence. It produces case studies, news updates and policy briefs and had a strong presence at international meetings. One example is the special panel on African fisheries at Chatham House, UK, where four SIF WG members presented papers and gained support for the WG activities.  Another noteworthy success was the first ever African Statement in the Committee on Fisheries meeting at the UN on developing States and port state measures. The WG has supported countries in the arrest and investigation of IUU vessels in four countries, providing intelligence via the SIF network with subsequent prosecutions. The WG has supported countries in the investigation of vessels with an IUU fishing history and facilitated the understanding of issues of flag state responsibility. The WG www.stopillegalfishing.com website is an important source of information on IUU fishing in Africa.</t>
    </r>
  </si>
  <si>
    <r>
      <rPr>
        <b/>
        <sz val="10"/>
        <rFont val="Arial"/>
        <family val="2"/>
      </rPr>
      <t xml:space="preserve">This milestone is being met and work is ongoing.  </t>
    </r>
    <r>
      <rPr>
        <sz val="10"/>
        <rFont val="Arial"/>
        <family val="2"/>
      </rPr>
      <t>SADC experience has been used in activities across the Liberia to Nigeria fisheries region and in the Eastern African and Indian Ocean Region. Activities include increased awareness of the key IUU issues and solutions, and the role of national governments, national stakeholders (including fishers and NGOs) and regional bodies in overcoming IUU. The SIF Working Group is key to increase understanding of the need for policy reform.  The WG has actively engaged Ministers and technical experts to gain support for tackling IUU.  It is hoped to move towards a regional statement in 2013 and with the ECOWAS/FCWC and COREP region in 2012.</t>
    </r>
  </si>
  <si>
    <t>Demand-led trade studies and pilot activities commissioned and informing CAFRS</t>
  </si>
  <si>
    <r>
      <rPr>
        <b/>
        <sz val="10"/>
        <rFont val="Arial"/>
        <family val="2"/>
      </rPr>
      <t>This milestone has been partially met.</t>
    </r>
    <r>
      <rPr>
        <sz val="10"/>
        <rFont val="Arial"/>
      </rPr>
      <t xml:space="preserve">  The trade working group undertook five case studies on fisheries trade, while the finance working group completed case studies which looked at: finance and investment in the fisheries sector in Ghana, South Africa, Tanzania, Egypt, Maldives and Vietnam and at the mechanisms, opportunities and constraints for investment in the SME Sector.  A workshop including representatives from the finance sector and donors resulted in two new activities: a)  Preparation of a prospectus for the establishment of an investment fund for African SMEs operating in the fisheries and aquaculture value chains b)  preparation of concept note for a donor funded support project.  These will be presented to the donor community at the annual meeting of the Fisheries Advisors in Germany in November 2011.</t>
    </r>
  </si>
  <si>
    <t xml:space="preserve">The reconstituted Fishery Trade Policy Working should quickly make progress to demonstrate the contribution that fisheries can make to trade.  </t>
  </si>
  <si>
    <t xml:space="preserve">The PAF Secretariat should ensure the Working Group becomes more effective. </t>
  </si>
  <si>
    <r>
      <rPr>
        <sz val="10"/>
        <rFont val="Arial"/>
      </rPr>
      <t xml:space="preserve">Main partners are NEPAD Agency, World Bank, FAO/SIDA and GIZ. 
</t>
    </r>
    <r>
      <rPr>
        <b/>
        <sz val="10"/>
        <rFont val="Arial"/>
        <family val="2"/>
      </rPr>
      <t>NEPAD Agency:</t>
    </r>
    <r>
      <rPr>
        <sz val="10"/>
        <rFont val="Arial"/>
      </rPr>
      <t xml:space="preserve"> the project has helped establish the agency's role on African fisheries. PAF has actively supported the NEPAD Agency management and administration systems to deliver. This has included regular short term management advice as well as financial, procurement and programme governance systems. The NEPAD Agency regards PAF as a flagship programme and strongly supports the Africa/non-Africa partnership. 
</t>
    </r>
    <r>
      <rPr>
        <b/>
        <sz val="10"/>
        <rFont val="Arial"/>
        <family val="2"/>
      </rPr>
      <t>World Bank</t>
    </r>
    <r>
      <rPr>
        <sz val="10"/>
        <rFont val="Arial"/>
      </rPr>
      <t xml:space="preserve">. PAF has  developed a very productive relationship with the Bank both through the Bank's PROFISH work (political economy of reform and aid effectiveness); and the Bank's Africa Regional group which deals with new IDA investment in West Africa, largely under the WA Regional Fisheries Programme. The current focus on Ghana and Sierra Leone pre-investment policy planning has been particularly productive. Lessons learned are being further shared with Gabon, Cameroon, Equatorial Guinea, Sao-Tome, DRC, Congo and Angola. 
                                                                                                                                                                                                                                                         </t>
    </r>
    <r>
      <rPr>
        <b/>
        <sz val="10"/>
        <rFont val="Arial"/>
        <family val="2"/>
      </rPr>
      <t/>
    </r>
  </si>
  <si>
    <t xml:space="preserve">The PAF Secretariat implement the special purpose vehicle. </t>
  </si>
  <si>
    <t xml:space="preserve">NEPAD Agency support has made a significant contribution to PAF success to date.
PAF supported advice has helped ensure the NEPAD Agency has the management capacity to deliver the PAF programme. This has included strengthened approaches to procurement, finance, and HR. DFID cooperation with a World Bank fisheries expert has helped DFID oversight and management of the project. </t>
  </si>
  <si>
    <t>PAF should monitor those new procedures, verify whether they are in line with the PAF manual of procedures, and if necessary make adjustments. If necessary, the PAF Implementation Manual should be updated.  All at NEPAD Agency involved in the implementation process should be trained in any changed procedures and significant changes should be presented to the Steering Committee.</t>
  </si>
  <si>
    <t>Partnership for African Fisheries Strategy Review and progress Assessment - Hamday Diop. Report for DFID. October 2011.</t>
  </si>
  <si>
    <t xml:space="preserve">If the implementation of PAF approaches can be widely applied and maintained, then the project will make a significant contribution to the sustainable use of African fisheries for economic growth 
PAF has helped ensure the sustainability of expertise developed in the project. For example, the NEPAD Agency has embedded the aquaculture working group in the Bunda College (Malawi), the Investment and Finance group in the DBSA, and the trade working group in the Rural Hub (Dakar-Senegal). Some others need further work.  
PAF has operated in flexible and responsive ways, enabling it to respond to changes during implementation as required. </t>
  </si>
  <si>
    <t>Flexible management structure should be maintained to facilitate changes when necessary. It is recommended that the SIF policy Working Group be embedded with SADC and the Governance working group in West Africa.</t>
  </si>
  <si>
    <t>Governance Working Group</t>
  </si>
  <si>
    <t>Stop Illegal Fishing (SIF) Working Group</t>
  </si>
  <si>
    <t>Fishery Trade Working Group</t>
  </si>
  <si>
    <t xml:space="preserve"> NEPAD Agency, PAF Secretariat and its Senior Fisheries Adisor</t>
  </si>
  <si>
    <t>NEPAD Agency and PAF Secretariat</t>
  </si>
  <si>
    <t xml:space="preserve">Maintain PAF's role in fostering donor coherence and concerted actions on well managed fisheries for growth. </t>
  </si>
  <si>
    <t xml:space="preserve">The NEPAD Senior Fisheries Advisor continues to promote donor coherence. </t>
  </si>
  <si>
    <t>One example of innovation during the last year has been the positioning of NEPAD/PAF as a key agent in the World Bank's project preparation process for fisheries in West Africa. This has been achievable mainly through (a) effective and responsive financial management; (b) ability to identify effective technical expertise quickly; and (c) ability to combine African and non-African partners to resolve complex local problems.  During the last year, this has further resulted in the operational engagement and financial support from SIDA, FAO and GIZ.  The setting up of a 'special purpose vehicle' to channel funds will facilitate financial support by others.</t>
  </si>
  <si>
    <t xml:space="preserve">The NEPAD Agency has recently gone through a change and it is important to ensure that this change does not result in reduced implementation efficiency. Some new procedures may require modified approaches. </t>
  </si>
  <si>
    <t xml:space="preserve">Maintain flexible and open management structures. </t>
  </si>
  <si>
    <t>International Partnership for African Fisheries Governance and Trade (PAF)</t>
  </si>
  <si>
    <t xml:space="preserve">PAF should be more involved in the CAADP compact preparation process in countries where fisheries could make a significant contribution to growth.  </t>
  </si>
  <si>
    <t xml:space="preserve">PAF Secretariat to consider how it can be more closely linked to CAADP compact preparation in selected countries. </t>
  </si>
  <si>
    <r>
      <rPr>
        <b/>
        <sz val="10"/>
        <rFont val="Arial"/>
        <family val="2"/>
      </rPr>
      <t>This milestone is being achieved</t>
    </r>
    <r>
      <rPr>
        <sz val="10"/>
        <rFont val="Arial"/>
      </rPr>
      <t>.  A unified African view was agreed and presented at COFI 2009 and 2011. Generally, this raised awareness internationally of African fisheries issues,  and specifically ensured that the UN Port-State Measures Agreement (2009; Art 22) directly reflects African interests. PAF provided technical support to the African voice during the Flag States Measures negotiations in May 2011 as well as the June 2011 UN convention on the Law of Sea Ad Hoc Committee meeting in New York.  PAF recently challenged the European Union in the implementation of its regulation 1005/2008 on fish traceability aimed at deterring Illegal, unreported and unregulated (IUU) fishing. PAF called for a more transparent and consistent decision making process. As a result PAF/NEPAD voice is increasingly being recognized at international fora and at the institutional levels.</t>
    </r>
  </si>
  <si>
    <t>The commitment of regions and countries to implement fisheries reform, based on wealth-based approaches, developed through PAF in cooperation with other partners, including World Bank, should help ensure they contribute to sustainable and inclusive growth. Evidence of progress includes the pan-African commitment to reform demonstrated at CAMFA and the establishment of a Ministerial Standing Committee on Fisheries.  At country level, the approval of large WB loans supporting fisheries reform based on the need to ensure wealth generation and improving growth contributions from fisheries in Ghana and Sierra Leone demonstrates national political commitment.</t>
  </si>
  <si>
    <t xml:space="preserve">Finalise the CAFRS, and promote its endorsement by CAMFA and the AU. </t>
  </si>
  <si>
    <t xml:space="preserve">Ensure the PAF Secretariat finalise the Strategy and continue to gain pan Africa Ministerial support for its implementation. </t>
  </si>
  <si>
    <t xml:space="preserve">Study contribution completed in year 2. </t>
  </si>
  <si>
    <t xml:space="preserve">This output is proceeding well and is likely to be largely achieved. </t>
  </si>
  <si>
    <t xml:space="preserve">Remaining work should put in place institutional arrangements (e.g. through RECs) to foster increasing African ownership. The SIF should be linked more closely with SADC. SIF will, therefore, provide technical guidance and policy assistance in the implementation of the Statement of Commitment to Combat IUU fishing as well as the Establishment of the SADC Regional Monitoring, Control and Surveillance Coordination Center. Lessons learned in that process can further be shared with other regions and RECs. </t>
  </si>
  <si>
    <r>
      <rPr>
        <b/>
        <sz val="10"/>
        <rFont val="Arial"/>
        <family val="2"/>
      </rPr>
      <t xml:space="preserve">This milestone has not been effectivey met. </t>
    </r>
    <r>
      <rPr>
        <sz val="10"/>
        <rFont val="Arial"/>
      </rPr>
      <t xml:space="preserve"> Although a trade Working Group was established and supported, the group has not been effective.  However, PAF has put in to place a remedial action plan.  a)  the group is being reconstituted as a 'Rural Hub' in Dakar.  This group will commence operations in late 2011 and focus on finance and investment.  By working with people who operate in the market, the finance group has undertaken studies and consultations that address market and trade issues (see 4.2). The latter group has worked closely and effectively with the Aquaculture Working Group, particularly in developing strategies for growing the aquaculture sector in Malawi and in supporting the Ghana Pilot.  It has also been successful in eliciting support from the private sector and donors (DBSA, Germany, Canada -  CIDA and NGOs).</t>
    </r>
  </si>
  <si>
    <t xml:space="preserve">Common African Position on Regional and international trade contributes to African voice. </t>
  </si>
  <si>
    <r>
      <rPr>
        <b/>
        <sz val="10"/>
        <rFont val="Arial"/>
        <family val="2"/>
      </rPr>
      <t>This indicator has not been met.</t>
    </r>
    <r>
      <rPr>
        <sz val="10"/>
        <rFont val="Arial"/>
      </rPr>
      <t xml:space="preserve">  As highlighted in 4.1, the Trade Working Group did not perform as expected.  However, African voice has been strengthened (Output 1, Indicator1) and achievement of this indicator will be prioritized in future work plans, spearheaded by a reinvigorated Trade Working Group.</t>
    </r>
  </si>
  <si>
    <t>NEPAD Agency has been engaged in the review</t>
  </si>
  <si>
    <t>Outputs are contributing to progress, as evidenced by: 1. analytical work and increased capacity in governance, fisheries management, investment, trade and aquaculture through PAF policy working groups, pilot activities (especially Sierra Leone / Ghana) and four REC programmes; 2. CAFRS process agreed by Ministers; 3. strengthening fisheries partnerships between African countries and donors (also ensuring coherence); 4. strengthening of African voice at international fora (FAO Committee on Fisheries, COFI and the UN Convention on Law of the Sea, UNCLOS).</t>
  </si>
  <si>
    <t>Policy Working Groups (WGs) established and contributing to CAFRS development by end year 2. Roadmap for strategy development process by Q2, 2011.</t>
  </si>
  <si>
    <t xml:space="preserve">First ministerial meeting on fisheries. Grant let to establish Think Tank year 1. </t>
  </si>
  <si>
    <r>
      <rPr>
        <b/>
        <sz val="10"/>
        <rFont val="Arial"/>
        <family val="2"/>
      </rPr>
      <t xml:space="preserve">This milestone has been met.  </t>
    </r>
    <r>
      <rPr>
        <sz val="10"/>
        <rFont val="Arial"/>
        <family val="2"/>
      </rPr>
      <t xml:space="preserve">The Conference of African Ministers of Fisheries and Aquaculture (CAMFA) in 2010 requested the African Union establish a Standing Committee of Fisheries Ministers. This was formed in early 2011. The Committee will meet bi-annually. A joint NEPAD/AU PAF Secretariat has been established. The Secretariat will be supported by the PAF Think Tank located at NEPAD Agency.  One think tank event (aquaculture) has been completed (September 2011) and others are planned for this year.  </t>
    </r>
  </si>
  <si>
    <t xml:space="preserve">PAF trust arrangements established by 2nd quarter 2011. Intern strategy supporting PAF, regional awareness building and WGs adopted by 2010. </t>
  </si>
  <si>
    <t xml:space="preserve">The draft Comprehensive African Fisheries Reform Strategy should be finalised and submitted for endorsement by the Ministerial Task Force. </t>
  </si>
  <si>
    <t xml:space="preserve">Emphasise to the PAF Secretariat in the NEPAD Agency the importance of finalising and endorsing the Strategy. </t>
  </si>
  <si>
    <t xml:space="preserve">Grant re-awarded on annual basis. </t>
  </si>
  <si>
    <r>
      <rPr>
        <b/>
        <sz val="10"/>
        <rFont val="Arial"/>
        <family val="2"/>
      </rPr>
      <t>This milestone has been met.</t>
    </r>
    <r>
      <rPr>
        <sz val="10"/>
        <rFont val="Arial"/>
        <family val="2"/>
      </rPr>
      <t xml:space="preserve"> The Working Group has been established and is actively engaged in working at country and regional level in PAF programmes in Sierra Leone, Ghana, and Central &amp; Western Africa (COREP).  The governance Working Group is being supported through continued funding from PAF. A further grant was approved by the Steering Committee and has been issued. </t>
    </r>
  </si>
  <si>
    <t>Recognized continent-wide figures for wealth and growth potential of fisheries (including aquaculture, inland systems and IUU compliance)</t>
  </si>
  <si>
    <t>Develop proposals for above in partnership with Governance Working Group</t>
  </si>
  <si>
    <t>Successful activities in SADC under previous project on illegal fishing emulated in other African sub regions contributing to CAFRS</t>
  </si>
  <si>
    <t>Develop proposals for the above in partnership with SIF.</t>
  </si>
  <si>
    <t>Senior Fisheries Adisor/ NEPAD Agency</t>
  </si>
  <si>
    <t>PAF</t>
  </si>
  <si>
    <t>PAF Think Tank</t>
  </si>
  <si>
    <t>GWG</t>
  </si>
  <si>
    <t>SIF</t>
  </si>
  <si>
    <r>
      <t>Output Performance</t>
    </r>
    <r>
      <rPr>
        <sz val="9"/>
        <rFont val="Arial"/>
        <family val="2"/>
      </rPr>
      <t xml:space="preserve"> for Output 6</t>
    </r>
  </si>
  <si>
    <r>
      <t>Output Performance</t>
    </r>
    <r>
      <rPr>
        <sz val="9"/>
        <rFont val="Arial"/>
        <family val="2"/>
      </rPr>
      <t xml:space="preserve"> for Output 7</t>
    </r>
  </si>
  <si>
    <r>
      <t>Output Performance</t>
    </r>
    <r>
      <rPr>
        <sz val="9"/>
        <rFont val="Arial"/>
        <family val="2"/>
      </rPr>
      <t xml:space="preserve"> for Output 8</t>
    </r>
  </si>
  <si>
    <r>
      <t>Original or Revised</t>
    </r>
    <r>
      <rPr>
        <b/>
        <sz val="9"/>
        <rFont val="Arial"/>
        <family val="2"/>
      </rPr>
      <t xml:space="preserve"> Impact Weight</t>
    </r>
    <r>
      <rPr>
        <sz val="9"/>
        <rFont val="Arial"/>
        <family val="2"/>
      </rPr>
      <t xml:space="preserve"> (%)</t>
    </r>
  </si>
  <si>
    <r>
      <t>Output Performance</t>
    </r>
    <r>
      <rPr>
        <sz val="9"/>
        <rFont val="Arial"/>
        <family val="2"/>
      </rPr>
      <t xml:space="preserve"> for Output 9</t>
    </r>
  </si>
  <si>
    <r>
      <t>Output Performance</t>
    </r>
    <r>
      <rPr>
        <sz val="9"/>
        <rFont val="Arial"/>
        <family val="2"/>
      </rPr>
      <t xml:space="preserve"> for Output 10</t>
    </r>
  </si>
  <si>
    <r>
      <t xml:space="preserve">Review Date </t>
    </r>
    <r>
      <rPr>
        <sz val="9"/>
        <rFont val="Arial"/>
        <family val="2"/>
      </rPr>
      <t>(dd/mm/yyyy)</t>
    </r>
  </si>
  <si>
    <r>
      <t>Impact Weighting</t>
    </r>
    <r>
      <rPr>
        <sz val="9"/>
        <rFont val="Arial"/>
        <family val="2"/>
      </rPr>
      <t xml:space="preserve"> (must = 100)</t>
    </r>
  </si>
  <si>
    <t>What is the evidence that the likely achievement of the Purpose can be attributed to progress made in delivering the Outputs in the period covered by this review?</t>
  </si>
  <si>
    <t>Purpose Recommendation 1</t>
  </si>
  <si>
    <t>Purpose Action Point 1</t>
  </si>
  <si>
    <t>Purpose Recommendation 2</t>
  </si>
  <si>
    <t>Purpose Recommendation 3</t>
  </si>
  <si>
    <t>Purpose Action Point 2</t>
  </si>
  <si>
    <t>Purpose Action Point 3</t>
  </si>
  <si>
    <t>Goal Recommendation 2</t>
  </si>
  <si>
    <t>Goal Recommendation 3</t>
  </si>
  <si>
    <t>Goal Action Point 2</t>
  </si>
  <si>
    <t>Goal Action Point 3</t>
  </si>
  <si>
    <t>If more Recommendations or Action Points need to be identified, click the '+' box on the left-hand side.</t>
  </si>
  <si>
    <t>Risk Recommendation 2</t>
  </si>
  <si>
    <t>Risk Recommendation 3</t>
  </si>
  <si>
    <t>Risk Action Point 2</t>
  </si>
  <si>
    <t>Risk Action Point 3</t>
  </si>
  <si>
    <t>Logframe Recommendation 2</t>
  </si>
  <si>
    <t>Logframe Recommendation 3</t>
  </si>
  <si>
    <t>Logframe Action Point 2</t>
  </si>
  <si>
    <t>Logframe Action Point 3</t>
  </si>
  <si>
    <t>CCM Recommendation 2</t>
  </si>
  <si>
    <t>CCM Recommendation 3</t>
  </si>
  <si>
    <t>CCM Action Point 2</t>
  </si>
  <si>
    <t>CCM Action Point 3</t>
  </si>
  <si>
    <t>DSO Recommendation 2</t>
  </si>
  <si>
    <t>DSO Recommendation 3</t>
  </si>
  <si>
    <t>DSO Action Point 2</t>
  </si>
  <si>
    <t>DSO Action Point 3</t>
  </si>
  <si>
    <t>Output 1 Recommendation 2</t>
  </si>
  <si>
    <t>Output 1 Recommendation 1</t>
  </si>
  <si>
    <t>Output 1 Action Point 1</t>
  </si>
  <si>
    <t>Output 1 Recommendation 3</t>
  </si>
  <si>
    <t>Output 1 Action Point 2</t>
  </si>
  <si>
    <t>Output 1 Action Point 3</t>
  </si>
  <si>
    <t>CCM Recommendation 1</t>
  </si>
  <si>
    <t>CCM Action Point 1</t>
  </si>
  <si>
    <t>DSO Recommendation 1</t>
  </si>
  <si>
    <t>DSO Action Point 1</t>
  </si>
  <si>
    <t>Logframe Recommendation 1</t>
  </si>
  <si>
    <t>Logframe Action Point 1</t>
  </si>
  <si>
    <t>Risk Recommendation 1</t>
  </si>
  <si>
    <t>Risk Action Point 1</t>
  </si>
  <si>
    <t>Goal Recommendation 1</t>
  </si>
  <si>
    <t>Goal Action Point 1</t>
  </si>
  <si>
    <t>Output 2 Recommendation 1</t>
  </si>
  <si>
    <t>Output 2 Action Point 1</t>
  </si>
  <si>
    <t>Output 2 Recommendation 2</t>
  </si>
  <si>
    <t>Output 2 Recommendation 3</t>
  </si>
  <si>
    <t>Output 2 Action Point 2</t>
  </si>
  <si>
    <t>Output 2 Action Point 3</t>
  </si>
  <si>
    <t>Output 3 Recommendation 1</t>
  </si>
  <si>
    <t>Output 3 Action Point 1</t>
  </si>
  <si>
    <t>Output 3 Recommendation 2</t>
  </si>
  <si>
    <t>Output 3 Recommendation 3</t>
  </si>
  <si>
    <t>Output 3 Action Point 2</t>
  </si>
  <si>
    <t>Output 3 Action Point 3</t>
  </si>
  <si>
    <t>Output 4 Recommendation 1</t>
  </si>
  <si>
    <t>Output 4 Action Point 1</t>
  </si>
  <si>
    <t>Output 4 Recommendation 2</t>
  </si>
  <si>
    <t>Output 4 Recommendation 3</t>
  </si>
  <si>
    <t>Output 4 Action Point 2</t>
  </si>
  <si>
    <t>Output 4 Action Point 3</t>
  </si>
  <si>
    <t>Output 5 Recommendation 1</t>
  </si>
  <si>
    <t>Output 5 Action Point 1</t>
  </si>
  <si>
    <t>Output 5 Recommendation 2</t>
  </si>
  <si>
    <t>Output 5 Recommendation 3</t>
  </si>
  <si>
    <t>Output 5 Action Point 2</t>
  </si>
  <si>
    <t>Output 5 Action Point 3</t>
  </si>
  <si>
    <t>Output 10 Recommendation 1</t>
  </si>
  <si>
    <t>Output 10 Action Point 1</t>
  </si>
  <si>
    <t>Output 10 Recommendation 2</t>
  </si>
  <si>
    <t>Output 10 Recommendation 3</t>
  </si>
  <si>
    <t>Output 10 Action Point 2</t>
  </si>
  <si>
    <t>Output 10 Action Point 3</t>
  </si>
  <si>
    <t>Output 9 Recommendation 2</t>
  </si>
  <si>
    <t>Output 9 Recommendation 3</t>
  </si>
  <si>
    <t>Output 9 Action Point 2</t>
  </si>
  <si>
    <t>Output 9 Action Point 3</t>
  </si>
  <si>
    <t>Output 9 Recommendation 1</t>
  </si>
  <si>
    <t>Output 9 Action Point 1</t>
  </si>
  <si>
    <t>Output 8 Recommendation 2</t>
  </si>
  <si>
    <t>Output 8 Recommendation 3</t>
  </si>
  <si>
    <t>Output 8 Action Point 2</t>
  </si>
  <si>
    <t>Output 8 Action Point 3</t>
  </si>
  <si>
    <t>Output 8 Recommendation 1</t>
  </si>
  <si>
    <t>Output 8 Action Point 1</t>
  </si>
  <si>
    <t>Output 7 Recommendation 1</t>
  </si>
  <si>
    <t>Output 7 Action Point 1</t>
  </si>
  <si>
    <t>Output 7 Recommendation 2</t>
  </si>
  <si>
    <t>Output 7 Recommendation 3</t>
  </si>
  <si>
    <t>Output 7 Action Point 2</t>
  </si>
  <si>
    <t>Output 7 Action Point 3</t>
  </si>
  <si>
    <t>Output 6 Recommendation 1</t>
  </si>
  <si>
    <t>Output 6 Action Point 1</t>
  </si>
  <si>
    <t>Output 6 Recommendation 2</t>
  </si>
  <si>
    <t>Output 6 Recommendation 3</t>
  </si>
  <si>
    <t>Output 6 Action Point 2</t>
  </si>
  <si>
    <t>Output 6 Action Point 3</t>
  </si>
  <si>
    <t>Person / team who will lead on the Action Point</t>
  </si>
  <si>
    <t>Method of Scoring: Sources of Information</t>
  </si>
  <si>
    <t>Quantitative data from national systems</t>
  </si>
  <si>
    <t>Quantitative data from project/programme study</t>
  </si>
  <si>
    <t>Government assessment</t>
  </si>
  <si>
    <t>Joint donor review</t>
  </si>
  <si>
    <t>Independent consultant review</t>
  </si>
  <si>
    <t>DFID staff review</t>
  </si>
  <si>
    <t>Scoring Responsibility: Partners Involved</t>
  </si>
  <si>
    <t>National Government partner</t>
  </si>
  <si>
    <t>National non-Government partner</t>
  </si>
  <si>
    <t>Independent consultant</t>
  </si>
  <si>
    <t>Donor partners</t>
  </si>
  <si>
    <t>DFID staff</t>
  </si>
  <si>
    <t>Using the drop-down menu for each box, enter  "X"  for each Source of Information used in the review.</t>
  </si>
  <si>
    <t>Using the drop-down menu for each box, enter  "X"   to indicate Partners Involved in the review.</t>
  </si>
  <si>
    <t>Goal</t>
  </si>
  <si>
    <t>Goal statement</t>
  </si>
  <si>
    <t>Indicator 1</t>
  </si>
  <si>
    <t>National, regional and international fishery policy reform is guided by a Comprehensive African Fisheries Reform Strategy (CAFRS)</t>
  </si>
  <si>
    <r>
      <t>This milestone is on track to be</t>
    </r>
    <r>
      <rPr>
        <sz val="10"/>
        <rFont val="Arial"/>
      </rPr>
      <t xml:space="preserve">ing achieved. A draft CAFRS process was adopted by the PAF steering Committee and the Strategy is being finalized (output 1)  The Strategy will be considered by the Conference of African Ministers of Fisheries and Aquaculture (CAMFA) for subsequent potential endorsement by the AU. The CAFRS will: 1) assist countries to assess fisheries' contribution to the CAADP 6% annual agricultural growth target; 2) generate country specific evidence to inform growth, and make policy and institutional reforms; 3) generate an all-Africa approach to manage fisheries. Several regional activities will inform the strategy. For example, a strategy for reforms in the Economic Community of West Africa States (ECOWAS) was launched during the CAMFA in Gambia, Sep 2010, as well as the AU Executive Council and Heads of States Summit (Jan 2011); an Economic Community of Central African States (ECCAS) strategy was finalized in Sept 2010; an ECCAS regional programme has been launched; a SADC regional strategy was agreed. Lessons for CAFRS are being generated through World Bank pilots in Ghana and Sierra Leone. </t>
    </r>
  </si>
  <si>
    <t>PAF is largely progressing to schedule and on track to deliver goal-related indicators by the end of the project.  
Some work (including the West Africa Pilot Project as in outputs 2, 3 and 4) is providing opportunities for fisheries to be included in countries' growth plans, often in collaboration with other donors. For example, PAF has helped build a consensus among stakeholders in Ghana and succeeded in shortening the time from 18 months to 6 months required to submit a funding request for assistance on fisheries to the World Bank. Lessons learned in Ghana are being used in other African countries. For example with similar studies underway in Sierra Leone, Gabon, Cameroon, Democratic Republic of Congo, Sao Tome, Angola and equatorial Guinea.</t>
  </si>
  <si>
    <r>
      <rPr>
        <b/>
        <sz val="10"/>
        <rFont val="Arial"/>
        <family val="2"/>
      </rPr>
      <t>This milestone is on track to being met.</t>
    </r>
    <r>
      <rPr>
        <sz val="10"/>
        <rFont val="Arial"/>
      </rPr>
      <t xml:space="preserve">  A methodology has been developed for assessing non-compliance and tested in six countries. Specific case studies on IUU in industrial fisheries (Mozambique) have contributed to this process. A workshop in Sierra Leone on small scale fisheries - and the challenge of monitoring IUU fishing where limited data are available was undertaken.  The WG is exploring the use of community monitoring as a means to evaluate the risks of non-compliance in Ghana, Zanzibar, and Sierra Leone.  Reviews looked at trade certification schemes and the use of environmental courts and case studies produced on how catching, processing and trading can inform in policy to overcome IUU fishing. A great large amount has been achieved in increasing understanding of the risk of non-compliance, based on examples in Africa.  </t>
    </r>
  </si>
  <si>
    <t>Regional Economic Integration (REI) on fisheries policy informed by CAFRS</t>
  </si>
  <si>
    <t xml:space="preserve">The Governance Working Group should strengthen linkages with regional institutions such as the Sub Regional Fisheries Commissions (SRFC), including the Fishery Committee for the West Central Gulf of Guinea (FCWC). </t>
  </si>
  <si>
    <t>Ensure the effective operation of the Special Purpose Vehicle</t>
  </si>
  <si>
    <t>Indicator 2</t>
  </si>
  <si>
    <t>Indicator 3</t>
  </si>
  <si>
    <t>Purpose</t>
  </si>
  <si>
    <t>Indicator 4</t>
  </si>
  <si>
    <t>Indicator 5</t>
  </si>
  <si>
    <t>Indicator 6</t>
  </si>
  <si>
    <t>What evidence is there that achieving the Purpose is contributing to the realisation of the Goal? If it is doing so, to what degree?</t>
  </si>
  <si>
    <t>Risk</t>
  </si>
  <si>
    <t>* High Impact / High Probability</t>
  </si>
  <si>
    <t>* High Impact / Medium Probability</t>
  </si>
  <si>
    <t>* High Impact / Low Probability</t>
  </si>
  <si>
    <t>* Medium Impact / High Probability</t>
  </si>
  <si>
    <t>* Medium Impact / Medium Probability</t>
  </si>
  <si>
    <t>* Low Impact / High Probability</t>
  </si>
  <si>
    <t>* Low Impact / Medium Probability</t>
  </si>
  <si>
    <t>Output 1</t>
  </si>
  <si>
    <t>Is this a Standard Indicator?</t>
  </si>
  <si>
    <t>Output 2</t>
  </si>
  <si>
    <t>Output 3</t>
  </si>
  <si>
    <t>Output 4</t>
  </si>
  <si>
    <t>Output 5</t>
  </si>
  <si>
    <t>Output 6</t>
  </si>
  <si>
    <t>Output 7</t>
  </si>
  <si>
    <t>Output 8</t>
  </si>
  <si>
    <t>Output 9</t>
  </si>
  <si>
    <t>Output 10</t>
  </si>
  <si>
    <t>Total Impact Score</t>
  </si>
  <si>
    <t>If Yes, why is this?</t>
  </si>
  <si>
    <t>If new risks have emerged, click the '+' box on the left-hand side and list them in the appropriate boxes.</t>
  </si>
  <si>
    <t>ARIES Project Code</t>
  </si>
  <si>
    <t>What is being done, or will need to be done, to manage or monitor these new Risks?</t>
  </si>
  <si>
    <t>If conditions are attached to this project, was disbursement suspended during the review period because of the conditions?</t>
  </si>
  <si>
    <t>Comment on how likely is it that the benefits arising from this project will be sustained after the end of project.</t>
  </si>
  <si>
    <t>Additional Recommendations arising</t>
  </si>
  <si>
    <t>1. Working with partners</t>
  </si>
  <si>
    <t>2. Best Practice / Innovation</t>
  </si>
  <si>
    <t>3. Project Management</t>
  </si>
  <si>
    <t>If appropriate, comment on the effectiveness of the institutional relationships created or enhanced by the project, e.g., comment on processes and how relationships have evolved.</t>
  </si>
  <si>
    <t>If Output 10 is required, click on the '+' sign to the left of this worksheet</t>
  </si>
  <si>
    <t>If Output 9 is required, click on the '+' sign to the left of this worksheet</t>
  </si>
  <si>
    <t>If Output 8 is required, click on the '+' sign to the left of this worksheet</t>
  </si>
  <si>
    <t>If Output 7 is required, click on the '+' sign to the left of this worksheet</t>
  </si>
  <si>
    <t>If Output 5 is required, click on the '+' sign to the left of this worksheet</t>
  </si>
  <si>
    <t>If Output 4 is required, click on the '+' sign to the left of this worksheet</t>
  </si>
  <si>
    <t>ARIES Project Description</t>
  </si>
  <si>
    <t>If Indicator 2 is to be reported against, click on the '+' sign to the left of this worksheet</t>
  </si>
  <si>
    <t>If Indicator 3 is to be reported against, click on the '+' sign to the left of this worksheet</t>
  </si>
  <si>
    <t>If Indicator 6 is to be reported against, click on the '+' sign to the left of this worksheet</t>
  </si>
  <si>
    <t>If Indicator 5 is to be reported against, click on the '+' sign to the left of this worksheet</t>
  </si>
  <si>
    <t>If Indicator 4 is to be reported against, click on the '+' sign to the left of this worksheet</t>
  </si>
  <si>
    <t>* Medium Impact / Low Probability</t>
  </si>
  <si>
    <t>* Low Impact / Low Probability</t>
  </si>
  <si>
    <t>If Indicator 3 is required for this Output, click on the '+' sign to the left of this worksheet</t>
  </si>
  <si>
    <t>If Indicator 2 is required for this Output, click on the '+' sign to the left of this worksheet</t>
  </si>
  <si>
    <t>If Output 3 is required, click on the '+' sign to the left of this worksheet</t>
  </si>
  <si>
    <t>If Output 2 is required, click on the '+' sign to the left of this worksheet</t>
  </si>
  <si>
    <t>If Output 6 is required, click on the '+' sign to the left of this worksheet</t>
  </si>
  <si>
    <t>Sustainability</t>
  </si>
  <si>
    <t>D: Conditionality and Sustainability</t>
  </si>
  <si>
    <t>C: Knowledge Sharing and Evidence</t>
  </si>
  <si>
    <t>Conditionality</t>
  </si>
  <si>
    <t>Recommendations</t>
  </si>
  <si>
    <t>Action Points</t>
  </si>
  <si>
    <t>Quest No.</t>
  </si>
  <si>
    <t>E: Recommendations and Action Points</t>
  </si>
  <si>
    <t>If Indicator 6 is required for this Output, click on the '+' sign to the left of this worksheet</t>
  </si>
  <si>
    <t>If Indicator 5 is required for this Output, click on the '+' sign to the left of this worksheet</t>
  </si>
  <si>
    <t>If Indicator 4 is required for this Output, click on the '+' sign to the left of this worksheet</t>
  </si>
  <si>
    <t>Lesson category</t>
  </si>
  <si>
    <t>Project Purpose Score</t>
  </si>
  <si>
    <t>If Yes, why was/is this?</t>
  </si>
  <si>
    <t>Milestone for this review (if any)</t>
  </si>
  <si>
    <t>What progress has been made in the period covered by this review?</t>
  </si>
  <si>
    <t>What evidence is there of progress made in the period covered by this review towards the Goal-level Target(s)?</t>
  </si>
  <si>
    <t>Evidence: Key documents</t>
  </si>
  <si>
    <t>Person / team who will action the recommendation</t>
  </si>
  <si>
    <t>Other Comments</t>
  </si>
  <si>
    <t>A1: Goal</t>
  </si>
  <si>
    <t>A1: Purpose</t>
  </si>
  <si>
    <t>A1: Risk</t>
  </si>
  <si>
    <t>A2: Outputs</t>
  </si>
  <si>
    <t>B: Scoring</t>
  </si>
  <si>
    <t>C: Knowledge Sharing</t>
  </si>
  <si>
    <t>C: Other Comments</t>
  </si>
  <si>
    <t>C: Evidence</t>
  </si>
  <si>
    <t>D: Conditionality</t>
  </si>
  <si>
    <t>D: Sustainability</t>
  </si>
  <si>
    <t>A1: Logframe</t>
  </si>
  <si>
    <t>A1: DSOs</t>
  </si>
  <si>
    <t>A1: Cross-Cutting Markers</t>
  </si>
  <si>
    <t>Additional Action Points arising</t>
  </si>
  <si>
    <t>Project Purpose</t>
  </si>
  <si>
    <t>Impact Weighted Score</t>
  </si>
  <si>
    <t>B: Project Scoring</t>
  </si>
  <si>
    <t>Output Risk</t>
  </si>
  <si>
    <t>Purpose Justification</t>
  </si>
  <si>
    <t>What were the consequences?</t>
  </si>
  <si>
    <t>Date Suspended (dd/mm/yyyy)?</t>
  </si>
  <si>
    <t>If Yes, what was the cause?</t>
  </si>
  <si>
    <t>A1: Goal, Purpose, Risk</t>
  </si>
  <si>
    <t>A2: Outputs 1-5</t>
  </si>
  <si>
    <t>A3: Outputs 6-10</t>
  </si>
  <si>
    <t>Sustainability Recommendation 1</t>
  </si>
  <si>
    <t>Sustainability Action Point 1</t>
  </si>
  <si>
    <t>Sustainability Recommendation 2</t>
  </si>
  <si>
    <t>Sustainability Recommendation 3</t>
  </si>
  <si>
    <t>Sustainability Action Point 2</t>
  </si>
  <si>
    <t>Sustainability Action Point 3</t>
  </si>
  <si>
    <t>Conditionality Recommendation 2</t>
  </si>
  <si>
    <t>Conditionality Recommendation 3</t>
  </si>
  <si>
    <t>Conditionality Action Point 2</t>
  </si>
  <si>
    <t>Conditionality Action Point 3</t>
  </si>
  <si>
    <t>Evidence Recommendation 2</t>
  </si>
  <si>
    <t>Evidence Recommendation 3</t>
  </si>
  <si>
    <t>Evidence Action Point 2</t>
  </si>
  <si>
    <t>Evidence Action Point 3</t>
  </si>
  <si>
    <t>Other Recommendation 2</t>
  </si>
  <si>
    <t>Other Recommendation 3</t>
  </si>
  <si>
    <t>Other Action Point 2</t>
  </si>
  <si>
    <t>Other Action Point 3</t>
  </si>
  <si>
    <t>Project Management Recommendation 2</t>
  </si>
  <si>
    <t>Project Management Recommendation 3</t>
  </si>
  <si>
    <t>Project Management Action Point 2</t>
  </si>
  <si>
    <t>Project Management Action Point 3</t>
  </si>
  <si>
    <t>Best Practice / Innovation Recommendation 2</t>
  </si>
  <si>
    <t>Best Practice / Innovation Recommendation 3</t>
  </si>
  <si>
    <t>Best Practice / Innovation Action Point 2</t>
  </si>
  <si>
    <t>Best Practice / Innovation Action Point 3</t>
  </si>
  <si>
    <t>Working with Partners Recommendation 2</t>
  </si>
  <si>
    <t>Working with Partners Recommendation 3</t>
  </si>
  <si>
    <t>Working with Partners Action Point 2</t>
  </si>
  <si>
    <t>Working with Partners Action Point 3</t>
  </si>
  <si>
    <t>Scoring Recommendation 2</t>
  </si>
  <si>
    <t>Scoring Recommendation 3</t>
  </si>
  <si>
    <t>Scoring Action Point 2</t>
  </si>
  <si>
    <t>Scoring Action Point 3</t>
  </si>
  <si>
    <t>Scoring Recommendation 1</t>
  </si>
  <si>
    <t>Scoring Action Point 1</t>
  </si>
  <si>
    <t>Working with Partners Recommendation 1</t>
  </si>
  <si>
    <t>Working with Partners Action Point 1</t>
  </si>
  <si>
    <t>Best Practice / Innovation Recommendation 1</t>
  </si>
  <si>
    <t>Best Practice / Innovation Action Point 1</t>
  </si>
  <si>
    <t>Project Management Recommendation 1</t>
  </si>
  <si>
    <t>Project Management Action Point 1</t>
  </si>
  <si>
    <t>Other Recommendation 1</t>
  </si>
  <si>
    <t>Other Action Point 1</t>
  </si>
  <si>
    <t>Evidence Recommendation 1</t>
  </si>
  <si>
    <t>Evidence Action Point 1</t>
  </si>
  <si>
    <t>Conditionality Recommendation 1</t>
  </si>
  <si>
    <t>Conditionality Action Point 1</t>
  </si>
  <si>
    <t>R1</t>
  </si>
  <si>
    <t>R2</t>
  </si>
  <si>
    <t>R3</t>
  </si>
  <si>
    <t>R1.1</t>
  </si>
  <si>
    <t>R1.2</t>
  </si>
  <si>
    <t>R1.3</t>
  </si>
  <si>
    <t>R2.1</t>
  </si>
  <si>
    <t>R2.2</t>
  </si>
  <si>
    <t>R2.3</t>
  </si>
  <si>
    <t>R3.1</t>
  </si>
  <si>
    <t>R3.2</t>
  </si>
  <si>
    <t>R3.3</t>
  </si>
  <si>
    <t>R4.1</t>
  </si>
  <si>
    <t>R4.2</t>
  </si>
  <si>
    <t>R4.3</t>
  </si>
  <si>
    <t>R5.1</t>
  </si>
  <si>
    <t>R5.2</t>
  </si>
  <si>
    <t>R5.3</t>
  </si>
  <si>
    <t>R6.1</t>
  </si>
  <si>
    <t>R6.2</t>
  </si>
  <si>
    <t>R6.3</t>
  </si>
  <si>
    <t>R7.1</t>
  </si>
  <si>
    <t>R7.2</t>
  </si>
  <si>
    <t>R7.3</t>
  </si>
  <si>
    <t>R8.1</t>
  </si>
  <si>
    <t>R8.2</t>
  </si>
  <si>
    <t>R8.3</t>
  </si>
  <si>
    <t>R9.1</t>
  </si>
  <si>
    <t>R9.2</t>
  </si>
  <si>
    <t>R9.3</t>
  </si>
  <si>
    <t>R10.1</t>
  </si>
  <si>
    <t>R10.2</t>
  </si>
  <si>
    <t>R10.3</t>
  </si>
  <si>
    <t>AP1.1</t>
  </si>
  <si>
    <t>AP1.2</t>
  </si>
  <si>
    <t>AP1.3</t>
  </si>
  <si>
    <t>AP2.1</t>
  </si>
  <si>
    <t>AP2.2</t>
  </si>
  <si>
    <t>AP2.3</t>
  </si>
  <si>
    <t>AP3.1</t>
  </si>
  <si>
    <t>AP3.2</t>
  </si>
  <si>
    <t>AP3.3</t>
  </si>
  <si>
    <t>AP4.1</t>
  </si>
  <si>
    <t>AP4.2</t>
  </si>
  <si>
    <t>AP4.3</t>
  </si>
  <si>
    <t>AP5.1</t>
  </si>
  <si>
    <t>AP5.2</t>
  </si>
  <si>
    <t>AP5.3</t>
  </si>
  <si>
    <t>AP6.1</t>
  </si>
  <si>
    <t>AP6.2</t>
  </si>
  <si>
    <t>AP6.3</t>
  </si>
  <si>
    <t>AP7.1</t>
  </si>
  <si>
    <t>AP7.2</t>
  </si>
  <si>
    <t>AP7.3</t>
  </si>
  <si>
    <t>AP8.1</t>
  </si>
  <si>
    <t>AP8.2</t>
  </si>
  <si>
    <t>AP8.3</t>
  </si>
  <si>
    <t>AP9.1</t>
  </si>
  <si>
    <t>AP9.2</t>
  </si>
  <si>
    <t>AP9.3</t>
  </si>
  <si>
    <t>AP10.1</t>
  </si>
  <si>
    <t>AP10.2</t>
  </si>
  <si>
    <t>AP10.3</t>
  </si>
  <si>
    <t>Working with Partners</t>
  </si>
  <si>
    <t>Best Practice / Innovation</t>
  </si>
  <si>
    <t>Project Management</t>
  </si>
  <si>
    <t xml:space="preserve"> </t>
  </si>
  <si>
    <r>
      <t>Impact Weight</t>
    </r>
    <r>
      <rPr>
        <sz val="9"/>
        <rFont val="Arial"/>
        <family val="2"/>
      </rPr>
      <t xml:space="preserve"> revised/needs revision?</t>
    </r>
  </si>
  <si>
    <r>
      <t xml:space="preserve">Original or Revised </t>
    </r>
    <r>
      <rPr>
        <b/>
        <sz val="9"/>
        <rFont val="Arial"/>
        <family val="2"/>
      </rPr>
      <t>Impact Weight</t>
    </r>
    <r>
      <rPr>
        <sz val="9"/>
        <rFont val="Arial"/>
        <family val="2"/>
      </rPr>
      <t xml:space="preserve"> (%)</t>
    </r>
  </si>
  <si>
    <r>
      <t>Risk</t>
    </r>
    <r>
      <rPr>
        <sz val="9"/>
        <rFont val="Arial"/>
        <family val="2"/>
      </rPr>
      <t xml:space="preserve"> revised/needs revision?</t>
    </r>
  </si>
  <si>
    <r>
      <t xml:space="preserve">Original or Revised </t>
    </r>
    <r>
      <rPr>
        <b/>
        <sz val="9"/>
        <rFont val="Arial"/>
        <family val="2"/>
      </rPr>
      <t>Risk</t>
    </r>
  </si>
  <si>
    <r>
      <t>DFID Share</t>
    </r>
    <r>
      <rPr>
        <sz val="9"/>
        <rFont val="Arial"/>
        <family val="2"/>
      </rPr>
      <t xml:space="preserve"> revised/needs revision?</t>
    </r>
  </si>
  <si>
    <r>
      <t xml:space="preserve">Original or Revised </t>
    </r>
    <r>
      <rPr>
        <b/>
        <sz val="9"/>
        <rFont val="Arial"/>
        <family val="2"/>
      </rPr>
      <t>DFID Share</t>
    </r>
  </si>
  <si>
    <r>
      <t>Output Performance</t>
    </r>
    <r>
      <rPr>
        <sz val="9"/>
        <rFont val="Arial"/>
        <family val="2"/>
      </rPr>
      <t xml:space="preserve"> for Output 1</t>
    </r>
  </si>
  <si>
    <r>
      <t>Justification</t>
    </r>
    <r>
      <rPr>
        <sz val="9"/>
        <rFont val="Arial"/>
        <family val="2"/>
      </rPr>
      <t xml:space="preserve"> for the Score</t>
    </r>
  </si>
  <si>
    <r>
      <t>Output Performance</t>
    </r>
    <r>
      <rPr>
        <sz val="9"/>
        <rFont val="Arial"/>
        <family val="2"/>
      </rPr>
      <t xml:space="preserve"> for Output 2</t>
    </r>
  </si>
  <si>
    <r>
      <t>Output Performance</t>
    </r>
    <r>
      <rPr>
        <sz val="9"/>
        <rFont val="Arial"/>
        <family val="2"/>
      </rPr>
      <t xml:space="preserve"> for Output 3</t>
    </r>
  </si>
  <si>
    <r>
      <t>Output Performance</t>
    </r>
    <r>
      <rPr>
        <sz val="9"/>
        <rFont val="Arial"/>
        <family val="2"/>
      </rPr>
      <t xml:space="preserve"> for Output 4</t>
    </r>
  </si>
  <si>
    <r>
      <t xml:space="preserve">Original or Revised </t>
    </r>
    <r>
      <rPr>
        <b/>
        <sz val="9"/>
        <rFont val="Arial"/>
        <family val="2"/>
      </rPr>
      <t xml:space="preserve">Impact Weight </t>
    </r>
    <r>
      <rPr>
        <sz val="9"/>
        <rFont val="Arial"/>
        <family val="2"/>
      </rPr>
      <t>(%)</t>
    </r>
  </si>
  <si>
    <r>
      <t>Output Performance</t>
    </r>
    <r>
      <rPr>
        <sz val="9"/>
        <rFont val="Arial"/>
        <family val="2"/>
      </rPr>
      <t xml:space="preserve"> for Output 5</t>
    </r>
  </si>
  <si>
    <r>
      <t xml:space="preserve">Based on the review, does the </t>
    </r>
    <r>
      <rPr>
        <b/>
        <sz val="9"/>
        <rFont val="Arial"/>
        <family val="2"/>
      </rPr>
      <t>Project Risk Rating</t>
    </r>
    <r>
      <rPr>
        <sz val="9"/>
        <rFont val="Arial"/>
        <family val="2"/>
      </rPr>
      <t xml:space="preserve"> need revision?</t>
    </r>
  </si>
  <si>
    <r>
      <t>Logframe</t>
    </r>
    <r>
      <rPr>
        <sz val="9"/>
        <rFont val="Arial"/>
        <family val="2"/>
      </rPr>
      <t xml:space="preserve"> revised/needs revision?</t>
    </r>
  </si>
  <si>
    <r>
      <t>DSOs</t>
    </r>
    <r>
      <rPr>
        <sz val="9"/>
        <rFont val="Arial"/>
        <family val="2"/>
      </rPr>
      <t xml:space="preserve"> revised/need revision?</t>
    </r>
  </si>
  <si>
    <r>
      <t>Cross-Cutting Markers</t>
    </r>
    <r>
      <rPr>
        <sz val="9"/>
        <rFont val="Arial"/>
        <family val="2"/>
      </rPr>
      <t xml:space="preserve"> revised/need revision?</t>
    </r>
  </si>
  <si>
    <t>Logframe, DSOs, Cross-Cutting Markers</t>
  </si>
  <si>
    <t>Key issues, points of information or additional comments that may be useful for this or other project teams.</t>
  </si>
  <si>
    <r>
      <t>Comment here</t>
    </r>
    <r>
      <rPr>
        <sz val="9"/>
        <rFont val="Arial"/>
        <family val="2"/>
      </rPr>
      <t xml:space="preserve"> on the Method of Scoring and Scoring Responsibility.</t>
    </r>
  </si>
  <si>
    <r>
      <t xml:space="preserve">Project Risk Rating </t>
    </r>
    <r>
      <rPr>
        <sz val="9"/>
        <rFont val="Arial"/>
        <family val="2"/>
      </rPr>
      <t xml:space="preserve">or latest </t>
    </r>
    <r>
      <rPr>
        <b/>
        <sz val="9"/>
        <rFont val="Arial"/>
        <family val="2"/>
      </rPr>
      <t>Overall Risk Score.</t>
    </r>
  </si>
  <si>
    <t xml:space="preserve">1. Number of teachers trained </t>
  </si>
  <si>
    <t xml:space="preserve">2. Number of classrooms constructed or rehabilitated </t>
  </si>
  <si>
    <t xml:space="preserve">3. Number of health professionals trained </t>
  </si>
  <si>
    <t xml:space="preserve">4. Number of one year olds vaccinated against measles </t>
  </si>
  <si>
    <t xml:space="preserve">5. Number of insecticide treated bed nets distributed </t>
  </si>
  <si>
    <t xml:space="preserve">6. Number of people with advanced HIV infection receiving ARVs </t>
  </si>
  <si>
    <t xml:space="preserve">7. Number of condoms distributed </t>
  </si>
  <si>
    <t xml:space="preserve">8. Number households provided with new/improved drinking water sources </t>
  </si>
  <si>
    <t xml:space="preserve">9. Number of new/improved sanitation facilities provided </t>
  </si>
  <si>
    <t xml:space="preserve">10. Total length of roads built or upgraded </t>
  </si>
  <si>
    <t xml:space="preserve">11. Total length of roads maintained or rehabilitated </t>
  </si>
  <si>
    <t xml:space="preserve">12. Number of households provided with new/improved access to basic electricity supply </t>
  </si>
  <si>
    <t xml:space="preserve">13. Number of people directly assisted by food security programmes </t>
  </si>
  <si>
    <t xml:space="preserve">14. Number of people directly assisted by social assistance programmes </t>
  </si>
  <si>
    <t>Milestone for this review (including number, if any)</t>
  </si>
  <si>
    <t>Indicator 1 (leave blank if standard indicator)</t>
  </si>
  <si>
    <t>Select standard indicator from drop down list</t>
  </si>
  <si>
    <t>Indicator 2 (leave blank if standard indicator)</t>
  </si>
  <si>
    <t>Indicator 3 (leave blank if standard indicator)</t>
  </si>
  <si>
    <t>Indicator 4 (leave blank if standard indicator)</t>
  </si>
  <si>
    <t>Indicator 5 (leave blank if standard indicator)</t>
  </si>
  <si>
    <t>Indicator 6 (leave blank if standard indicator)</t>
  </si>
  <si>
    <t>Progress made in the period covered by this review, including numbers.</t>
  </si>
  <si>
    <t>Progress made in the period covered by this review, including numbers</t>
  </si>
  <si>
    <t xml:space="preserve">Good progress is being made to produce a Comprehensive African Fisheries Reform Strategy (CAFRS) that is endorsed by African Fisheries Ministers and used by countries with a significant fisheries resource. Generally good progress is being made against Output indicators. This includes studies and pilot work that draws on practical situations to inform the Strategy. </t>
  </si>
  <si>
    <t>African fisheries resources contribute sustainably to inclusive growth</t>
  </si>
  <si>
    <t>National/regional governance reforms enable wealth generation from fisheries providing economic, social and environmental benefits to the Africa region, its nations and the African people</t>
  </si>
  <si>
    <t>National and regional economic growth is facilitated through integrated trade in fish and fish products</t>
  </si>
  <si>
    <t>Fisheries sector contributing to CAADP</t>
  </si>
  <si>
    <t>CAFRS adopted and used to guide reform in at least 5 African states</t>
  </si>
  <si>
    <t>Lasting African / non-Africa partnerships facilitate innovation in the analysis and resolution of reform processes</t>
  </si>
  <si>
    <t>Strategy component: A Comprehensive African Fisheries Reform Strategy (CAFRS ) developed</t>
  </si>
  <si>
    <t>Low</t>
  </si>
  <si>
    <t xml:space="preserve">Strategy for reform of fisheries (including aquaculture potential and research needs) developed and agreed by ministerial task force </t>
  </si>
  <si>
    <t>AU ministerial task force established, supported by NEPAD-based policy Think Tank</t>
  </si>
  <si>
    <t>Governance component: Potential benefits of African fisheries in pro-poor economic and social growth better understood and shared</t>
  </si>
  <si>
    <t>Fishery Governance Policy Working Group active and sharing advice on change and growth potential</t>
  </si>
  <si>
    <t>Pilot-scale activities based on best practice and wealth-based reform models developed, validated and contributing to CAFRS</t>
  </si>
  <si>
    <t>SIF (Stop Illegal Fishing) policy working group active and engaging stakeholders into the SIF network by early 2010</t>
  </si>
  <si>
    <t>Illegal fishing component: Knowledge and experience of tools systems and policy requirements to tackle illegal fisheries production and trade in place and shared</t>
  </si>
  <si>
    <t>Risks on non-compliance in fisheries and trade assessed, contributing to 2.2 and CAFRS</t>
  </si>
  <si>
    <t>Trade and market access component: innovative and equitable approaches to investment and trade in African fishery products explored and exchanged</t>
  </si>
  <si>
    <t>Fishery Trade Policy Working Group active and engaging stakeholders including small scale operators into the trade network by early 2010</t>
  </si>
  <si>
    <t>Annual Review</t>
  </si>
  <si>
    <t xml:space="preserve">No milestone. End of project milestone 2013. </t>
  </si>
  <si>
    <t xml:space="preserve">PAF has been operational for about 2 years. It is considered  too early in the project to identify progress against this milestone.  </t>
  </si>
  <si>
    <t>21 out of the 24 CAADP countries account for fisheries in their investment portfolios.</t>
  </si>
  <si>
    <t xml:space="preserve">CAFRS endorsed by Ministerial Task Force by 2013 and increasingly accepted as an effective paradigm at political level. </t>
  </si>
  <si>
    <t>REI building on SADC work by year 1</t>
  </si>
  <si>
    <t>No</t>
  </si>
  <si>
    <t xml:space="preserve">All milestones have been met or are on track to be met.  </t>
  </si>
  <si>
    <t>Analytical study integrating WG data completed in Year 2 and published in at least 3 documents/papers</t>
  </si>
  <si>
    <t>Proposal for pilots in at least 5 fisheries drafted by end year 3 and informing CAFRS by 2013</t>
  </si>
  <si>
    <t>Grant awarded to SIF working group</t>
  </si>
  <si>
    <t>Grant awarded to establish trade working group</t>
  </si>
  <si>
    <t>Common position on fisheries access agreements and associated trade adopted by 2012</t>
  </si>
  <si>
    <t>X</t>
  </si>
  <si>
    <t>Staff at World Bank have assisted in the review</t>
  </si>
  <si>
    <t>PAF Coordinator/ NEPAD Agency</t>
  </si>
  <si>
    <t>PAF Coordinator/Consultant</t>
  </si>
  <si>
    <t>PAF Coordinator</t>
  </si>
  <si>
    <t>The performance of the trade policy working group has yet to demonstrate significant improvements.  However, good progress has been made through activities undertaken by other working groups, and in this case, the Fisheries Finance group.</t>
  </si>
  <si>
    <t>Are Purpose Assumptions being realized? If so, to what degree, and what has been the effect on the project?</t>
  </si>
  <si>
    <t>"African ownership of Partnership" - strongly realized;  "Reforms meet expectations of most stakeholders and maintain their interest" - realized in part/too early to say; "Buy-in by sector-stakeholders" (those who gain their livelihoods from the Fisheries sector)" - realized in part / too early to say.</t>
  </si>
  <si>
    <t>Fisheries and potential contributions to growth and CAADP recognized at political level by 2011</t>
  </si>
  <si>
    <t>NEPAD Agency structures and processes facilitate the development and political adoption of CAFRS</t>
  </si>
  <si>
    <t xml:space="preserve">African voice process emerging by year 2 (evidenced at COFI 2011, Rome.) Note: the FAO Committee on Fisheries (COFI) is seen as key international policy forum. </t>
  </si>
  <si>
    <r>
      <rPr>
        <b/>
        <sz val="10"/>
        <rFont val="Arial"/>
        <family val="2"/>
      </rPr>
      <t xml:space="preserve">This milestone is on track to being achieved, although delayed.  </t>
    </r>
    <r>
      <rPr>
        <sz val="10"/>
        <rFont val="Arial"/>
        <family val="2"/>
      </rPr>
      <t>S</t>
    </r>
    <r>
      <rPr>
        <sz val="10"/>
        <rFont val="Arial"/>
      </rPr>
      <t>uccessful DFID-funded assistance to SADC countries in 2008, which resulted in a SADC Common Statement of Commitment on illegal fishing at a Ministerial Summit in Windhoek, Aug 2008, will be replicated.  Memoranda of Understanding (which form the basis for such processes) are underway or under final preparation with other RECs and associated fisheries bodies including ECCAS/COREP, ECOWAS and COMESA.   A supplementary MoU has also been signed with SADC supporting the further operationalization of the Statement of Commitment.</t>
    </r>
  </si>
  <si>
    <r>
      <rPr>
        <b/>
        <sz val="10"/>
        <rFont val="Arial"/>
        <family val="2"/>
      </rPr>
      <t xml:space="preserve">This milestone has been met.  </t>
    </r>
    <r>
      <rPr>
        <sz val="10"/>
        <rFont val="Arial"/>
        <family val="2"/>
      </rPr>
      <t xml:space="preserve">Working Groups for Governance, SIF, Aquaculture and Investment have been established to inform policy and the CAFRS.  At least two countries (Ghana &amp; Sierra Leone) are revising fisheries management reform approaches as a direct result of PAF interventions.  One REC and associated fisheries body (ECCAS/COREP) has established a separate working group to address policy issues, supported through PAF. African technical expertise has been made available to Working Groups through the PAF 'Fishnet' network.  The CAFRS road map was endorsed by the Steering Committee, although it is at an early stage. </t>
    </r>
  </si>
  <si>
    <r>
      <rPr>
        <b/>
        <sz val="10"/>
        <rFont val="Arial"/>
        <family val="2"/>
      </rPr>
      <t xml:space="preserve">This milestone has been partially met, and should be fully met by the end of 2011.  </t>
    </r>
    <r>
      <rPr>
        <sz val="10"/>
        <rFont val="Arial"/>
        <family val="2"/>
      </rPr>
      <t xml:space="preserve">The NEPAD Agency has established a PAF special purpose vehicle for implementation of PAF. A NEPAD Agency strategy for the recruitment and use of interns was developed by PAF. The intern strategy recognizes the need to ensure young African graduates are exposed to challenging policy-related activities in fisheries. PAF is working closely with RECs In order to promote regional awareness.  MoUs have been signed with COREP and SADC and are under negotiation with ECOWAS and COMESA. </t>
    </r>
  </si>
  <si>
    <r>
      <rPr>
        <b/>
        <sz val="10"/>
        <rFont val="Arial"/>
        <family val="2"/>
      </rPr>
      <t xml:space="preserve">This milestone has been partially met.  </t>
    </r>
    <r>
      <rPr>
        <sz val="10"/>
        <rFont val="Arial"/>
        <family val="2"/>
      </rPr>
      <t xml:space="preserve">The Working Group reviewed "The Valuation of Africa's Fish Resources" in Dec 2010 and concluded that earlier wealth estimates were low, and that more data was needed for improvements. The Working Group is collaborating with several west African states including Sierra Leone, Ghana and others in the region to generate data on economic and social benefits of well managed fisheries. Further work will cover Tanzania, Seychelles and Comoros, commencing March 2012.  Outputs will be published once data and analyses are completed in June 2012. This has been held up by operational and contractual difficulties. </t>
    </r>
  </si>
  <si>
    <r>
      <rPr>
        <b/>
        <sz val="10"/>
        <rFont val="Arial"/>
        <family val="2"/>
      </rPr>
      <t>This milestone is on track and is likely to be exceeded.</t>
    </r>
    <r>
      <rPr>
        <sz val="10"/>
        <rFont val="Arial"/>
      </rPr>
      <t xml:space="preserve">  A Ghana Pilot is operational and being implemented - the West Africa Pilot Project (WAPP). It will help GoG in developing its Fisheries and Aquaculture Development Plan in collaboration with the World Bank. This 3 year pilot will support policy development and capacity building. Results have so far included: better informed stakeholders and responses on fisheries plan; effective approach to aquaculture development; recommendations on infrastructure development (to be dependent on effective fisheries management); and development of a bio-economic model for wealth-based fisheries management with potential regional value. PAF is helping reduce by half the anticipated preparation time for a Ghana World Bank loan to support fisheries. Lesson learned in Ghana are being replicated in other African countries. Similar Pilots are under development in Sierra Leone, and the ECCAS region.  Other Pilots are under consideration in Malawi and Lake Victoria.</t>
    </r>
  </si>
  <si>
    <t>Although there are delays in meeting one milestone, the strong indication is that the output will be met.</t>
  </si>
</sst>
</file>

<file path=xl/styles.xml><?xml version="1.0" encoding="utf-8"?>
<styleSheet xmlns="http://schemas.openxmlformats.org/spreadsheetml/2006/main">
  <numFmts count="1">
    <numFmt numFmtId="164" formatCode="dd/mm/yyyy;@"/>
  </numFmts>
  <fonts count="26">
    <font>
      <sz val="10"/>
      <name val="Arial"/>
    </font>
    <font>
      <sz val="10"/>
      <name val="Arial"/>
    </font>
    <font>
      <sz val="12"/>
      <name val="Arial"/>
    </font>
    <font>
      <sz val="8"/>
      <name val="Arial"/>
    </font>
    <font>
      <b/>
      <sz val="16"/>
      <name val="Arial"/>
      <family val="2"/>
    </font>
    <font>
      <b/>
      <sz val="12"/>
      <name val="Arial"/>
      <family val="2"/>
    </font>
    <font>
      <i/>
      <sz val="10"/>
      <name val="Arial"/>
      <family val="2"/>
    </font>
    <font>
      <sz val="10"/>
      <name val="Arial"/>
    </font>
    <font>
      <sz val="16"/>
      <name val="Arial"/>
      <family val="2"/>
    </font>
    <font>
      <b/>
      <sz val="8"/>
      <name val="Arial"/>
      <family val="2"/>
    </font>
    <font>
      <b/>
      <sz val="10"/>
      <name val="Arial"/>
      <family val="2"/>
    </font>
    <font>
      <b/>
      <sz val="10"/>
      <color indexed="12"/>
      <name val="Arial"/>
      <family val="2"/>
    </font>
    <font>
      <sz val="10"/>
      <color indexed="12"/>
      <name val="Arial"/>
      <family val="2"/>
    </font>
    <font>
      <b/>
      <i/>
      <sz val="10"/>
      <color indexed="10"/>
      <name val="Arial"/>
      <family val="2"/>
    </font>
    <font>
      <sz val="2"/>
      <name val="Arial"/>
      <family val="2"/>
    </font>
    <font>
      <sz val="12"/>
      <name val="Arial"/>
    </font>
    <font>
      <b/>
      <sz val="10"/>
      <color indexed="10"/>
      <name val="Arial"/>
      <family val="2"/>
    </font>
    <font>
      <b/>
      <sz val="9"/>
      <name val="Arial"/>
      <family val="2"/>
    </font>
    <font>
      <sz val="9"/>
      <name val="Arial"/>
      <family val="2"/>
    </font>
    <font>
      <i/>
      <sz val="9"/>
      <name val="Arial"/>
      <family val="2"/>
    </font>
    <font>
      <sz val="9"/>
      <name val="Arial"/>
      <family val="2"/>
    </font>
    <font>
      <b/>
      <sz val="9"/>
      <name val="Arial"/>
      <family val="2"/>
    </font>
    <font>
      <sz val="10"/>
      <color indexed="9"/>
      <name val="Arial"/>
      <family val="2"/>
    </font>
    <font>
      <sz val="10"/>
      <name val="Arial"/>
      <family val="2"/>
    </font>
    <font>
      <sz val="9"/>
      <name val="Arial"/>
    </font>
    <font>
      <b/>
      <sz val="10"/>
      <name val="Arial"/>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42"/>
        <bgColor indexed="8"/>
      </patternFill>
    </fill>
  </fills>
  <borders count="22">
    <border>
      <left/>
      <right/>
      <top/>
      <bottom/>
      <diagonal/>
    </border>
    <border>
      <left/>
      <right style="medium">
        <color indexed="9"/>
      </right>
      <top/>
      <bottom/>
      <diagonal/>
    </border>
    <border>
      <left/>
      <right/>
      <top style="thick">
        <color indexed="9"/>
      </top>
      <bottom style="thick">
        <color indexed="9"/>
      </bottom>
      <diagonal/>
    </border>
    <border>
      <left style="medium">
        <color indexed="64"/>
      </left>
      <right style="medium">
        <color indexed="64"/>
      </right>
      <top style="medium">
        <color indexed="64"/>
      </top>
      <bottom style="medium">
        <color indexed="64"/>
      </bottom>
      <diagonal/>
    </border>
    <border>
      <left/>
      <right style="thick">
        <color indexed="9"/>
      </right>
      <top style="thick">
        <color indexed="9"/>
      </top>
      <bottom style="thick">
        <color indexed="9"/>
      </bottom>
      <diagonal/>
    </border>
    <border>
      <left style="thick">
        <color indexed="9"/>
      </left>
      <right/>
      <top style="medium">
        <color indexed="64"/>
      </top>
      <bottom style="thick">
        <color indexed="9"/>
      </bottom>
      <diagonal/>
    </border>
    <border>
      <left style="thick">
        <color indexed="9"/>
      </left>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right style="thick">
        <color indexed="9"/>
      </right>
      <top/>
      <bottom/>
      <diagonal/>
    </border>
    <border>
      <left style="thick">
        <color indexed="9"/>
      </left>
      <right style="thick">
        <color indexed="9"/>
      </right>
      <top/>
      <bottom style="thick">
        <color indexed="9"/>
      </bottom>
      <diagonal/>
    </border>
    <border>
      <left style="thick">
        <color indexed="9"/>
      </left>
      <right style="thick">
        <color indexed="9"/>
      </right>
      <top style="thick">
        <color indexed="9"/>
      </top>
      <bottom/>
      <diagonal/>
    </border>
    <border>
      <left style="thick">
        <color indexed="9"/>
      </left>
      <right/>
      <top/>
      <bottom style="thick">
        <color indexed="9"/>
      </bottom>
      <diagonal/>
    </border>
    <border>
      <left style="thick">
        <color indexed="9"/>
      </left>
      <right/>
      <top/>
      <bottom/>
      <diagonal/>
    </border>
    <border>
      <left style="thick">
        <color indexed="9"/>
      </left>
      <right/>
      <top style="thick">
        <color indexed="9"/>
      </top>
      <bottom/>
      <diagonal/>
    </border>
    <border>
      <left style="medium">
        <color indexed="64"/>
      </left>
      <right style="thick">
        <color indexed="9"/>
      </right>
      <top style="medium">
        <color indexed="64"/>
      </top>
      <bottom style="medium">
        <color indexed="64"/>
      </bottom>
      <diagonal/>
    </border>
    <border>
      <left/>
      <right/>
      <top/>
      <bottom style="thick">
        <color indexed="9"/>
      </bottom>
      <diagonal/>
    </border>
    <border>
      <left/>
      <right style="thick">
        <color indexed="9"/>
      </right>
      <top/>
      <bottom style="thick">
        <color indexed="9"/>
      </bottom>
      <diagonal/>
    </border>
    <border>
      <left style="thick">
        <color indexed="10"/>
      </left>
      <right style="thick">
        <color indexed="10"/>
      </right>
      <top style="thick">
        <color indexed="10"/>
      </top>
      <bottom style="thick">
        <color indexed="10"/>
      </bottom>
      <diagonal/>
    </border>
    <border>
      <left style="medium">
        <color indexed="64"/>
      </left>
      <right style="medium">
        <color indexed="64"/>
      </right>
      <top style="medium">
        <color indexed="64"/>
      </top>
      <bottom/>
      <diagonal/>
    </border>
    <border>
      <left/>
      <right style="thick">
        <color indexed="1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Border="0"/>
  </cellStyleXfs>
  <cellXfs count="208">
    <xf numFmtId="0" fontId="0" fillId="0" borderId="0" xfId="0"/>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1" fillId="0" borderId="0" xfId="0" applyFont="1" applyFill="1" applyBorder="1" applyAlignment="1">
      <alignment horizontal="left" vertical="top" wrapText="1" indent="1"/>
    </xf>
    <xf numFmtId="0" fontId="7" fillId="0" borderId="0" xfId="0" applyFont="1" applyFill="1" applyBorder="1" applyAlignment="1">
      <alignment horizontal="right" vertical="top" wrapText="1" indent="1"/>
    </xf>
    <xf numFmtId="0" fontId="8" fillId="0" borderId="0" xfId="0" applyFont="1"/>
    <xf numFmtId="0" fontId="9" fillId="0" borderId="0" xfId="0" applyFont="1" applyAlignment="1">
      <alignment horizontal="center"/>
    </xf>
    <xf numFmtId="0" fontId="7" fillId="0" borderId="0" xfId="0" applyFont="1"/>
    <xf numFmtId="0" fontId="12" fillId="0" borderId="0" xfId="0" applyFont="1" applyAlignment="1">
      <alignment horizontal="left" vertical="top" wrapText="1"/>
    </xf>
    <xf numFmtId="0" fontId="7" fillId="0" borderId="0" xfId="0" applyFont="1" applyFill="1" applyBorder="1" applyAlignment="1">
      <alignment vertical="top"/>
    </xf>
    <xf numFmtId="0" fontId="12" fillId="0" borderId="0" xfId="0" applyFont="1" applyBorder="1" applyAlignment="1">
      <alignment horizontal="left" vertical="top" wrapText="1"/>
    </xf>
    <xf numFmtId="0" fontId="7" fillId="0" borderId="0" xfId="0" applyFont="1" applyBorder="1"/>
    <xf numFmtId="0" fontId="10" fillId="0" borderId="0" xfId="0" applyFont="1" applyFill="1" applyBorder="1" applyAlignment="1">
      <alignment vertical="top"/>
    </xf>
    <xf numFmtId="0" fontId="11" fillId="0" borderId="0" xfId="0" applyFont="1" applyBorder="1" applyAlignment="1">
      <alignment horizontal="left" vertical="top" wrapText="1"/>
    </xf>
    <xf numFmtId="0" fontId="7" fillId="0" borderId="0" xfId="0" applyFont="1" applyAlignment="1">
      <alignment vertical="top" wrapText="1"/>
    </xf>
    <xf numFmtId="0" fontId="5" fillId="0" borderId="0" xfId="0" applyFont="1" applyFill="1" applyBorder="1" applyAlignment="1">
      <alignment vertical="top"/>
    </xf>
    <xf numFmtId="0" fontId="0" fillId="0" borderId="0" xfId="0" applyFill="1"/>
    <xf numFmtId="0" fontId="0" fillId="0" borderId="0" xfId="0" applyFill="1" applyBorder="1"/>
    <xf numFmtId="0" fontId="6" fillId="0" borderId="0" xfId="0" applyFont="1" applyFill="1" applyBorder="1" applyAlignment="1">
      <alignment vertical="top"/>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vertical="top" wrapText="1"/>
    </xf>
    <xf numFmtId="0" fontId="13" fillId="0" borderId="0" xfId="0" applyFont="1" applyFill="1" applyBorder="1" applyAlignment="1">
      <alignment vertical="top"/>
    </xf>
    <xf numFmtId="0" fontId="7" fillId="0" borderId="0" xfId="0" applyFont="1" applyFill="1" applyBorder="1" applyAlignment="1">
      <alignment vertical="center" wrapText="1"/>
    </xf>
    <xf numFmtId="0" fontId="7" fillId="0" borderId="0" xfId="0" applyFont="1" applyAlignment="1">
      <alignment vertical="center" wrapText="1"/>
    </xf>
    <xf numFmtId="0" fontId="7" fillId="2"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wrapText="1"/>
    </xf>
    <xf numFmtId="0" fontId="0" fillId="0" borderId="0" xfId="0" applyAlignment="1">
      <alignment vertical="top" wrapText="1"/>
    </xf>
    <xf numFmtId="0" fontId="4" fillId="0" borderId="0" xfId="0" applyFont="1"/>
    <xf numFmtId="0" fontId="0" fillId="0" borderId="0" xfId="0" applyAlignment="1">
      <alignment vertical="center" wrapText="1"/>
    </xf>
    <xf numFmtId="0" fontId="10" fillId="0" borderId="0" xfId="0" applyFont="1"/>
    <xf numFmtId="0" fontId="0" fillId="0" borderId="0" xfId="0" applyBorder="1"/>
    <xf numFmtId="0" fontId="10" fillId="0" borderId="0" xfId="0" applyFont="1" applyBorder="1"/>
    <xf numFmtId="0" fontId="0" fillId="0" borderId="0" xfId="0" applyBorder="1" applyAlignment="1">
      <alignment horizontal="left"/>
    </xf>
    <xf numFmtId="0" fontId="5" fillId="0" borderId="0" xfId="0" applyFont="1"/>
    <xf numFmtId="0" fontId="6" fillId="0" borderId="0" xfId="0" applyFont="1" applyBorder="1" applyAlignment="1">
      <alignment vertical="top" wrapText="1"/>
    </xf>
    <xf numFmtId="0" fontId="10" fillId="0" borderId="0" xfId="0" applyFont="1" applyFill="1" applyBorder="1" applyAlignment="1">
      <alignment vertical="top" wrapText="1"/>
    </xf>
    <xf numFmtId="0" fontId="7" fillId="0" borderId="1" xfId="0" applyFont="1" applyFill="1" applyBorder="1" applyAlignment="1">
      <alignment vertical="top"/>
    </xf>
    <xf numFmtId="0" fontId="14" fillId="2" borderId="0" xfId="0" applyFont="1" applyFill="1" applyBorder="1" applyAlignment="1">
      <alignment vertical="top" wrapText="1"/>
    </xf>
    <xf numFmtId="0" fontId="14" fillId="0" borderId="0" xfId="0" applyFont="1"/>
    <xf numFmtId="9" fontId="7" fillId="3" borderId="0" xfId="0" applyNumberFormat="1" applyFont="1" applyFill="1" applyBorder="1" applyAlignment="1">
      <alignment horizontal="left" vertical="top" wrapText="1"/>
    </xf>
    <xf numFmtId="0" fontId="7" fillId="3" borderId="2" xfId="0" applyFont="1" applyFill="1" applyBorder="1" applyAlignment="1">
      <alignment vertical="top" wrapText="1"/>
    </xf>
    <xf numFmtId="0" fontId="7" fillId="4" borderId="3" xfId="0" applyFont="1" applyFill="1" applyBorder="1" applyAlignment="1">
      <alignment horizontal="left"/>
    </xf>
    <xf numFmtId="9" fontId="7" fillId="4" borderId="3" xfId="0" applyNumberFormat="1" applyFont="1" applyFill="1" applyBorder="1" applyAlignment="1">
      <alignment horizontal="left" vertical="top" wrapText="1"/>
    </xf>
    <xf numFmtId="0" fontId="7" fillId="0" borderId="0" xfId="0" applyFont="1" applyFill="1" applyBorder="1" applyAlignment="1">
      <alignment horizontal="left" vertical="top"/>
    </xf>
    <xf numFmtId="0" fontId="10" fillId="0" borderId="0"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Border="1"/>
    <xf numFmtId="0" fontId="5" fillId="0" borderId="0" xfId="0" applyFont="1" applyBorder="1" applyAlignment="1">
      <alignment vertical="top" wrapText="1"/>
    </xf>
    <xf numFmtId="0" fontId="10" fillId="0" borderId="0" xfId="0" applyFont="1" applyAlignment="1">
      <alignment horizontal="center"/>
    </xf>
    <xf numFmtId="0" fontId="7" fillId="3" borderId="4" xfId="0" applyNumberFormat="1" applyFont="1" applyFill="1" applyBorder="1" applyAlignment="1">
      <alignment vertical="top" wrapText="1"/>
    </xf>
    <xf numFmtId="0" fontId="7" fillId="3" borderId="5" xfId="0" applyFont="1" applyFill="1" applyBorder="1" applyAlignment="1">
      <alignment horizontal="left" vertical="top" wrapText="1"/>
    </xf>
    <xf numFmtId="0" fontId="7" fillId="3" borderId="6" xfId="0" applyFont="1" applyFill="1" applyBorder="1" applyAlignment="1">
      <alignment vertical="top" wrapText="1"/>
    </xf>
    <xf numFmtId="164" fontId="1" fillId="4" borderId="3" xfId="0" applyNumberFormat="1" applyFont="1" applyFill="1" applyBorder="1" applyAlignment="1">
      <alignment horizontal="left" vertical="top" wrapText="1"/>
    </xf>
    <xf numFmtId="0" fontId="7" fillId="4" borderId="3" xfId="0" applyFont="1" applyFill="1" applyBorder="1" applyAlignment="1">
      <alignment vertical="top"/>
    </xf>
    <xf numFmtId="0" fontId="1" fillId="0" borderId="0" xfId="0" applyFont="1" applyFill="1" applyBorder="1" applyAlignment="1">
      <alignment vertical="top" wrapText="1"/>
    </xf>
    <xf numFmtId="0" fontId="7" fillId="4" borderId="3" xfId="0" applyNumberFormat="1" applyFont="1" applyFill="1" applyBorder="1" applyAlignment="1">
      <alignment vertical="top" wrapText="1"/>
    </xf>
    <xf numFmtId="0" fontId="0" fillId="0" borderId="0" xfId="0" applyBorder="1" applyAlignment="1">
      <alignment vertical="top" wrapText="1"/>
    </xf>
    <xf numFmtId="0" fontId="15" fillId="0" borderId="0" xfId="0" applyFont="1" applyFill="1" applyAlignment="1">
      <alignment vertical="top" wrapText="1"/>
    </xf>
    <xf numFmtId="0" fontId="1" fillId="3" borderId="7" xfId="0" applyFont="1" applyFill="1" applyBorder="1" applyAlignment="1">
      <alignment vertical="top" wrapText="1"/>
    </xf>
    <xf numFmtId="0" fontId="7" fillId="3" borderId="7" xfId="0" applyNumberFormat="1" applyFont="1" applyFill="1" applyBorder="1" applyAlignment="1">
      <alignment vertical="top" wrapText="1"/>
    </xf>
    <xf numFmtId="0" fontId="7" fillId="0" borderId="8" xfId="0" applyFont="1" applyFill="1" applyBorder="1" applyAlignment="1">
      <alignment vertical="top" wrapText="1"/>
    </xf>
    <xf numFmtId="0" fontId="7" fillId="3" borderId="9" xfId="0" applyFont="1" applyFill="1" applyBorder="1" applyAlignment="1">
      <alignment horizontal="left" vertical="top" wrapText="1"/>
    </xf>
    <xf numFmtId="0" fontId="12" fillId="0" borderId="0" xfId="0" applyFont="1" applyFill="1" applyAlignment="1">
      <alignment horizontal="left" vertical="top" wrapText="1"/>
    </xf>
    <xf numFmtId="0" fontId="1" fillId="3" borderId="10" xfId="0" applyNumberFormat="1" applyFont="1" applyFill="1" applyBorder="1" applyAlignment="1">
      <alignment vertical="top" wrapText="1"/>
    </xf>
    <xf numFmtId="0" fontId="5" fillId="0" borderId="0" xfId="0" applyFont="1" applyFill="1" applyBorder="1" applyAlignment="1">
      <alignment vertical="top" wrapText="1"/>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7" fillId="3" borderId="13" xfId="0" applyFont="1" applyFill="1" applyBorder="1" applyAlignment="1">
      <alignment vertical="top" wrapText="1"/>
    </xf>
    <xf numFmtId="0" fontId="8" fillId="0" borderId="0" xfId="0" applyFont="1" applyBorder="1"/>
    <xf numFmtId="0" fontId="9" fillId="0" borderId="0" xfId="0" applyFont="1" applyBorder="1" applyAlignment="1">
      <alignment horizontal="center"/>
    </xf>
    <xf numFmtId="0" fontId="4" fillId="0" borderId="0" xfId="0" applyFont="1" applyAlignment="1">
      <alignment vertical="top" wrapText="1"/>
    </xf>
    <xf numFmtId="0" fontId="0" fillId="3" borderId="0" xfId="0" applyFill="1" applyBorder="1" applyAlignment="1">
      <alignment vertical="top" wrapText="1"/>
    </xf>
    <xf numFmtId="164" fontId="0" fillId="4" borderId="3" xfId="0" applyNumberFormat="1" applyFill="1" applyBorder="1"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5" fillId="0" borderId="0" xfId="0" applyFont="1" applyAlignment="1">
      <alignment vertical="top"/>
    </xf>
    <xf numFmtId="0" fontId="0" fillId="0" borderId="0" xfId="0" applyAlignment="1">
      <alignment vertical="top"/>
    </xf>
    <xf numFmtId="0" fontId="7" fillId="3" borderId="0" xfId="0" applyFont="1" applyFill="1" applyBorder="1" applyAlignment="1">
      <alignment vertical="top" wrapText="1"/>
    </xf>
    <xf numFmtId="0" fontId="7" fillId="3" borderId="0" xfId="0" applyNumberFormat="1" applyFont="1" applyFill="1" applyBorder="1" applyAlignment="1">
      <alignment vertical="top" wrapText="1"/>
    </xf>
    <xf numFmtId="0" fontId="7" fillId="3" borderId="7" xfId="0" applyNumberFormat="1" applyFont="1" applyFill="1" applyBorder="1" applyAlignment="1">
      <alignment horizontal="left" vertical="top" wrapText="1"/>
    </xf>
    <xf numFmtId="0" fontId="7" fillId="0" borderId="0" xfId="0" applyFont="1" applyAlignment="1">
      <alignment horizontal="left"/>
    </xf>
    <xf numFmtId="0" fontId="7" fillId="3" borderId="10" xfId="0" applyNumberFormat="1" applyFont="1" applyFill="1" applyBorder="1" applyAlignment="1">
      <alignment horizontal="left" vertical="top" wrapText="1"/>
    </xf>
    <xf numFmtId="0" fontId="7" fillId="4" borderId="14" xfId="0" applyNumberFormat="1" applyFont="1" applyFill="1" applyBorder="1" applyAlignment="1">
      <alignment horizontal="left" vertical="top" wrapText="1"/>
    </xf>
    <xf numFmtId="0" fontId="7" fillId="3" borderId="4" xfId="0" applyNumberFormat="1" applyFont="1" applyFill="1" applyBorder="1" applyAlignment="1">
      <alignment horizontal="left" vertical="top" wrapText="1"/>
    </xf>
    <xf numFmtId="0" fontId="7" fillId="3" borderId="0" xfId="0" applyNumberFormat="1" applyFont="1" applyFill="1" applyBorder="1" applyAlignment="1">
      <alignment horizontal="left" vertical="top" wrapText="1"/>
    </xf>
    <xf numFmtId="0" fontId="7" fillId="3" borderId="2" xfId="0" applyNumberFormat="1" applyFont="1" applyFill="1" applyBorder="1" applyAlignment="1">
      <alignment horizontal="left" vertical="top" wrapText="1"/>
    </xf>
    <xf numFmtId="0" fontId="7" fillId="4" borderId="3"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3" borderId="13" xfId="0" applyNumberFormat="1" applyFont="1" applyFill="1" applyBorder="1" applyAlignment="1">
      <alignment horizontal="left" vertical="top" wrapText="1"/>
    </xf>
    <xf numFmtId="0" fontId="14" fillId="2" borderId="0" xfId="0" applyFont="1" applyFill="1" applyBorder="1" applyAlignment="1">
      <alignment horizontal="left" vertical="top" wrapText="1"/>
    </xf>
    <xf numFmtId="0" fontId="7" fillId="4" borderId="3" xfId="0" applyNumberFormat="1" applyFont="1" applyFill="1" applyBorder="1" applyAlignment="1">
      <alignment horizontal="left" vertical="top" wrapText="1"/>
    </xf>
    <xf numFmtId="0" fontId="7" fillId="3" borderId="6" xfId="0" applyNumberFormat="1" applyFont="1" applyFill="1" applyBorder="1" applyAlignment="1">
      <alignment horizontal="left" vertical="top" wrapText="1"/>
    </xf>
    <xf numFmtId="0" fontId="7" fillId="0" borderId="0" xfId="0" applyFont="1" applyBorder="1" applyAlignment="1">
      <alignment horizontal="left" vertical="top" wrapText="1"/>
    </xf>
    <xf numFmtId="0" fontId="1" fillId="3" borderId="7" xfId="0" applyNumberFormat="1" applyFont="1" applyFill="1" applyBorder="1" applyAlignment="1">
      <alignment horizontal="left" vertical="top" wrapText="1"/>
    </xf>
    <xf numFmtId="0" fontId="0" fillId="4" borderId="3" xfId="0" applyNumberFormat="1" applyFill="1" applyBorder="1" applyAlignment="1">
      <alignment vertical="top" wrapText="1"/>
    </xf>
    <xf numFmtId="0" fontId="0" fillId="3" borderId="0" xfId="0" applyNumberFormat="1" applyFill="1" applyAlignment="1">
      <alignment vertical="top" wrapText="1"/>
    </xf>
    <xf numFmtId="0" fontId="0" fillId="0" borderId="0" xfId="0" applyAlignment="1">
      <alignment horizontal="left"/>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top" wrapText="1"/>
    </xf>
    <xf numFmtId="0" fontId="0" fillId="0" borderId="0" xfId="0" applyBorder="1" applyAlignment="1">
      <alignment vertical="top"/>
    </xf>
    <xf numFmtId="0" fontId="0" fillId="3" borderId="7" xfId="0" applyNumberFormat="1" applyFill="1" applyBorder="1" applyAlignment="1">
      <alignment vertical="top" wrapText="1"/>
    </xf>
    <xf numFmtId="0" fontId="0" fillId="0" borderId="15" xfId="0" applyBorder="1" applyAlignment="1">
      <alignment vertical="top" wrapText="1"/>
    </xf>
    <xf numFmtId="0" fontId="10" fillId="0" borderId="8" xfId="0" applyFont="1" applyFill="1" applyBorder="1" applyAlignment="1">
      <alignment vertical="center" wrapText="1"/>
    </xf>
    <xf numFmtId="0" fontId="10" fillId="0" borderId="8" xfId="0" applyFont="1" applyBorder="1" applyAlignment="1">
      <alignment vertical="center" wrapText="1"/>
    </xf>
    <xf numFmtId="0" fontId="0" fillId="3" borderId="7" xfId="0" applyFill="1" applyBorder="1" applyAlignment="1">
      <alignment vertical="top" wrapText="1"/>
    </xf>
    <xf numFmtId="0" fontId="0" fillId="3" borderId="7" xfId="0" applyFill="1" applyBorder="1" applyAlignment="1">
      <alignment horizontal="left" vertical="top" wrapText="1"/>
    </xf>
    <xf numFmtId="0" fontId="7" fillId="0" borderId="0" xfId="0" applyFont="1" applyBorder="1" applyAlignment="1">
      <alignment vertical="top" wrapText="1"/>
    </xf>
    <xf numFmtId="0" fontId="7" fillId="3" borderId="16" xfId="0" applyNumberFormat="1" applyFont="1" applyFill="1" applyBorder="1" applyAlignment="1">
      <alignment horizontal="left" vertical="top" wrapText="1"/>
    </xf>
    <xf numFmtId="0" fontId="7" fillId="3" borderId="15" xfId="0" applyNumberFormat="1" applyFont="1" applyFill="1" applyBorder="1" applyAlignment="1">
      <alignment horizontal="left" vertical="top" wrapText="1"/>
    </xf>
    <xf numFmtId="1" fontId="7" fillId="0" borderId="0" xfId="0" applyNumberFormat="1" applyFont="1"/>
    <xf numFmtId="49" fontId="7" fillId="0" borderId="0" xfId="0" applyNumberFormat="1" applyFont="1"/>
    <xf numFmtId="0" fontId="7" fillId="0" borderId="0" xfId="0" applyFont="1" applyFill="1" applyBorder="1"/>
    <xf numFmtId="0" fontId="16" fillId="4" borderId="17" xfId="0" applyNumberFormat="1" applyFont="1" applyFill="1" applyBorder="1" applyAlignment="1">
      <alignment horizontal="left" vertical="top" wrapText="1"/>
    </xf>
    <xf numFmtId="0" fontId="7" fillId="4" borderId="18" xfId="0" applyFont="1" applyFill="1" applyBorder="1" applyAlignment="1">
      <alignment horizontal="left" vertical="top"/>
    </xf>
    <xf numFmtId="2" fontId="16" fillId="4" borderId="17" xfId="0" applyNumberFormat="1" applyFont="1" applyFill="1" applyBorder="1" applyAlignment="1">
      <alignment horizontal="left" vertical="top"/>
    </xf>
    <xf numFmtId="9" fontId="16" fillId="0" borderId="17" xfId="0" applyNumberFormat="1" applyFont="1" applyFill="1" applyBorder="1" applyAlignment="1">
      <alignment horizontal="left" vertical="top"/>
    </xf>
    <xf numFmtId="2" fontId="16" fillId="0" borderId="17" xfId="0" applyNumberFormat="1" applyFont="1" applyFill="1" applyBorder="1" applyAlignment="1">
      <alignment horizontal="left" vertical="top" wrapText="1"/>
    </xf>
    <xf numFmtId="0" fontId="16" fillId="0" borderId="17" xfId="0" applyFont="1" applyFill="1" applyBorder="1" applyAlignment="1">
      <alignment horizontal="left" vertical="top" wrapText="1"/>
    </xf>
    <xf numFmtId="0" fontId="10" fillId="0" borderId="19" xfId="0" applyFont="1" applyFill="1" applyBorder="1" applyAlignment="1">
      <alignment vertical="top"/>
    </xf>
    <xf numFmtId="0" fontId="7" fillId="0" borderId="0" xfId="0" applyNumberFormat="1" applyFont="1" applyFill="1" applyBorder="1" applyAlignment="1">
      <alignment vertical="top" wrapText="1"/>
    </xf>
    <xf numFmtId="0" fontId="4" fillId="0" borderId="0" xfId="0" applyFont="1" applyBorder="1" applyAlignment="1">
      <alignment vertical="top"/>
    </xf>
    <xf numFmtId="0" fontId="5" fillId="0" borderId="0" xfId="0" applyFont="1" applyBorder="1" applyAlignment="1">
      <alignment vertical="top"/>
    </xf>
    <xf numFmtId="0" fontId="7" fillId="0" borderId="0" xfId="0" applyFont="1" applyFill="1"/>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8" fillId="2" borderId="0" xfId="0" applyFont="1" applyFill="1" applyBorder="1" applyAlignment="1">
      <alignment vertical="top" wrapText="1"/>
    </xf>
    <xf numFmtId="0" fontId="17" fillId="0" borderId="0" xfId="0" applyFont="1"/>
    <xf numFmtId="0" fontId="19" fillId="0" borderId="0" xfId="0" applyFont="1" applyFill="1" applyBorder="1" applyAlignment="1">
      <alignment vertical="top"/>
    </xf>
    <xf numFmtId="0" fontId="17" fillId="0" borderId="0" xfId="0" applyFont="1" applyFill="1" applyBorder="1" applyAlignment="1">
      <alignment vertical="top"/>
    </xf>
    <xf numFmtId="0" fontId="18" fillId="0" borderId="0" xfId="0" applyFont="1" applyFill="1" applyBorder="1" applyAlignment="1">
      <alignment vertical="top"/>
    </xf>
    <xf numFmtId="0" fontId="18" fillId="0" borderId="8"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7" fillId="0" borderId="0" xfId="0" applyFont="1" applyAlignment="1">
      <alignment vertical="top" wrapText="1"/>
    </xf>
    <xf numFmtId="0" fontId="18" fillId="0" borderId="0" xfId="0" applyFont="1" applyBorder="1" applyAlignment="1">
      <alignment vertical="top"/>
    </xf>
    <xf numFmtId="0" fontId="18" fillId="0" borderId="0" xfId="0" applyFont="1" applyFill="1" applyBorder="1" applyAlignment="1">
      <alignment horizontal="left" vertical="top" wrapText="1"/>
    </xf>
    <xf numFmtId="0" fontId="18" fillId="0" borderId="0" xfId="0" applyFont="1" applyBorder="1"/>
    <xf numFmtId="0" fontId="18" fillId="0" borderId="0" xfId="0" applyFont="1" applyBorder="1" applyAlignment="1">
      <alignment horizontal="left" vertical="top" wrapText="1"/>
    </xf>
    <xf numFmtId="0" fontId="19" fillId="0" borderId="0" xfId="0" applyFont="1" applyBorder="1" applyAlignment="1">
      <alignment vertical="top" wrapText="1"/>
    </xf>
    <xf numFmtId="0" fontId="17" fillId="0" borderId="0" xfId="0" applyFont="1" applyBorder="1" applyAlignment="1">
      <alignment horizontal="left"/>
    </xf>
    <xf numFmtId="0" fontId="18" fillId="0" borderId="20" xfId="0" applyFont="1" applyFill="1" applyBorder="1" applyAlignment="1">
      <alignment vertical="top"/>
    </xf>
    <xf numFmtId="0" fontId="18" fillId="0" borderId="0" xfId="0" applyFont="1"/>
    <xf numFmtId="0" fontId="18" fillId="0" borderId="0" xfId="0" applyFont="1" applyAlignment="1">
      <alignment vertical="top" wrapText="1"/>
    </xf>
    <xf numFmtId="0" fontId="18" fillId="0" borderId="0" xfId="0" applyFont="1" applyAlignment="1">
      <alignment vertical="top"/>
    </xf>
    <xf numFmtId="0" fontId="17" fillId="0" borderId="0" xfId="0" applyFont="1" applyBorder="1" applyAlignment="1">
      <alignment vertical="top"/>
    </xf>
    <xf numFmtId="0" fontId="18" fillId="0" borderId="0" xfId="0" applyNumberFormat="1" applyFont="1" applyBorder="1" applyAlignment="1">
      <alignment vertical="top"/>
    </xf>
    <xf numFmtId="0" fontId="18" fillId="0" borderId="8" xfId="0" applyFont="1" applyBorder="1" applyAlignment="1">
      <alignment vertical="top"/>
    </xf>
    <xf numFmtId="0" fontId="20" fillId="0" borderId="0" xfId="0" applyFont="1" applyBorder="1"/>
    <xf numFmtId="0" fontId="20" fillId="0" borderId="0" xfId="0" applyFont="1" applyBorder="1" applyAlignment="1">
      <alignment vertical="top" wrapText="1"/>
    </xf>
    <xf numFmtId="0" fontId="21" fillId="0" borderId="3" xfId="0" applyFont="1" applyBorder="1" applyAlignment="1">
      <alignment vertical="top" wrapText="1"/>
    </xf>
    <xf numFmtId="0" fontId="20" fillId="3" borderId="7" xfId="0" applyFont="1" applyFill="1" applyBorder="1" applyAlignment="1">
      <alignment horizontal="left" vertical="top" wrapText="1"/>
    </xf>
    <xf numFmtId="0" fontId="20" fillId="0" borderId="21" xfId="0" applyFont="1" applyFill="1" applyBorder="1" applyAlignment="1">
      <alignment vertical="top" wrapText="1"/>
    </xf>
    <xf numFmtId="0" fontId="20" fillId="3" borderId="9"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Border="1"/>
    <xf numFmtId="0" fontId="20" fillId="3" borderId="6" xfId="0" applyFont="1" applyFill="1" applyBorder="1" applyAlignment="1">
      <alignment horizontal="left" vertical="top" wrapText="1"/>
    </xf>
    <xf numFmtId="0" fontId="20" fillId="3" borderId="0" xfId="0" applyFont="1" applyFill="1" applyBorder="1" applyAlignment="1">
      <alignment horizontal="left" vertical="top" wrapText="1"/>
    </xf>
    <xf numFmtId="0" fontId="21" fillId="0" borderId="0" xfId="0" applyFont="1" applyBorder="1" applyAlignment="1">
      <alignment vertical="top"/>
    </xf>
    <xf numFmtId="0" fontId="20" fillId="0" borderId="0" xfId="0" applyFont="1" applyBorder="1" applyAlignment="1">
      <alignment vertical="top"/>
    </xf>
    <xf numFmtId="0" fontId="20" fillId="0" borderId="0" xfId="0" applyFont="1" applyBorder="1" applyAlignment="1">
      <alignment horizontal="left"/>
    </xf>
    <xf numFmtId="0" fontId="20" fillId="0" borderId="0" xfId="0" applyFont="1" applyFill="1" applyBorder="1" applyAlignment="1">
      <alignment horizontal="left" vertical="top" wrapText="1"/>
    </xf>
    <xf numFmtId="0" fontId="21" fillId="0" borderId="0" xfId="0" applyFont="1" applyBorder="1" applyAlignment="1">
      <alignment vertical="top" wrapText="1"/>
    </xf>
    <xf numFmtId="0" fontId="20" fillId="3" borderId="7" xfId="0" applyFont="1" applyFill="1" applyBorder="1" applyAlignment="1">
      <alignment horizontal="left"/>
    </xf>
    <xf numFmtId="0" fontId="22" fillId="0" borderId="0" xfId="0" applyFont="1" applyFill="1" applyBorder="1" applyAlignment="1">
      <alignment vertical="top"/>
    </xf>
    <xf numFmtId="0" fontId="0" fillId="3" borderId="6" xfId="0" applyFont="1" applyFill="1" applyBorder="1" applyAlignment="1">
      <alignment vertical="top" wrapText="1"/>
    </xf>
    <xf numFmtId="0" fontId="0" fillId="3" borderId="6" xfId="0" applyNumberFormat="1" applyFont="1" applyFill="1" applyBorder="1" applyAlignment="1">
      <alignment vertical="top" wrapText="1"/>
    </xf>
    <xf numFmtId="0" fontId="0" fillId="3" borderId="5" xfId="0" applyFont="1" applyFill="1" applyBorder="1" applyAlignment="1">
      <alignment horizontal="left" vertical="top" wrapText="1"/>
    </xf>
    <xf numFmtId="0" fontId="0" fillId="4" borderId="3" xfId="0" applyFont="1" applyFill="1" applyBorder="1" applyAlignment="1">
      <alignment vertical="top"/>
    </xf>
    <xf numFmtId="0" fontId="0" fillId="3" borderId="9" xfId="0" applyFont="1" applyFill="1" applyBorder="1" applyAlignment="1">
      <alignment vertical="top" wrapText="1"/>
    </xf>
    <xf numFmtId="0" fontId="0" fillId="3" borderId="7" xfId="0" applyFont="1" applyFill="1" applyBorder="1" applyAlignment="1">
      <alignment vertical="top" wrapText="1"/>
    </xf>
    <xf numFmtId="0" fontId="0" fillId="3" borderId="11" xfId="0" applyFont="1" applyFill="1" applyBorder="1" applyAlignment="1">
      <alignment vertical="top" wrapText="1"/>
    </xf>
    <xf numFmtId="0" fontId="0" fillId="3" borderId="2" xfId="0" applyFont="1" applyFill="1" applyBorder="1" applyAlignment="1">
      <alignment vertical="top" wrapText="1"/>
    </xf>
    <xf numFmtId="0" fontId="0" fillId="4" borderId="18"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3" borderId="7" xfId="0" applyNumberFormat="1" applyFont="1" applyFill="1" applyBorder="1" applyAlignment="1">
      <alignment horizontal="left" vertical="top" wrapText="1"/>
    </xf>
    <xf numFmtId="0" fontId="18" fillId="0" borderId="21" xfId="0" applyFont="1" applyFill="1" applyBorder="1" applyAlignment="1">
      <alignment vertical="top" wrapText="1"/>
    </xf>
    <xf numFmtId="0" fontId="0" fillId="3" borderId="6" xfId="0" applyNumberFormat="1" applyFill="1" applyBorder="1" applyAlignment="1">
      <alignment vertical="top" wrapText="1"/>
    </xf>
    <xf numFmtId="0" fontId="0" fillId="3" borderId="6" xfId="0" applyFill="1" applyBorder="1" applyAlignment="1">
      <alignment vertical="top" wrapText="1"/>
    </xf>
    <xf numFmtId="0" fontId="23" fillId="3" borderId="11" xfId="0" applyFont="1" applyFill="1" applyBorder="1" applyAlignment="1">
      <alignment vertical="top" wrapText="1"/>
    </xf>
    <xf numFmtId="0" fontId="0" fillId="3" borderId="7" xfId="0" applyNumberFormat="1" applyFont="1" applyFill="1" applyBorder="1" applyAlignment="1">
      <alignment vertical="top" wrapText="1"/>
    </xf>
    <xf numFmtId="0" fontId="18" fillId="0" borderId="21" xfId="0" applyFont="1" applyBorder="1" applyAlignment="1">
      <alignment vertical="top" wrapText="1"/>
    </xf>
    <xf numFmtId="0" fontId="23" fillId="5" borderId="11" xfId="0" applyFont="1" applyFill="1" applyBorder="1" applyAlignment="1">
      <alignment vertical="top" wrapText="1"/>
    </xf>
    <xf numFmtId="0" fontId="23" fillId="3" borderId="6" xfId="0" applyNumberFormat="1" applyFont="1" applyFill="1" applyBorder="1" applyAlignment="1">
      <alignment vertical="top" wrapText="1"/>
    </xf>
    <xf numFmtId="0" fontId="23" fillId="3" borderId="6" xfId="0" applyFont="1" applyFill="1" applyBorder="1" applyAlignment="1">
      <alignment vertical="top" wrapText="1"/>
    </xf>
    <xf numFmtId="0" fontId="24" fillId="3" borderId="6" xfId="0" applyFont="1" applyFill="1" applyBorder="1" applyAlignment="1">
      <alignment vertical="top" wrapText="1"/>
    </xf>
    <xf numFmtId="0" fontId="0" fillId="5" borderId="11" xfId="0" applyFill="1" applyBorder="1" applyAlignment="1">
      <alignment vertical="top" wrapText="1"/>
    </xf>
    <xf numFmtId="0" fontId="0" fillId="3" borderId="11" xfId="0" applyFill="1" applyBorder="1" applyAlignment="1">
      <alignment vertical="top" wrapText="1"/>
    </xf>
    <xf numFmtId="0" fontId="0" fillId="3" borderId="7" xfId="0" applyNumberFormat="1" applyFill="1" applyBorder="1" applyAlignment="1">
      <alignment horizontal="left" vertical="top" wrapText="1"/>
    </xf>
    <xf numFmtId="0" fontId="0" fillId="3" borderId="0" xfId="0" applyFill="1" applyAlignment="1">
      <alignment vertical="top" wrapText="1"/>
    </xf>
    <xf numFmtId="0" fontId="25" fillId="4" borderId="3" xfId="0" applyNumberFormat="1" applyFont="1" applyFill="1" applyBorder="1" applyAlignment="1">
      <alignment vertical="top" wrapText="1"/>
    </xf>
    <xf numFmtId="0" fontId="23" fillId="4" borderId="3" xfId="0" applyNumberFormat="1" applyFont="1" applyFill="1" applyBorder="1" applyAlignment="1">
      <alignment vertical="top" wrapText="1"/>
    </xf>
    <xf numFmtId="0" fontId="18" fillId="0" borderId="20" xfId="0" applyFont="1" applyFill="1" applyBorder="1" applyAlignment="1">
      <alignment horizontal="left" vertical="top"/>
    </xf>
    <xf numFmtId="0" fontId="6" fillId="0" borderId="0" xfId="0" applyFont="1" applyFill="1" applyBorder="1" applyAlignment="1">
      <alignment horizontal="left" wrapText="1"/>
    </xf>
    <xf numFmtId="0" fontId="4" fillId="0" borderId="0" xfId="0" applyFont="1" applyAlignment="1">
      <alignment horizontal="left" vertical="top" wrapText="1"/>
    </xf>
    <xf numFmtId="0" fontId="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0" borderId="0" xfId="0" applyFont="1" applyFill="1" applyAlignment="1">
      <alignment vertical="top" wrapText="1"/>
    </xf>
    <xf numFmtId="0" fontId="4" fillId="0" borderId="0" xfId="0" applyFont="1" applyFill="1" applyBorder="1" applyAlignment="1">
      <alignment horizontal="left" vertical="center" wrapText="1"/>
    </xf>
    <xf numFmtId="0" fontId="5" fillId="0" borderId="0" xfId="0" applyFont="1" applyFill="1" applyAlignment="1">
      <alignment vertical="top" wrapText="1"/>
    </xf>
    <xf numFmtId="0" fontId="6" fillId="0" borderId="0" xfId="0" applyFont="1" applyFill="1" applyBorder="1" applyAlignment="1">
      <alignment vertical="top" wrapText="1"/>
    </xf>
    <xf numFmtId="0" fontId="4" fillId="0" borderId="0" xfId="0" applyFont="1" applyAlignment="1">
      <alignment horizontal="left" vertical="center" wrapText="1"/>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G139"/>
  <sheetViews>
    <sheetView tabSelected="1" zoomScale="120" zoomScaleNormal="120" zoomScalePageLayoutView="150" workbookViewId="0">
      <selection activeCell="C46" sqref="C46"/>
    </sheetView>
  </sheetViews>
  <sheetFormatPr defaultRowHeight="12.75" outlineLevelRow="1"/>
  <cols>
    <col min="1" max="1" width="30.7109375" style="136" customWidth="1"/>
    <col min="2" max="2" width="1.7109375" style="10" customWidth="1"/>
    <col min="3" max="3" width="63.7109375" style="9" customWidth="1"/>
    <col min="4" max="4" width="9.140625" style="8"/>
    <col min="5" max="5" width="0" style="8" hidden="1" customWidth="1"/>
    <col min="6" max="16384" width="9.140625" style="8"/>
  </cols>
  <sheetData>
    <row r="1" spans="1:7" s="6" customFormat="1" ht="20.25">
      <c r="A1" s="30" t="s">
        <v>468</v>
      </c>
    </row>
    <row r="2" spans="1:7" ht="13.5" thickBot="1">
      <c r="A2" s="134"/>
      <c r="B2" s="19"/>
    </row>
    <row r="3" spans="1:7" ht="14.25" thickTop="1" thickBot="1">
      <c r="A3" s="131" t="s">
        <v>216</v>
      </c>
      <c r="B3" s="57"/>
      <c r="C3" s="61">
        <v>200157</v>
      </c>
    </row>
    <row r="4" spans="1:7" ht="26.25" thickTop="1">
      <c r="A4" s="131" t="s">
        <v>231</v>
      </c>
      <c r="B4" s="57"/>
      <c r="C4" s="66" t="s">
        <v>23</v>
      </c>
    </row>
    <row r="5" spans="1:7">
      <c r="A5" s="131"/>
      <c r="B5" s="57"/>
      <c r="C5" s="57"/>
    </row>
    <row r="6" spans="1:7" ht="20.25">
      <c r="A6" s="200" t="s">
        <v>286</v>
      </c>
      <c r="B6" s="200"/>
      <c r="C6" s="200"/>
    </row>
    <row r="7" spans="1:7" ht="16.5" thickBot="1">
      <c r="A7" s="16" t="s">
        <v>177</v>
      </c>
      <c r="B7" s="16"/>
    </row>
    <row r="8" spans="1:7" ht="14.25" thickTop="1" thickBot="1">
      <c r="A8" s="135" t="s">
        <v>178</v>
      </c>
      <c r="B8" s="13"/>
      <c r="C8" s="62" t="s">
        <v>450</v>
      </c>
    </row>
    <row r="9" spans="1:7" ht="39.75" thickTop="1" thickBot="1">
      <c r="A9" s="135" t="s">
        <v>179</v>
      </c>
      <c r="B9" s="13"/>
      <c r="C9" s="62" t="s">
        <v>451</v>
      </c>
      <c r="G9" s="15"/>
    </row>
    <row r="10" spans="1:7" s="25" customFormat="1" ht="14.25" thickTop="1" thickBot="1">
      <c r="A10" s="131" t="s">
        <v>258</v>
      </c>
      <c r="B10" s="3"/>
      <c r="C10" s="52" t="s">
        <v>469</v>
      </c>
    </row>
    <row r="11" spans="1:7" ht="27" thickTop="1" thickBot="1">
      <c r="A11" s="131" t="s">
        <v>259</v>
      </c>
      <c r="B11" s="3"/>
      <c r="C11" s="52" t="s">
        <v>470</v>
      </c>
      <c r="D11" s="25"/>
    </row>
    <row r="12" spans="1:7" ht="13.5" thickTop="1">
      <c r="A12" s="131"/>
      <c r="B12" s="3"/>
      <c r="C12" s="3"/>
    </row>
    <row r="13" spans="1:7" ht="13.5" thickBot="1">
      <c r="A13" s="134" t="s">
        <v>232</v>
      </c>
      <c r="B13" s="19"/>
      <c r="C13" s="10"/>
    </row>
    <row r="14" spans="1:7" ht="27" outlineLevel="1" thickTop="1" thickBot="1">
      <c r="A14" s="135" t="s">
        <v>187</v>
      </c>
      <c r="B14" s="13"/>
      <c r="C14" s="62" t="s">
        <v>452</v>
      </c>
    </row>
    <row r="15" spans="1:7" s="25" customFormat="1" ht="14.25" outlineLevel="1" thickTop="1" thickBot="1">
      <c r="A15" s="131" t="s">
        <v>258</v>
      </c>
      <c r="B15" s="3"/>
      <c r="C15" s="52" t="s">
        <v>469</v>
      </c>
    </row>
    <row r="16" spans="1:7" ht="27" outlineLevel="1" thickTop="1" thickBot="1">
      <c r="A16" s="131" t="s">
        <v>259</v>
      </c>
      <c r="B16" s="3"/>
      <c r="C16" s="52" t="s">
        <v>470</v>
      </c>
    </row>
    <row r="17" spans="1:3" ht="13.5" thickTop="1">
      <c r="A17" s="131"/>
      <c r="B17" s="3"/>
      <c r="C17" s="3"/>
    </row>
    <row r="18" spans="1:3" ht="13.5" thickBot="1">
      <c r="A18" s="134" t="s">
        <v>233</v>
      </c>
      <c r="B18" s="19"/>
      <c r="C18" s="3"/>
    </row>
    <row r="19" spans="1:3" ht="14.25" outlineLevel="1" thickTop="1" thickBot="1">
      <c r="A19" s="135" t="s">
        <v>188</v>
      </c>
      <c r="B19" s="13"/>
      <c r="C19" s="62" t="s">
        <v>453</v>
      </c>
    </row>
    <row r="20" spans="1:3" ht="27" outlineLevel="1" thickTop="1" thickBot="1">
      <c r="A20" s="131" t="s">
        <v>258</v>
      </c>
      <c r="B20" s="3"/>
      <c r="C20" s="186" t="s">
        <v>489</v>
      </c>
    </row>
    <row r="21" spans="1:3" ht="27" outlineLevel="1" thickTop="1" thickBot="1">
      <c r="A21" s="131" t="s">
        <v>259</v>
      </c>
      <c r="B21" s="3"/>
      <c r="C21" s="62" t="s">
        <v>471</v>
      </c>
    </row>
    <row r="22" spans="1:3" ht="14.25" thickTop="1" thickBot="1">
      <c r="A22" s="131"/>
      <c r="B22" s="3"/>
      <c r="C22" s="3"/>
    </row>
    <row r="23" spans="1:3" ht="154.5" thickTop="1" thickBot="1">
      <c r="A23" s="131" t="s">
        <v>260</v>
      </c>
      <c r="B23" s="3"/>
      <c r="C23" s="107" t="s">
        <v>182</v>
      </c>
    </row>
    <row r="24" spans="1:3" s="12" customFormat="1" ht="14.25" thickTop="1" thickBot="1">
      <c r="A24" s="136"/>
      <c r="B24" s="10"/>
      <c r="C24" s="11"/>
    </row>
    <row r="25" spans="1:3" ht="39.75" thickTop="1" thickBot="1">
      <c r="A25" s="130" t="s">
        <v>105</v>
      </c>
      <c r="B25" s="38"/>
      <c r="C25" s="54" t="s">
        <v>24</v>
      </c>
    </row>
    <row r="26" spans="1:3" ht="27" thickTop="1" thickBot="1">
      <c r="A26" s="130" t="s">
        <v>106</v>
      </c>
      <c r="B26" s="38"/>
      <c r="C26" s="54" t="s">
        <v>25</v>
      </c>
    </row>
    <row r="27" spans="1:3" ht="14.25" thickTop="1" thickBot="1">
      <c r="A27" s="199" t="s">
        <v>74</v>
      </c>
      <c r="B27" s="199"/>
      <c r="C27" s="199"/>
    </row>
    <row r="28" spans="1:3" ht="14.25" outlineLevel="1" thickTop="1" thickBot="1">
      <c r="A28" s="130" t="s">
        <v>70</v>
      </c>
      <c r="B28" s="38"/>
      <c r="C28" s="171"/>
    </row>
    <row r="29" spans="1:3" ht="14.25" outlineLevel="1" thickTop="1" thickBot="1">
      <c r="A29" s="130" t="s">
        <v>71</v>
      </c>
      <c r="B29" s="38"/>
      <c r="C29" s="54"/>
    </row>
    <row r="30" spans="1:3" ht="14.25" outlineLevel="1" thickTop="1" thickBot="1">
      <c r="A30" s="130" t="s">
        <v>72</v>
      </c>
      <c r="B30" s="8"/>
      <c r="C30" s="54"/>
    </row>
    <row r="31" spans="1:3" ht="14.25" outlineLevel="1" thickTop="1" thickBot="1">
      <c r="A31" s="130" t="s">
        <v>73</v>
      </c>
      <c r="B31" s="8"/>
      <c r="C31" s="54"/>
    </row>
    <row r="32" spans="1:3" ht="13.5" thickTop="1">
      <c r="C32" s="11"/>
    </row>
    <row r="33" spans="1:7" ht="16.5" thickBot="1">
      <c r="A33" s="16" t="s">
        <v>189</v>
      </c>
      <c r="B33" s="16"/>
    </row>
    <row r="34" spans="1:7" ht="26.25" thickBot="1">
      <c r="A34" s="135" t="s">
        <v>278</v>
      </c>
      <c r="B34" s="13"/>
      <c r="C34" s="58" t="s">
        <v>180</v>
      </c>
    </row>
    <row r="35" spans="1:7" ht="13.5" thickBot="1"/>
    <row r="36" spans="1:7" ht="13.5" thickBot="1">
      <c r="A36" s="135" t="s">
        <v>179</v>
      </c>
      <c r="B36" s="13"/>
      <c r="C36" s="58" t="s">
        <v>454</v>
      </c>
    </row>
    <row r="37" spans="1:7" ht="26.25" thickBot="1">
      <c r="A37" s="137" t="s">
        <v>258</v>
      </c>
      <c r="B37" s="63"/>
      <c r="C37" s="64" t="s">
        <v>472</v>
      </c>
      <c r="G37" s="12"/>
    </row>
    <row r="38" spans="1:7" ht="212.25" customHeight="1" thickTop="1" thickBot="1">
      <c r="A38" s="131" t="s">
        <v>259</v>
      </c>
      <c r="B38" s="3"/>
      <c r="C38" s="191" t="s">
        <v>181</v>
      </c>
    </row>
    <row r="39" spans="1:7" ht="13.5" thickTop="1">
      <c r="A39" s="131"/>
      <c r="B39" s="3"/>
      <c r="C39" s="3"/>
    </row>
    <row r="40" spans="1:7" ht="13.5" thickBot="1">
      <c r="A40" s="134" t="s">
        <v>232</v>
      </c>
      <c r="B40" s="19"/>
      <c r="C40" s="3"/>
    </row>
    <row r="41" spans="1:7" ht="26.25" outlineLevel="1" thickBot="1">
      <c r="A41" s="135" t="s">
        <v>187</v>
      </c>
      <c r="B41" s="13"/>
      <c r="C41" s="58" t="s">
        <v>455</v>
      </c>
    </row>
    <row r="42" spans="1:7" ht="39" outlineLevel="1" thickBot="1">
      <c r="A42" s="131" t="s">
        <v>258</v>
      </c>
      <c r="B42" s="3"/>
      <c r="C42" s="53" t="s">
        <v>491</v>
      </c>
    </row>
    <row r="43" spans="1:7" ht="167.25" outlineLevel="1" thickTop="1" thickBot="1">
      <c r="A43" s="131" t="s">
        <v>259</v>
      </c>
      <c r="B43" s="3"/>
      <c r="C43" s="183" t="s">
        <v>26</v>
      </c>
    </row>
    <row r="44" spans="1:7" ht="13.5" thickTop="1">
      <c r="A44" s="131"/>
      <c r="B44" s="3"/>
      <c r="C44" s="3"/>
    </row>
    <row r="45" spans="1:7" ht="13.5" thickBot="1">
      <c r="A45" s="134" t="s">
        <v>233</v>
      </c>
      <c r="B45" s="19"/>
      <c r="C45" s="3"/>
    </row>
    <row r="46" spans="1:7" ht="26.25" outlineLevel="1" thickBot="1">
      <c r="A46" s="135" t="s">
        <v>188</v>
      </c>
      <c r="B46" s="13"/>
      <c r="C46" s="58" t="s">
        <v>184</v>
      </c>
    </row>
    <row r="47" spans="1:7" ht="13.5" outlineLevel="1" thickBot="1">
      <c r="A47" s="131" t="s">
        <v>258</v>
      </c>
      <c r="B47" s="3"/>
      <c r="C47" s="173" t="s">
        <v>473</v>
      </c>
    </row>
    <row r="48" spans="1:7" ht="116.25" outlineLevel="1" thickTop="1" thickBot="1">
      <c r="A48" s="131" t="s">
        <v>259</v>
      </c>
      <c r="B48" s="3"/>
      <c r="C48" s="190" t="s">
        <v>492</v>
      </c>
    </row>
    <row r="49" spans="1:3" ht="13.5" thickTop="1">
      <c r="A49" s="131"/>
      <c r="B49" s="3"/>
      <c r="C49" s="3"/>
    </row>
    <row r="50" spans="1:3" ht="13.5" thickBot="1">
      <c r="A50" s="134" t="s">
        <v>236</v>
      </c>
      <c r="B50" s="19"/>
      <c r="C50" s="3"/>
    </row>
    <row r="51" spans="1:3" ht="13.5" outlineLevel="1" thickBot="1">
      <c r="A51" s="135" t="s">
        <v>190</v>
      </c>
      <c r="B51" s="13"/>
      <c r="C51" s="58"/>
    </row>
    <row r="52" spans="1:3" ht="13.5" outlineLevel="1" thickBot="1">
      <c r="A52" s="131" t="s">
        <v>258</v>
      </c>
      <c r="B52" s="3"/>
      <c r="C52" s="173"/>
    </row>
    <row r="53" spans="1:3" ht="25.5" outlineLevel="1" thickTop="1" thickBot="1">
      <c r="A53" s="131" t="s">
        <v>259</v>
      </c>
      <c r="B53" s="3"/>
      <c r="C53" s="171"/>
    </row>
    <row r="54" spans="1:3" ht="13.5" thickTop="1">
      <c r="A54" s="131"/>
      <c r="B54" s="3"/>
      <c r="C54" s="3"/>
    </row>
    <row r="55" spans="1:3">
      <c r="A55" s="134" t="s">
        <v>235</v>
      </c>
      <c r="B55" s="19"/>
      <c r="C55" s="3"/>
    </row>
    <row r="56" spans="1:3" ht="13.5" hidden="1" outlineLevel="1" thickBot="1">
      <c r="A56" s="135" t="s">
        <v>191</v>
      </c>
      <c r="B56" s="13"/>
      <c r="C56" s="58"/>
    </row>
    <row r="57" spans="1:3" ht="13.5" hidden="1" outlineLevel="1" thickBot="1">
      <c r="A57" s="131" t="s">
        <v>258</v>
      </c>
      <c r="B57" s="3"/>
      <c r="C57" s="53"/>
    </row>
    <row r="58" spans="1:3" ht="25.5" hidden="1" outlineLevel="1" thickTop="1" thickBot="1">
      <c r="A58" s="131" t="s">
        <v>259</v>
      </c>
      <c r="B58" s="3"/>
      <c r="C58" s="54"/>
    </row>
    <row r="59" spans="1:3" collapsed="1">
      <c r="A59" s="131"/>
      <c r="B59" s="3"/>
      <c r="C59" s="3"/>
    </row>
    <row r="60" spans="1:3">
      <c r="A60" s="134" t="s">
        <v>234</v>
      </c>
      <c r="B60" s="19"/>
      <c r="C60" s="3"/>
    </row>
    <row r="61" spans="1:3" ht="13.5" hidden="1" outlineLevel="1" thickBot="1">
      <c r="A61" s="135" t="s">
        <v>192</v>
      </c>
      <c r="B61" s="13"/>
      <c r="C61" s="58"/>
    </row>
    <row r="62" spans="1:3" ht="13.5" hidden="1" outlineLevel="1" thickBot="1">
      <c r="A62" s="131" t="s">
        <v>258</v>
      </c>
      <c r="B62" s="3"/>
      <c r="C62" s="53"/>
    </row>
    <row r="63" spans="1:3" ht="25.5" hidden="1" outlineLevel="1" thickTop="1" thickBot="1">
      <c r="A63" s="131" t="s">
        <v>259</v>
      </c>
      <c r="B63" s="3"/>
      <c r="C63" s="54"/>
    </row>
    <row r="64" spans="1:3" ht="13.5" collapsed="1" thickBot="1">
      <c r="A64" s="131"/>
      <c r="B64" s="3"/>
      <c r="C64" s="3"/>
    </row>
    <row r="65" spans="1:5" ht="65.25" thickTop="1" thickBot="1">
      <c r="A65" s="131" t="s">
        <v>487</v>
      </c>
      <c r="B65" s="3"/>
      <c r="C65" s="172" t="s">
        <v>488</v>
      </c>
    </row>
    <row r="66" spans="1:5" ht="14.25" thickTop="1" thickBot="1">
      <c r="A66" s="131"/>
      <c r="B66" s="3"/>
      <c r="C66" s="3"/>
    </row>
    <row r="67" spans="1:5" ht="129" thickTop="1" thickBot="1">
      <c r="A67" s="131" t="s">
        <v>193</v>
      </c>
      <c r="B67" s="3"/>
      <c r="C67" s="183" t="s">
        <v>27</v>
      </c>
    </row>
    <row r="68" spans="1:5" ht="14.25" thickTop="1" thickBot="1">
      <c r="A68" s="131"/>
      <c r="B68" s="3"/>
      <c r="C68" s="126"/>
    </row>
    <row r="69" spans="1:5" ht="103.5" thickTop="1" thickBot="1">
      <c r="A69" s="131" t="s">
        <v>63</v>
      </c>
      <c r="B69" s="3"/>
      <c r="C69" s="183" t="s">
        <v>37</v>
      </c>
    </row>
    <row r="70" spans="1:5" ht="14.25" thickTop="1" thickBot="1">
      <c r="C70" s="11"/>
    </row>
    <row r="71" spans="1:5" ht="27" thickTop="1" thickBot="1">
      <c r="A71" s="130" t="s">
        <v>64</v>
      </c>
      <c r="B71" s="38"/>
      <c r="C71" s="54" t="s">
        <v>28</v>
      </c>
    </row>
    <row r="72" spans="1:5" ht="27" thickTop="1" thickBot="1">
      <c r="A72" s="130" t="s">
        <v>65</v>
      </c>
      <c r="B72" s="38"/>
      <c r="C72" s="54" t="s">
        <v>29</v>
      </c>
    </row>
    <row r="73" spans="1:5" ht="13.5" thickTop="1">
      <c r="A73" s="199" t="s">
        <v>74</v>
      </c>
      <c r="B73" s="199"/>
      <c r="C73" s="199"/>
    </row>
    <row r="74" spans="1:5" ht="14.25" hidden="1" outlineLevel="1" thickTop="1" thickBot="1">
      <c r="A74" s="130" t="s">
        <v>66</v>
      </c>
      <c r="B74" s="38"/>
      <c r="C74" s="54"/>
    </row>
    <row r="75" spans="1:5" ht="14.25" hidden="1" outlineLevel="1" thickTop="1" thickBot="1">
      <c r="A75" s="130" t="s">
        <v>67</v>
      </c>
      <c r="B75" s="38"/>
      <c r="C75" s="54"/>
    </row>
    <row r="76" spans="1:5" ht="14.25" hidden="1" outlineLevel="1" thickTop="1" thickBot="1">
      <c r="A76" s="130" t="s">
        <v>68</v>
      </c>
      <c r="B76" s="8"/>
      <c r="C76" s="54"/>
    </row>
    <row r="77" spans="1:5" ht="14.25" hidden="1" outlineLevel="1" thickTop="1" thickBot="1">
      <c r="A77" s="130" t="s">
        <v>69</v>
      </c>
      <c r="B77" s="8"/>
      <c r="C77" s="54"/>
    </row>
    <row r="78" spans="1:5" ht="13.5" collapsed="1" thickBot="1">
      <c r="C78" s="11"/>
    </row>
    <row r="79" spans="1:5" ht="14.25" thickTop="1" thickBot="1">
      <c r="A79" s="135" t="s">
        <v>256</v>
      </c>
      <c r="B79" s="13"/>
      <c r="C79" s="119" t="str">
        <f>IF(E79&gt;4.49,"5",IF(E79&gt;3.49,"4",IF(E79&gt;2.49,"3",IF(E79&gt;1.49,"2",IF(E79&gt;0.49,"1",IF(E79&lt;=0.49,"X"))))))</f>
        <v>2</v>
      </c>
      <c r="D79" s="116"/>
      <c r="E79" s="117">
        <f ca="1">('A2 Outputs 1-5'!C6*'A2 Outputs 1-5'!C57)+('A2 Outputs 1-5'!C75*'A2 Outputs 1-5'!C126)+('A2 Outputs 1-5'!C144*'A2 Outputs 1-5'!C195)+('A2 Outputs 1-5'!C213*'A2 Outputs 1-5'!C264)+('A2 Outputs 1-5'!C282*'A2 Outputs 1-5'!C333)+('A2 Outputs 6-10'!C7*'A2 Outputs 6-10'!C58)+('A2 Outputs 6-10'!C76*'A2 Outputs 6-10'!C127)+('A2 Outputs 6-10'!C145*'A2 Outputs 6-10'!C196)+('A2 Outputs 6-10'!C214*'A2 Outputs 6-10'!C265)+('A2 Outputs 6-10'!C283*'A2 Outputs 6-10'!C334)</f>
        <v>2.25</v>
      </c>
    </row>
    <row r="80" spans="1:5" ht="14.25" thickTop="1" thickBot="1">
      <c r="A80" s="135"/>
      <c r="B80" s="13"/>
      <c r="C80" s="14"/>
    </row>
    <row r="81" spans="1:3" s="15" customFormat="1" ht="77.25" thickBot="1">
      <c r="A81" s="130" t="s">
        <v>282</v>
      </c>
      <c r="B81" s="38"/>
      <c r="C81" s="197" t="s">
        <v>449</v>
      </c>
    </row>
    <row r="82" spans="1:3" s="15" customFormat="1">
      <c r="A82" s="131"/>
      <c r="B82" s="3"/>
      <c r="C82" s="21"/>
    </row>
    <row r="83" spans="1:3" ht="16.5" thickBot="1">
      <c r="A83" s="16" t="s">
        <v>194</v>
      </c>
      <c r="B83" s="16"/>
      <c r="C83" s="14"/>
    </row>
    <row r="84" spans="1:3" ht="24.75" thickBot="1">
      <c r="A84" s="130" t="s">
        <v>424</v>
      </c>
      <c r="B84" s="3"/>
      <c r="C84" s="174" t="s">
        <v>457</v>
      </c>
    </row>
    <row r="85" spans="1:3" ht="24.75" thickBot="1">
      <c r="A85" s="131" t="s">
        <v>417</v>
      </c>
      <c r="B85" s="3"/>
      <c r="C85" s="175" t="s">
        <v>474</v>
      </c>
    </row>
    <row r="86" spans="1:3" ht="14.25" thickTop="1" thickBot="1">
      <c r="A86" s="136" t="s">
        <v>214</v>
      </c>
      <c r="C86" s="176"/>
    </row>
    <row r="87" spans="1:3" ht="13.5" thickTop="1">
      <c r="C87" s="10"/>
    </row>
    <row r="88" spans="1:3" s="12" customFormat="1">
      <c r="A88" s="199" t="s">
        <v>215</v>
      </c>
      <c r="B88" s="199"/>
      <c r="C88" s="199"/>
    </row>
    <row r="89" spans="1:3" ht="14.25" hidden="1" outlineLevel="1" thickTop="1" thickBot="1">
      <c r="A89" s="131" t="s">
        <v>195</v>
      </c>
      <c r="B89" s="3"/>
      <c r="C89" s="54"/>
    </row>
    <row r="90" spans="1:3" ht="14.25" hidden="1" outlineLevel="1" thickTop="1" thickBot="1">
      <c r="A90" s="131" t="s">
        <v>196</v>
      </c>
      <c r="B90" s="3"/>
      <c r="C90" s="54"/>
    </row>
    <row r="91" spans="1:3" ht="14.25" hidden="1" outlineLevel="1" thickTop="1" thickBot="1">
      <c r="A91" s="131" t="s">
        <v>197</v>
      </c>
      <c r="B91" s="3"/>
      <c r="C91" s="54"/>
    </row>
    <row r="92" spans="1:3" ht="14.25" hidden="1" outlineLevel="1" thickTop="1" thickBot="1">
      <c r="A92" s="131" t="s">
        <v>198</v>
      </c>
      <c r="B92" s="3"/>
      <c r="C92" s="54"/>
    </row>
    <row r="93" spans="1:3" ht="25.5" hidden="1" outlineLevel="1" thickTop="1" thickBot="1">
      <c r="A93" s="131" t="s">
        <v>199</v>
      </c>
      <c r="B93" s="3"/>
      <c r="C93" s="54"/>
    </row>
    <row r="94" spans="1:3" ht="14.25" hidden="1" outlineLevel="1" thickTop="1" thickBot="1">
      <c r="A94" s="131" t="s">
        <v>237</v>
      </c>
      <c r="B94" s="3"/>
      <c r="C94" s="54"/>
    </row>
    <row r="95" spans="1:3" ht="14.25" hidden="1" outlineLevel="1" thickTop="1" thickBot="1">
      <c r="A95" s="131" t="s">
        <v>200</v>
      </c>
      <c r="B95" s="3"/>
      <c r="C95" s="54"/>
    </row>
    <row r="96" spans="1:3" ht="14.25" hidden="1" outlineLevel="1" thickTop="1" thickBot="1">
      <c r="A96" s="131" t="s">
        <v>201</v>
      </c>
      <c r="B96" s="3"/>
      <c r="C96" s="54"/>
    </row>
    <row r="97" spans="1:3" ht="14.25" hidden="1" outlineLevel="1" thickTop="1" thickBot="1">
      <c r="A97" s="131" t="s">
        <v>238</v>
      </c>
      <c r="B97" s="3"/>
      <c r="C97" s="54"/>
    </row>
    <row r="98" spans="1:3" ht="14.25" hidden="1" outlineLevel="1" thickTop="1" thickBot="1">
      <c r="C98" s="14"/>
    </row>
    <row r="99" spans="1:3" ht="37.5" hidden="1" outlineLevel="1" thickTop="1" thickBot="1">
      <c r="A99" s="131" t="s">
        <v>217</v>
      </c>
      <c r="B99" s="3"/>
      <c r="C99" s="54"/>
    </row>
    <row r="100" spans="1:3" ht="13.5" collapsed="1" thickBot="1">
      <c r="C100" s="65"/>
    </row>
    <row r="101" spans="1:3" ht="14.25" thickTop="1" thickBot="1">
      <c r="A101" s="130" t="s">
        <v>103</v>
      </c>
      <c r="B101" s="3"/>
      <c r="C101" s="54"/>
    </row>
    <row r="102" spans="1:3" ht="13.5" thickTop="1">
      <c r="A102" s="130" t="s">
        <v>104</v>
      </c>
      <c r="B102" s="3"/>
      <c r="C102" s="81"/>
    </row>
    <row r="103" spans="1:3">
      <c r="A103" s="199" t="s">
        <v>74</v>
      </c>
      <c r="B103" s="199"/>
      <c r="C103" s="199"/>
    </row>
    <row r="104" spans="1:3" ht="14.25" hidden="1" outlineLevel="1" thickTop="1" thickBot="1">
      <c r="A104" s="130" t="s">
        <v>75</v>
      </c>
      <c r="B104" s="38"/>
      <c r="C104" s="54"/>
    </row>
    <row r="105" spans="1:3" ht="14.25" hidden="1" outlineLevel="1" thickTop="1" thickBot="1">
      <c r="A105" s="130" t="s">
        <v>76</v>
      </c>
      <c r="B105" s="38"/>
      <c r="C105" s="54"/>
    </row>
    <row r="106" spans="1:3" ht="14.25" hidden="1" outlineLevel="1" thickTop="1" thickBot="1">
      <c r="A106" s="130" t="s">
        <v>77</v>
      </c>
      <c r="B106" s="8"/>
      <c r="C106" s="54"/>
    </row>
    <row r="107" spans="1:3" ht="14.25" hidden="1" outlineLevel="1" thickTop="1" thickBot="1">
      <c r="A107" s="130" t="s">
        <v>78</v>
      </c>
      <c r="B107" s="8"/>
      <c r="C107" s="54"/>
    </row>
    <row r="108" spans="1:3" collapsed="1"/>
    <row r="109" spans="1:3" ht="15.75">
      <c r="A109" s="16" t="s">
        <v>421</v>
      </c>
    </row>
    <row r="110" spans="1:3" ht="13.5" thickBot="1">
      <c r="A110" s="130" t="s">
        <v>418</v>
      </c>
      <c r="B110" s="3"/>
      <c r="C110" s="175" t="s">
        <v>474</v>
      </c>
    </row>
    <row r="111" spans="1:3" ht="14.25" thickTop="1" thickBot="1">
      <c r="A111" s="131" t="s">
        <v>257</v>
      </c>
      <c r="B111" s="3"/>
      <c r="C111" s="111"/>
    </row>
    <row r="112" spans="1:3" ht="14.25" thickTop="1" thickBot="1">
      <c r="A112" s="130" t="s">
        <v>101</v>
      </c>
      <c r="B112" s="3"/>
      <c r="C112" s="107"/>
    </row>
    <row r="113" spans="1:3" ht="13.5" thickTop="1">
      <c r="A113" s="130" t="s">
        <v>102</v>
      </c>
      <c r="B113" s="3"/>
      <c r="C113" s="80"/>
    </row>
    <row r="114" spans="1:3" ht="13.5" thickBot="1">
      <c r="A114" s="199" t="s">
        <v>74</v>
      </c>
      <c r="B114" s="199"/>
      <c r="C114" s="199"/>
    </row>
    <row r="115" spans="1:3" ht="14.25" outlineLevel="1" thickTop="1" thickBot="1">
      <c r="A115" s="130" t="s">
        <v>79</v>
      </c>
      <c r="B115" s="38"/>
      <c r="C115" s="184"/>
    </row>
    <row r="116" spans="1:3" ht="14.25" outlineLevel="1" thickTop="1" thickBot="1">
      <c r="A116" s="130" t="s">
        <v>80</v>
      </c>
      <c r="B116" s="38"/>
      <c r="C116" s="54"/>
    </row>
    <row r="117" spans="1:3" ht="14.25" outlineLevel="1" thickTop="1" thickBot="1">
      <c r="A117" s="130" t="s">
        <v>81</v>
      </c>
      <c r="B117" s="8"/>
      <c r="C117" s="54"/>
    </row>
    <row r="118" spans="1:3" ht="14.25" outlineLevel="1" thickTop="1" thickBot="1">
      <c r="A118" s="130" t="s">
        <v>82</v>
      </c>
      <c r="B118" s="8"/>
      <c r="C118" s="54"/>
    </row>
    <row r="119" spans="1:3" ht="14.25" thickTop="1" thickBot="1">
      <c r="A119" s="131"/>
      <c r="B119" s="3"/>
      <c r="C119" s="3"/>
    </row>
    <row r="120" spans="1:3" ht="14.25" thickTop="1" thickBot="1">
      <c r="A120" s="130" t="s">
        <v>419</v>
      </c>
      <c r="B120" s="3"/>
      <c r="C120" s="43"/>
    </row>
    <row r="121" spans="1:3" ht="14.25" thickTop="1" thickBot="1">
      <c r="A121" s="131" t="s">
        <v>257</v>
      </c>
      <c r="B121" s="3"/>
      <c r="C121" s="54"/>
    </row>
    <row r="122" spans="1:3" ht="14.25" thickTop="1" thickBot="1">
      <c r="A122" s="130" t="s">
        <v>99</v>
      </c>
      <c r="B122" s="3"/>
      <c r="C122" s="54"/>
    </row>
    <row r="123" spans="1:3" ht="13.5" thickTop="1">
      <c r="A123" s="130" t="s">
        <v>100</v>
      </c>
      <c r="B123" s="3"/>
      <c r="C123" s="80"/>
    </row>
    <row r="124" spans="1:3">
      <c r="A124" s="199" t="s">
        <v>74</v>
      </c>
      <c r="B124" s="199"/>
      <c r="C124" s="199"/>
    </row>
    <row r="125" spans="1:3" ht="14.25" hidden="1" outlineLevel="1" thickTop="1" thickBot="1">
      <c r="A125" s="130" t="s">
        <v>87</v>
      </c>
      <c r="B125" s="38"/>
      <c r="C125" s="54"/>
    </row>
    <row r="126" spans="1:3" ht="14.25" hidden="1" outlineLevel="1" thickTop="1" thickBot="1">
      <c r="A126" s="130" t="s">
        <v>88</v>
      </c>
      <c r="B126" s="38"/>
      <c r="C126" s="54"/>
    </row>
    <row r="127" spans="1:3" ht="14.25" hidden="1" outlineLevel="1" thickTop="1" thickBot="1">
      <c r="A127" s="130" t="s">
        <v>89</v>
      </c>
      <c r="B127" s="8"/>
      <c r="C127" s="54"/>
    </row>
    <row r="128" spans="1:3" ht="14.25" hidden="1" outlineLevel="1" thickTop="1" thickBot="1">
      <c r="A128" s="130" t="s">
        <v>90</v>
      </c>
      <c r="B128" s="8"/>
      <c r="C128" s="54"/>
    </row>
    <row r="129" spans="1:3" ht="13.5" collapsed="1" thickBot="1">
      <c r="A129" s="131"/>
      <c r="B129" s="3"/>
      <c r="C129" s="3"/>
    </row>
    <row r="130" spans="1:3" ht="25.5" thickTop="1" thickBot="1">
      <c r="A130" s="130" t="s">
        <v>420</v>
      </c>
      <c r="B130" s="3"/>
      <c r="C130" s="43"/>
    </row>
    <row r="131" spans="1:3" ht="14.25" thickTop="1" thickBot="1">
      <c r="A131" s="131" t="s">
        <v>257</v>
      </c>
      <c r="B131" s="3"/>
      <c r="C131" s="54"/>
    </row>
    <row r="132" spans="1:3" ht="14.25" thickTop="1" thickBot="1">
      <c r="A132" s="130" t="s">
        <v>97</v>
      </c>
      <c r="B132" s="3"/>
      <c r="C132" s="54"/>
    </row>
    <row r="133" spans="1:3" ht="13.5" thickTop="1">
      <c r="A133" s="130" t="s">
        <v>98</v>
      </c>
      <c r="C133" s="80"/>
    </row>
    <row r="134" spans="1:3">
      <c r="A134" s="199" t="s">
        <v>74</v>
      </c>
      <c r="B134" s="199"/>
      <c r="C134" s="199"/>
    </row>
    <row r="135" spans="1:3" ht="14.25" hidden="1" outlineLevel="1" thickTop="1" thickBot="1">
      <c r="A135" s="130" t="s">
        <v>83</v>
      </c>
      <c r="B135" s="38"/>
      <c r="C135" s="54"/>
    </row>
    <row r="136" spans="1:3" ht="14.25" hidden="1" outlineLevel="1" thickTop="1" thickBot="1">
      <c r="A136" s="130" t="s">
        <v>84</v>
      </c>
      <c r="B136" s="38"/>
      <c r="C136" s="54"/>
    </row>
    <row r="137" spans="1:3" ht="14.25" hidden="1" outlineLevel="1" thickTop="1" thickBot="1">
      <c r="A137" s="130" t="s">
        <v>85</v>
      </c>
      <c r="B137" s="8"/>
      <c r="C137" s="54"/>
    </row>
    <row r="138" spans="1:3" ht="14.25" hidden="1" outlineLevel="1" thickTop="1" thickBot="1">
      <c r="A138" s="130" t="s">
        <v>86</v>
      </c>
      <c r="B138" s="8"/>
      <c r="C138" s="54"/>
    </row>
    <row r="139" spans="1:3" collapsed="1"/>
  </sheetData>
  <mergeCells count="8">
    <mergeCell ref="A124:C124"/>
    <mergeCell ref="A134:C134"/>
    <mergeCell ref="A88:C88"/>
    <mergeCell ref="A6:C6"/>
    <mergeCell ref="A73:C73"/>
    <mergeCell ref="A27:C27"/>
    <mergeCell ref="A103:C103"/>
    <mergeCell ref="A114:C114"/>
  </mergeCells>
  <phoneticPr fontId="3" type="noConversion"/>
  <dataValidations count="2">
    <dataValidation type="list" allowBlank="1" showInputMessage="1" showErrorMessage="1" sqref="C130 C120 C85 C110">
      <formula1>"Yes,No"</formula1>
    </dataValidation>
    <dataValidation type="list" allowBlank="1" showInputMessage="1" showErrorMessage="1" sqref="C84">
      <formula1>"High,Medium,Low"</formula1>
    </dataValidation>
  </dataValidations>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2.xml><?xml version="1.0" encoding="utf-8"?>
<worksheet xmlns="http://schemas.openxmlformats.org/spreadsheetml/2006/main" xmlns:r="http://schemas.openxmlformats.org/officeDocument/2006/relationships">
  <dimension ref="A1:I373"/>
  <sheetViews>
    <sheetView topLeftCell="A111" zoomScaleNormal="100" zoomScalePageLayoutView="125" workbookViewId="0">
      <selection activeCell="C130" sqref="C130"/>
    </sheetView>
  </sheetViews>
  <sheetFormatPr defaultRowHeight="12.75" outlineLevelRow="2"/>
  <cols>
    <col min="1" max="1" width="42.28515625" style="131" customWidth="1"/>
    <col min="2" max="2" width="1.7109375" style="10" customWidth="1"/>
    <col min="3" max="3" width="61.28515625" style="10" customWidth="1"/>
    <col min="4" max="4" width="5.7109375" style="12" customWidth="1"/>
    <col min="5" max="5" width="5.7109375" style="12" hidden="1" customWidth="1"/>
    <col min="6" max="6" width="52.140625" style="12" customWidth="1"/>
    <col min="7" max="7" width="9.140625" style="12"/>
    <col min="8" max="16384" width="9.140625" style="8"/>
  </cols>
  <sheetData>
    <row r="1" spans="1:7" s="6" customFormat="1" ht="20.25">
      <c r="A1" s="202" t="s">
        <v>287</v>
      </c>
      <c r="B1" s="202"/>
      <c r="C1" s="202"/>
      <c r="D1" s="71"/>
      <c r="E1" s="72"/>
      <c r="F1" s="71"/>
      <c r="G1" s="71"/>
    </row>
    <row r="2" spans="1:7" ht="13.5" thickBot="1">
      <c r="A2" s="130"/>
      <c r="B2" s="20"/>
      <c r="C2" s="20"/>
    </row>
    <row r="3" spans="1:7" ht="26.25" thickBot="1">
      <c r="A3" s="67" t="s">
        <v>202</v>
      </c>
      <c r="B3" s="13"/>
      <c r="C3" s="58" t="s">
        <v>456</v>
      </c>
    </row>
    <row r="4" spans="1:7" ht="13.5" thickBot="1">
      <c r="A4" s="130" t="s">
        <v>404</v>
      </c>
      <c r="C4" s="177" t="s">
        <v>474</v>
      </c>
    </row>
    <row r="5" spans="1:7" ht="14.25" thickTop="1" thickBot="1">
      <c r="A5" s="131" t="s">
        <v>257</v>
      </c>
      <c r="B5" s="3"/>
      <c r="C5" s="69"/>
    </row>
    <row r="6" spans="1:7" ht="13.5" thickBot="1">
      <c r="A6" s="131" t="s">
        <v>405</v>
      </c>
      <c r="B6" s="13"/>
      <c r="C6" s="45">
        <v>0.25</v>
      </c>
    </row>
    <row r="7" spans="1:7" ht="13.5" thickBot="1">
      <c r="A7" s="130"/>
      <c r="B7" s="13"/>
      <c r="C7" s="13"/>
    </row>
    <row r="8" spans="1:7" ht="14.25" thickTop="1" thickBot="1">
      <c r="A8" s="130" t="s">
        <v>406</v>
      </c>
      <c r="C8" s="178" t="s">
        <v>474</v>
      </c>
    </row>
    <row r="9" spans="1:7" ht="14.25" thickTop="1" thickBot="1">
      <c r="A9" s="131" t="s">
        <v>257</v>
      </c>
      <c r="B9" s="3"/>
      <c r="C9" s="70"/>
      <c r="E9" s="18"/>
    </row>
    <row r="10" spans="1:7" ht="13.5" thickBot="1">
      <c r="A10" s="131" t="s">
        <v>407</v>
      </c>
      <c r="B10" s="13"/>
      <c r="C10" s="56" t="s">
        <v>457</v>
      </c>
      <c r="E10" s="18">
        <f>IF(C10="High",1,IF(C10="Medium",2,IF(C10="Low",3,0)))</f>
        <v>3</v>
      </c>
      <c r="G10" s="113"/>
    </row>
    <row r="11" spans="1:7" ht="13.5" thickBot="1">
      <c r="B11" s="3"/>
      <c r="C11" s="3"/>
      <c r="E11" s="18">
        <f>C6*E10</f>
        <v>0.75</v>
      </c>
    </row>
    <row r="12" spans="1:7" ht="14.25" thickTop="1" thickBot="1">
      <c r="A12" s="130" t="s">
        <v>408</v>
      </c>
      <c r="B12" s="3"/>
      <c r="C12" s="178" t="s">
        <v>474</v>
      </c>
      <c r="E12" s="18"/>
    </row>
    <row r="13" spans="1:7" ht="14.25" thickTop="1" thickBot="1">
      <c r="A13" s="131" t="s">
        <v>257</v>
      </c>
      <c r="B13" s="3"/>
      <c r="C13" s="54"/>
      <c r="E13" s="18">
        <v>1</v>
      </c>
    </row>
    <row r="14" spans="1:7" ht="13.5" thickTop="1">
      <c r="A14" s="131" t="s">
        <v>409</v>
      </c>
      <c r="B14" s="3"/>
      <c r="C14" s="42">
        <v>1</v>
      </c>
      <c r="E14" s="18">
        <v>2</v>
      </c>
    </row>
    <row r="15" spans="1:7" ht="13.5" thickBot="1">
      <c r="E15" s="12">
        <v>3</v>
      </c>
    </row>
    <row r="16" spans="1:7" ht="27" thickTop="1" thickBot="1">
      <c r="A16" s="130" t="s">
        <v>440</v>
      </c>
      <c r="B16" s="13"/>
      <c r="C16" s="54" t="s">
        <v>458</v>
      </c>
      <c r="E16" s="118">
        <v>4</v>
      </c>
    </row>
    <row r="17" spans="1:5" ht="14.25" thickTop="1" thickBot="1">
      <c r="A17" s="131" t="s">
        <v>203</v>
      </c>
      <c r="C17" s="178" t="s">
        <v>474</v>
      </c>
      <c r="E17" s="118">
        <v>5</v>
      </c>
    </row>
    <row r="18" spans="1:5" ht="14.25" thickTop="1" thickBot="1">
      <c r="A18" s="131" t="s">
        <v>441</v>
      </c>
      <c r="B18" s="24"/>
      <c r="C18" s="54"/>
      <c r="E18" s="118">
        <v>0</v>
      </c>
    </row>
    <row r="19" spans="1:5" ht="39.75" thickTop="1" thickBot="1">
      <c r="A19" s="131" t="s">
        <v>439</v>
      </c>
      <c r="B19" s="24"/>
      <c r="C19" s="54" t="s">
        <v>38</v>
      </c>
      <c r="E19" s="118">
        <v>0</v>
      </c>
    </row>
    <row r="20" spans="1:5" ht="129" thickTop="1" thickBot="1">
      <c r="A20" s="131" t="s">
        <v>447</v>
      </c>
      <c r="B20" s="3"/>
      <c r="C20" s="184" t="s">
        <v>493</v>
      </c>
    </row>
    <row r="21" spans="1:5" ht="13.5" thickTop="1"/>
    <row r="22" spans="1:5" ht="13.5" thickBot="1">
      <c r="A22" s="201" t="s">
        <v>240</v>
      </c>
      <c r="B22" s="201"/>
      <c r="C22" s="201"/>
    </row>
    <row r="23" spans="1:5" ht="27" outlineLevel="1" thickTop="1" thickBot="1">
      <c r="A23" s="130" t="s">
        <v>442</v>
      </c>
      <c r="B23" s="13"/>
      <c r="C23" s="54" t="s">
        <v>459</v>
      </c>
    </row>
    <row r="24" spans="1:5" ht="14.25" outlineLevel="1" thickTop="1" thickBot="1">
      <c r="A24" s="131" t="s">
        <v>203</v>
      </c>
      <c r="C24" s="43" t="s">
        <v>474</v>
      </c>
    </row>
    <row r="25" spans="1:5" ht="14.25" outlineLevel="1" thickTop="1" thickBot="1">
      <c r="A25" s="131" t="s">
        <v>441</v>
      </c>
      <c r="B25" s="13"/>
      <c r="C25" s="54"/>
      <c r="E25" s="12">
        <v>0</v>
      </c>
    </row>
    <row r="26" spans="1:5" ht="27" outlineLevel="1" thickTop="1" thickBot="1">
      <c r="A26" s="131" t="s">
        <v>439</v>
      </c>
      <c r="B26" s="24"/>
      <c r="C26" s="54" t="s">
        <v>39</v>
      </c>
    </row>
    <row r="27" spans="1:5" ht="103.5" outlineLevel="1" thickTop="1" thickBot="1">
      <c r="A27" s="131" t="s">
        <v>448</v>
      </c>
      <c r="B27" s="3"/>
      <c r="C27" s="184" t="s">
        <v>40</v>
      </c>
    </row>
    <row r="28" spans="1:5" ht="13.5" thickTop="1">
      <c r="B28" s="3"/>
      <c r="C28" s="3"/>
    </row>
    <row r="29" spans="1:5">
      <c r="A29" s="201" t="s">
        <v>239</v>
      </c>
      <c r="B29" s="201"/>
      <c r="C29" s="201"/>
    </row>
    <row r="30" spans="1:5" ht="27" hidden="1" outlineLevel="1" thickTop="1" thickBot="1">
      <c r="A30" s="130" t="s">
        <v>443</v>
      </c>
      <c r="B30" s="13"/>
      <c r="C30" s="171" t="s">
        <v>490</v>
      </c>
    </row>
    <row r="31" spans="1:5" ht="14.25" hidden="1" outlineLevel="1" thickTop="1" thickBot="1">
      <c r="A31" s="131" t="s">
        <v>203</v>
      </c>
      <c r="C31" s="178" t="s">
        <v>474</v>
      </c>
    </row>
    <row r="32" spans="1:5" ht="14.25" hidden="1" outlineLevel="1" thickTop="1" thickBot="1">
      <c r="A32" s="131" t="s">
        <v>441</v>
      </c>
      <c r="B32" s="13"/>
      <c r="C32" s="54"/>
      <c r="E32" s="12">
        <v>0</v>
      </c>
    </row>
    <row r="33" spans="1:5" ht="39.75" hidden="1" outlineLevel="1" thickTop="1" thickBot="1">
      <c r="A33" s="131" t="s">
        <v>439</v>
      </c>
      <c r="B33" s="24"/>
      <c r="C33" s="184" t="s">
        <v>41</v>
      </c>
    </row>
    <row r="34" spans="1:5" ht="116.25" hidden="1" outlineLevel="1" thickTop="1" thickBot="1">
      <c r="A34" s="131" t="s">
        <v>448</v>
      </c>
      <c r="B34" s="3"/>
      <c r="C34" s="190" t="s">
        <v>494</v>
      </c>
    </row>
    <row r="35" spans="1:5" collapsed="1">
      <c r="B35" s="3"/>
      <c r="C35" s="3"/>
    </row>
    <row r="36" spans="1:5">
      <c r="A36" s="201" t="s">
        <v>254</v>
      </c>
      <c r="B36" s="201"/>
      <c r="C36" s="201"/>
    </row>
    <row r="37" spans="1:5" ht="14.25" hidden="1" outlineLevel="1" thickTop="1" thickBot="1">
      <c r="A37" s="130" t="s">
        <v>444</v>
      </c>
      <c r="B37" s="13"/>
      <c r="C37" s="54"/>
    </row>
    <row r="38" spans="1:5" ht="14.25" hidden="1" outlineLevel="1" thickTop="1" thickBot="1">
      <c r="A38" s="131" t="s">
        <v>203</v>
      </c>
      <c r="C38" s="43"/>
    </row>
    <row r="39" spans="1:5" ht="14.25" hidden="1" outlineLevel="1" thickTop="1" thickBot="1">
      <c r="A39" s="131" t="s">
        <v>441</v>
      </c>
      <c r="B39" s="13"/>
      <c r="C39" s="54"/>
      <c r="E39" s="12">
        <v>0</v>
      </c>
    </row>
    <row r="40" spans="1:5" ht="14.25" hidden="1" outlineLevel="1" thickTop="1" thickBot="1">
      <c r="A40" s="131" t="s">
        <v>439</v>
      </c>
      <c r="B40" s="24"/>
      <c r="C40" s="54"/>
    </row>
    <row r="41" spans="1:5" ht="25.5" hidden="1" outlineLevel="1" thickTop="1" thickBot="1">
      <c r="A41" s="131" t="s">
        <v>448</v>
      </c>
      <c r="B41" s="3"/>
      <c r="C41" s="54"/>
    </row>
    <row r="42" spans="1:5" collapsed="1">
      <c r="B42" s="3"/>
      <c r="C42" s="3"/>
    </row>
    <row r="43" spans="1:5">
      <c r="A43" s="201" t="s">
        <v>253</v>
      </c>
      <c r="B43" s="201"/>
      <c r="C43" s="201"/>
    </row>
    <row r="44" spans="1:5" ht="14.25" hidden="1" outlineLevel="1" thickTop="1" thickBot="1">
      <c r="A44" s="130" t="s">
        <v>445</v>
      </c>
      <c r="B44" s="13"/>
      <c r="C44" s="54"/>
    </row>
    <row r="45" spans="1:5" ht="14.25" hidden="1" outlineLevel="1" thickTop="1" thickBot="1">
      <c r="A45" s="131" t="s">
        <v>203</v>
      </c>
      <c r="C45" s="43"/>
    </row>
    <row r="46" spans="1:5" ht="14.25" hidden="1" outlineLevel="1" thickTop="1" thickBot="1">
      <c r="A46" s="131" t="s">
        <v>441</v>
      </c>
      <c r="B46" s="13"/>
      <c r="C46" s="54"/>
      <c r="E46" s="12">
        <v>0</v>
      </c>
    </row>
    <row r="47" spans="1:5" ht="14.25" hidden="1" outlineLevel="1" thickTop="1" thickBot="1">
      <c r="A47" s="131" t="s">
        <v>439</v>
      </c>
      <c r="B47" s="24"/>
      <c r="C47" s="54"/>
    </row>
    <row r="48" spans="1:5" ht="25.5" hidden="1" outlineLevel="1" thickTop="1" thickBot="1">
      <c r="A48" s="131" t="s">
        <v>448</v>
      </c>
      <c r="B48" s="3"/>
      <c r="C48" s="54"/>
    </row>
    <row r="49" spans="1:7" collapsed="1">
      <c r="B49" s="3"/>
      <c r="C49" s="3"/>
    </row>
    <row r="50" spans="1:7">
      <c r="A50" s="201" t="s">
        <v>252</v>
      </c>
      <c r="B50" s="201"/>
      <c r="C50" s="201"/>
    </row>
    <row r="51" spans="1:7" ht="14.25" hidden="1" outlineLevel="1" thickTop="1" thickBot="1">
      <c r="A51" s="130" t="s">
        <v>446</v>
      </c>
      <c r="B51" s="13"/>
      <c r="C51" s="54"/>
    </row>
    <row r="52" spans="1:7" ht="14.25" hidden="1" outlineLevel="1" thickTop="1" thickBot="1">
      <c r="A52" s="131" t="s">
        <v>203</v>
      </c>
      <c r="C52" s="43"/>
    </row>
    <row r="53" spans="1:7" ht="14.25" hidden="1" outlineLevel="1" thickTop="1" thickBot="1">
      <c r="A53" s="131" t="s">
        <v>441</v>
      </c>
      <c r="B53" s="13"/>
      <c r="C53" s="54"/>
      <c r="E53" s="12">
        <v>0</v>
      </c>
    </row>
    <row r="54" spans="1:7" ht="14.25" hidden="1" outlineLevel="1" thickTop="1" thickBot="1">
      <c r="A54" s="131" t="s">
        <v>439</v>
      </c>
      <c r="B54" s="24"/>
      <c r="C54" s="54"/>
    </row>
    <row r="55" spans="1:7" ht="25.5" hidden="1" outlineLevel="1" thickTop="1" thickBot="1">
      <c r="A55" s="131" t="s">
        <v>448</v>
      </c>
      <c r="B55" s="3"/>
      <c r="C55" s="54"/>
    </row>
    <row r="56" spans="1:7" ht="13.5" collapsed="1" thickBot="1">
      <c r="B56" s="3"/>
      <c r="C56" s="3"/>
    </row>
    <row r="57" spans="1:7" ht="13.5" thickBot="1">
      <c r="A57" s="130" t="s">
        <v>410</v>
      </c>
      <c r="B57" s="13"/>
      <c r="C57" s="120">
        <v>2</v>
      </c>
      <c r="E57" s="18">
        <f>IF(C57=1,1,IF(C57=2,0.75,IF(C57=3,0.5,IF(C57=4,0.25,0))))</f>
        <v>0.75</v>
      </c>
    </row>
    <row r="58" spans="1:7" ht="14.25" thickTop="1" thickBot="1">
      <c r="A58" s="130" t="s">
        <v>279</v>
      </c>
      <c r="C58" s="121">
        <f>E57*C6*100</f>
        <v>18.75</v>
      </c>
      <c r="E58" s="12">
        <f>E57*C6</f>
        <v>0.1875</v>
      </c>
    </row>
    <row r="59" spans="1:7" ht="14.25" thickTop="1" thickBot="1">
      <c r="A59" s="130" t="s">
        <v>411</v>
      </c>
      <c r="B59" s="3"/>
      <c r="C59" s="177" t="s">
        <v>475</v>
      </c>
    </row>
    <row r="60" spans="1:7" ht="14.25" thickTop="1" thickBot="1">
      <c r="B60" s="3"/>
      <c r="C60" s="3"/>
    </row>
    <row r="61" spans="1:7" ht="27" thickTop="1" thickBot="1">
      <c r="A61" s="130" t="s">
        <v>92</v>
      </c>
      <c r="B61" s="3"/>
      <c r="C61" s="184" t="s">
        <v>42</v>
      </c>
    </row>
    <row r="62" spans="1:7" ht="27" thickTop="1" thickBot="1">
      <c r="A62" s="130" t="s">
        <v>93</v>
      </c>
      <c r="B62" s="3"/>
      <c r="C62" s="54" t="s">
        <v>43</v>
      </c>
    </row>
    <row r="63" spans="1:7" ht="13.5" thickTop="1">
      <c r="A63" s="199" t="s">
        <v>74</v>
      </c>
      <c r="B63" s="199"/>
      <c r="C63" s="199"/>
      <c r="D63" s="8"/>
      <c r="E63" s="8"/>
      <c r="F63" s="8"/>
      <c r="G63" s="8"/>
    </row>
    <row r="64" spans="1:7" ht="14.25" hidden="1" outlineLevel="1" thickTop="1" thickBot="1">
      <c r="A64" s="130" t="s">
        <v>91</v>
      </c>
      <c r="B64" s="38"/>
      <c r="C64" s="171"/>
      <c r="D64" s="8"/>
      <c r="E64" s="8"/>
      <c r="F64" s="8"/>
      <c r="G64" s="8"/>
    </row>
    <row r="65" spans="1:7" ht="14.25" hidden="1" outlineLevel="1" thickTop="1" thickBot="1">
      <c r="A65" s="130" t="s">
        <v>94</v>
      </c>
      <c r="B65" s="38"/>
      <c r="C65" s="171"/>
      <c r="D65" s="8"/>
      <c r="E65" s="8"/>
      <c r="F65" s="8"/>
      <c r="G65" s="8"/>
    </row>
    <row r="66" spans="1:7" ht="14.25" hidden="1" outlineLevel="1" thickTop="1" thickBot="1">
      <c r="A66" s="130" t="s">
        <v>95</v>
      </c>
      <c r="B66" s="8"/>
      <c r="C66" s="171"/>
      <c r="D66" s="8"/>
      <c r="E66" s="8"/>
      <c r="F66" s="8"/>
      <c r="G66" s="8"/>
    </row>
    <row r="67" spans="1:7" ht="14.25" hidden="1" outlineLevel="1" thickTop="1" thickBot="1">
      <c r="A67" s="130" t="s">
        <v>96</v>
      </c>
      <c r="B67" s="8"/>
      <c r="C67" s="54"/>
      <c r="D67" s="8"/>
      <c r="E67" s="8"/>
      <c r="F67" s="8"/>
      <c r="G67" s="8"/>
    </row>
    <row r="68" spans="1:7" collapsed="1">
      <c r="B68" s="3"/>
      <c r="C68" s="3"/>
    </row>
    <row r="69" spans="1:7">
      <c r="B69" s="3"/>
      <c r="C69" s="3"/>
    </row>
    <row r="70" spans="1:7">
      <c r="A70" s="132"/>
      <c r="B70" s="26"/>
      <c r="C70" s="26"/>
    </row>
    <row r="71" spans="1:7" ht="13.5" thickBot="1">
      <c r="A71" s="201" t="s">
        <v>242</v>
      </c>
      <c r="B71" s="201"/>
      <c r="C71" s="201"/>
    </row>
    <row r="72" spans="1:7" ht="26.25" outlineLevel="1" thickBot="1">
      <c r="A72" s="67" t="s">
        <v>204</v>
      </c>
      <c r="B72" s="13"/>
      <c r="C72" s="58" t="s">
        <v>460</v>
      </c>
    </row>
    <row r="73" spans="1:7" ht="13.5" outlineLevel="1" thickBot="1">
      <c r="A73" s="130" t="s">
        <v>404</v>
      </c>
      <c r="B73" s="39"/>
      <c r="C73" s="177" t="s">
        <v>474</v>
      </c>
    </row>
    <row r="74" spans="1:7" ht="14.25" outlineLevel="1" thickTop="1" thickBot="1">
      <c r="A74" s="131" t="s">
        <v>257</v>
      </c>
      <c r="B74" s="3"/>
      <c r="C74" s="69"/>
    </row>
    <row r="75" spans="1:7" ht="13.5" outlineLevel="1" thickBot="1">
      <c r="A75" s="131" t="s">
        <v>405</v>
      </c>
      <c r="B75" s="13"/>
      <c r="C75" s="45">
        <v>0.25</v>
      </c>
    </row>
    <row r="76" spans="1:7" ht="13.5" outlineLevel="1" thickBot="1">
      <c r="A76" s="130"/>
      <c r="B76" s="13"/>
      <c r="C76" s="13"/>
    </row>
    <row r="77" spans="1:7" ht="14.25" outlineLevel="1" thickTop="1" thickBot="1">
      <c r="A77" s="130" t="s">
        <v>406</v>
      </c>
      <c r="C77" s="178" t="s">
        <v>474</v>
      </c>
      <c r="E77" s="18"/>
    </row>
    <row r="78" spans="1:7" ht="14.25" outlineLevel="1" thickTop="1" thickBot="1">
      <c r="A78" s="131" t="s">
        <v>257</v>
      </c>
      <c r="B78" s="3"/>
      <c r="C78" s="70"/>
      <c r="E78" s="18"/>
    </row>
    <row r="79" spans="1:7" ht="13.5" outlineLevel="1" thickBot="1">
      <c r="A79" s="131" t="s">
        <v>407</v>
      </c>
      <c r="B79" s="13"/>
      <c r="C79" s="56" t="s">
        <v>457</v>
      </c>
      <c r="E79" s="18">
        <f>IF(C79="High",1,IF(C79="Medium",2,IF(C79="Low",3,0)))</f>
        <v>3</v>
      </c>
    </row>
    <row r="80" spans="1:7" ht="13.5" outlineLevel="1" thickBot="1">
      <c r="B80" s="3"/>
      <c r="C80" s="3"/>
      <c r="E80" s="18">
        <f>C75*E79</f>
        <v>0.75</v>
      </c>
    </row>
    <row r="81" spans="1:5" ht="14.25" outlineLevel="1" thickTop="1" thickBot="1">
      <c r="A81" s="130" t="s">
        <v>408</v>
      </c>
      <c r="B81" s="3"/>
      <c r="C81" s="178" t="s">
        <v>474</v>
      </c>
      <c r="E81" s="18"/>
    </row>
    <row r="82" spans="1:5" ht="14.25" outlineLevel="1" thickTop="1" thickBot="1">
      <c r="A82" s="131" t="s">
        <v>257</v>
      </c>
      <c r="B82" s="3"/>
      <c r="C82" s="54"/>
      <c r="E82" s="18"/>
    </row>
    <row r="83" spans="1:5" ht="13.5" outlineLevel="1" thickTop="1">
      <c r="A83" s="131" t="s">
        <v>409</v>
      </c>
      <c r="B83" s="3"/>
      <c r="C83" s="42">
        <v>1</v>
      </c>
      <c r="E83" s="18"/>
    </row>
    <row r="84" spans="1:5" ht="13.5" outlineLevel="1" thickBot="1"/>
    <row r="85" spans="1:5" ht="27" outlineLevel="1" thickTop="1" thickBot="1">
      <c r="A85" s="130" t="s">
        <v>440</v>
      </c>
      <c r="B85" s="13"/>
      <c r="C85" s="54" t="s">
        <v>461</v>
      </c>
    </row>
    <row r="86" spans="1:5" ht="14.25" outlineLevel="1" thickTop="1" thickBot="1">
      <c r="A86" s="131" t="s">
        <v>203</v>
      </c>
      <c r="C86" s="178" t="s">
        <v>474</v>
      </c>
    </row>
    <row r="87" spans="1:5" ht="14.25" outlineLevel="1" thickTop="1" thickBot="1">
      <c r="A87" s="131" t="s">
        <v>441</v>
      </c>
      <c r="B87" s="24"/>
      <c r="C87" s="54"/>
      <c r="E87" s="118">
        <v>0</v>
      </c>
    </row>
    <row r="88" spans="1:5" ht="14.25" outlineLevel="1" thickTop="1" thickBot="1">
      <c r="A88" s="131" t="s">
        <v>439</v>
      </c>
      <c r="B88" s="24"/>
      <c r="C88" s="54" t="s">
        <v>44</v>
      </c>
    </row>
    <row r="89" spans="1:5" ht="78" outlineLevel="1" thickTop="1" thickBot="1">
      <c r="A89" s="131" t="s">
        <v>448</v>
      </c>
      <c r="B89" s="3"/>
      <c r="C89" s="183" t="s">
        <v>45</v>
      </c>
    </row>
    <row r="90" spans="1:5" ht="13.5" outlineLevel="1" thickTop="1"/>
    <row r="91" spans="1:5" ht="13.5" outlineLevel="1" thickBot="1">
      <c r="A91" s="201" t="s">
        <v>240</v>
      </c>
      <c r="B91" s="201"/>
      <c r="C91" s="201"/>
    </row>
    <row r="92" spans="1:5" ht="27" outlineLevel="2" thickTop="1" thickBot="1">
      <c r="A92" s="130" t="s">
        <v>442</v>
      </c>
      <c r="B92" s="13"/>
      <c r="C92" s="171" t="s">
        <v>46</v>
      </c>
    </row>
    <row r="93" spans="1:5" ht="14.25" outlineLevel="2" thickTop="1" thickBot="1">
      <c r="A93" s="131" t="s">
        <v>203</v>
      </c>
      <c r="C93" s="43" t="s">
        <v>474</v>
      </c>
    </row>
    <row r="94" spans="1:5" ht="14.25" outlineLevel="2" thickTop="1" thickBot="1">
      <c r="A94" s="131" t="s">
        <v>441</v>
      </c>
      <c r="B94" s="24"/>
      <c r="C94" s="54"/>
      <c r="E94" s="118">
        <v>0</v>
      </c>
    </row>
    <row r="95" spans="1:5" ht="27" outlineLevel="2" thickTop="1" thickBot="1">
      <c r="A95" s="131" t="s">
        <v>439</v>
      </c>
      <c r="B95" s="24"/>
      <c r="C95" s="54" t="s">
        <v>476</v>
      </c>
    </row>
    <row r="96" spans="1:5" ht="129" outlineLevel="2" thickTop="1" thickBot="1">
      <c r="A96" s="131" t="s">
        <v>448</v>
      </c>
      <c r="B96" s="3"/>
      <c r="C96" s="184" t="s">
        <v>495</v>
      </c>
    </row>
    <row r="97" spans="1:5" ht="13.5" outlineLevel="1" thickTop="1">
      <c r="B97" s="3"/>
      <c r="C97" s="3"/>
    </row>
    <row r="98" spans="1:5" ht="13.5" outlineLevel="1" thickBot="1">
      <c r="A98" s="201" t="s">
        <v>239</v>
      </c>
      <c r="B98" s="201"/>
      <c r="C98" s="201"/>
    </row>
    <row r="99" spans="1:5" ht="27" outlineLevel="2" thickTop="1" thickBot="1">
      <c r="A99" s="130" t="s">
        <v>443</v>
      </c>
      <c r="B99" s="13"/>
      <c r="C99" s="54" t="s">
        <v>462</v>
      </c>
    </row>
    <row r="100" spans="1:5" ht="14.25" outlineLevel="2" thickTop="1" thickBot="1">
      <c r="A100" s="131" t="s">
        <v>203</v>
      </c>
      <c r="C100" s="43" t="s">
        <v>474</v>
      </c>
    </row>
    <row r="101" spans="1:5" ht="14.25" outlineLevel="2" thickTop="1" thickBot="1">
      <c r="A101" s="131" t="s">
        <v>441</v>
      </c>
      <c r="B101" s="24"/>
      <c r="C101" s="54"/>
      <c r="E101" s="118">
        <v>0</v>
      </c>
    </row>
    <row r="102" spans="1:5" ht="27" outlineLevel="2" thickTop="1" thickBot="1">
      <c r="A102" s="131" t="s">
        <v>439</v>
      </c>
      <c r="B102" s="24"/>
      <c r="C102" s="54" t="s">
        <v>477</v>
      </c>
    </row>
    <row r="103" spans="1:5" ht="205.5" outlineLevel="2" thickTop="1" thickBot="1">
      <c r="A103" s="131" t="s">
        <v>448</v>
      </c>
      <c r="B103" s="3"/>
      <c r="C103" s="190" t="s">
        <v>496</v>
      </c>
    </row>
    <row r="104" spans="1:5" ht="13.5" outlineLevel="1" thickTop="1">
      <c r="B104" s="3"/>
      <c r="C104" s="3"/>
    </row>
    <row r="105" spans="1:5" outlineLevel="1">
      <c r="A105" s="201" t="s">
        <v>254</v>
      </c>
      <c r="B105" s="201"/>
      <c r="C105" s="201"/>
    </row>
    <row r="106" spans="1:5" ht="14.25" hidden="1" outlineLevel="2" thickTop="1" thickBot="1">
      <c r="A106" s="130" t="s">
        <v>444</v>
      </c>
      <c r="B106" s="13"/>
      <c r="C106" s="54"/>
    </row>
    <row r="107" spans="1:5" ht="14.25" hidden="1" outlineLevel="2" thickTop="1" thickBot="1">
      <c r="A107" s="131" t="s">
        <v>203</v>
      </c>
      <c r="C107" s="43"/>
    </row>
    <row r="108" spans="1:5" ht="14.25" hidden="1" outlineLevel="2" thickTop="1" thickBot="1">
      <c r="A108" s="131" t="s">
        <v>441</v>
      </c>
      <c r="B108" s="24"/>
      <c r="C108" s="54"/>
      <c r="E108" s="118">
        <v>0</v>
      </c>
    </row>
    <row r="109" spans="1:5" ht="14.25" hidden="1" outlineLevel="2" thickTop="1" thickBot="1">
      <c r="A109" s="131" t="s">
        <v>439</v>
      </c>
      <c r="B109" s="24"/>
      <c r="C109" s="54"/>
    </row>
    <row r="110" spans="1:5" ht="25.5" hidden="1" outlineLevel="2" thickTop="1" thickBot="1">
      <c r="A110" s="131" t="s">
        <v>448</v>
      </c>
      <c r="B110" s="3"/>
      <c r="C110" s="54"/>
    </row>
    <row r="111" spans="1:5" outlineLevel="1" collapsed="1">
      <c r="B111" s="3"/>
      <c r="C111" s="3"/>
    </row>
    <row r="112" spans="1:5" outlineLevel="1">
      <c r="A112" s="201" t="s">
        <v>253</v>
      </c>
      <c r="B112" s="201"/>
      <c r="C112" s="201"/>
    </row>
    <row r="113" spans="1:5" ht="14.25" hidden="1" outlineLevel="2" thickTop="1" thickBot="1">
      <c r="A113" s="130" t="s">
        <v>445</v>
      </c>
      <c r="B113" s="13"/>
      <c r="C113" s="54"/>
    </row>
    <row r="114" spans="1:5" ht="14.25" hidden="1" outlineLevel="2" thickTop="1" thickBot="1">
      <c r="A114" s="131" t="s">
        <v>203</v>
      </c>
      <c r="C114" s="43"/>
    </row>
    <row r="115" spans="1:5" ht="14.25" hidden="1" outlineLevel="2" thickTop="1" thickBot="1">
      <c r="A115" s="131" t="s">
        <v>441</v>
      </c>
      <c r="B115" s="24"/>
      <c r="C115" s="54"/>
      <c r="E115" s="118">
        <v>0</v>
      </c>
    </row>
    <row r="116" spans="1:5" ht="14.25" hidden="1" outlineLevel="2" thickTop="1" thickBot="1">
      <c r="A116" s="131" t="s">
        <v>439</v>
      </c>
      <c r="B116" s="24"/>
      <c r="C116" s="54"/>
    </row>
    <row r="117" spans="1:5" ht="25.5" hidden="1" outlineLevel="2" thickTop="1" thickBot="1">
      <c r="A117" s="131" t="s">
        <v>448</v>
      </c>
      <c r="B117" s="3"/>
      <c r="C117" s="54"/>
    </row>
    <row r="118" spans="1:5" outlineLevel="1" collapsed="1">
      <c r="B118" s="3"/>
      <c r="C118" s="3"/>
    </row>
    <row r="119" spans="1:5" outlineLevel="1">
      <c r="A119" s="201" t="s">
        <v>252</v>
      </c>
      <c r="B119" s="201"/>
      <c r="C119" s="201"/>
    </row>
    <row r="120" spans="1:5" ht="14.25" hidden="1" outlineLevel="2" thickTop="1" thickBot="1">
      <c r="A120" s="130" t="s">
        <v>446</v>
      </c>
      <c r="B120" s="13"/>
      <c r="C120" s="54"/>
    </row>
    <row r="121" spans="1:5" ht="14.25" hidden="1" outlineLevel="2" thickTop="1" thickBot="1">
      <c r="A121" s="131" t="s">
        <v>203</v>
      </c>
      <c r="C121" s="43"/>
    </row>
    <row r="122" spans="1:5" ht="14.25" hidden="1" outlineLevel="2" thickTop="1" thickBot="1">
      <c r="A122" s="131" t="s">
        <v>441</v>
      </c>
      <c r="B122" s="24"/>
      <c r="C122" s="54"/>
      <c r="E122" s="118">
        <v>0</v>
      </c>
    </row>
    <row r="123" spans="1:5" ht="14.25" hidden="1" outlineLevel="2" thickTop="1" thickBot="1">
      <c r="A123" s="131" t="s">
        <v>439</v>
      </c>
      <c r="B123" s="24"/>
      <c r="C123" s="54"/>
    </row>
    <row r="124" spans="1:5" ht="25.5" hidden="1" outlineLevel="2" thickTop="1" thickBot="1">
      <c r="A124" s="131" t="s">
        <v>448</v>
      </c>
      <c r="B124" s="3"/>
      <c r="C124" s="54"/>
    </row>
    <row r="125" spans="1:5" ht="13.5" outlineLevel="1" collapsed="1" thickBot="1">
      <c r="B125" s="3"/>
      <c r="C125" s="3"/>
    </row>
    <row r="126" spans="1:5" ht="13.5" outlineLevel="1" thickBot="1">
      <c r="A126" s="130" t="s">
        <v>412</v>
      </c>
      <c r="B126" s="13"/>
      <c r="C126" s="120">
        <v>2</v>
      </c>
      <c r="E126" s="18">
        <f>IF(C126=1,1,IF(C126=2,0.75,IF(C126=3,0.5,IF(C126=4,0.25,0))))</f>
        <v>0.75</v>
      </c>
    </row>
    <row r="127" spans="1:5" ht="14.25" outlineLevel="1" thickTop="1" thickBot="1">
      <c r="A127" s="130" t="s">
        <v>279</v>
      </c>
      <c r="C127" s="121">
        <f>E126*C75*100</f>
        <v>18.75</v>
      </c>
      <c r="E127" s="12">
        <f>E126*C75</f>
        <v>0.1875</v>
      </c>
    </row>
    <row r="128" spans="1:5" ht="27" outlineLevel="1" thickTop="1" thickBot="1">
      <c r="A128" s="130" t="s">
        <v>411</v>
      </c>
      <c r="B128" s="3"/>
      <c r="C128" s="193" t="s">
        <v>497</v>
      </c>
    </row>
    <row r="129" spans="1:7" ht="14.25" outlineLevel="1" thickTop="1" thickBot="1">
      <c r="C129" s="3"/>
    </row>
    <row r="130" spans="1:7" ht="52.5" outlineLevel="1" thickTop="1" thickBot="1">
      <c r="A130" s="130" t="s">
        <v>107</v>
      </c>
      <c r="B130" s="3"/>
      <c r="C130" s="184" t="s">
        <v>185</v>
      </c>
    </row>
    <row r="131" spans="1:7" ht="27" outlineLevel="1" thickTop="1" thickBot="1">
      <c r="A131" s="130" t="s">
        <v>108</v>
      </c>
      <c r="B131" s="3"/>
      <c r="C131" s="171" t="s">
        <v>47</v>
      </c>
    </row>
    <row r="132" spans="1:7" ht="14.25" outlineLevel="1" thickTop="1" thickBot="1">
      <c r="A132" s="199" t="s">
        <v>74</v>
      </c>
      <c r="B132" s="199"/>
      <c r="C132" s="199"/>
      <c r="D132" s="8"/>
      <c r="E132" s="8"/>
      <c r="F132" s="8"/>
      <c r="G132" s="8"/>
    </row>
    <row r="133" spans="1:7" ht="14.25" outlineLevel="2" thickTop="1" thickBot="1">
      <c r="A133" s="130" t="s">
        <v>109</v>
      </c>
      <c r="B133" s="38"/>
      <c r="C133" s="54"/>
      <c r="D133" s="8"/>
      <c r="E133" s="8"/>
      <c r="F133" s="8"/>
      <c r="G133" s="8"/>
    </row>
    <row r="134" spans="1:7" ht="14.25" outlineLevel="2" thickTop="1" thickBot="1">
      <c r="A134" s="130" t="s">
        <v>110</v>
      </c>
      <c r="B134" s="38"/>
      <c r="C134" s="54"/>
      <c r="D134" s="8"/>
      <c r="E134" s="8"/>
      <c r="F134" s="8"/>
      <c r="G134" s="8"/>
    </row>
    <row r="135" spans="1:7" ht="14.25" outlineLevel="2" thickTop="1" thickBot="1">
      <c r="A135" s="130" t="s">
        <v>111</v>
      </c>
      <c r="B135" s="8"/>
      <c r="C135" s="54"/>
      <c r="D135" s="8"/>
      <c r="E135" s="8"/>
      <c r="F135" s="8"/>
      <c r="G135" s="8"/>
    </row>
    <row r="136" spans="1:7" ht="14.25" outlineLevel="2" thickTop="1" thickBot="1">
      <c r="A136" s="130" t="s">
        <v>112</v>
      </c>
      <c r="B136" s="8"/>
      <c r="C136" s="54"/>
      <c r="D136" s="8"/>
      <c r="E136" s="8"/>
      <c r="F136" s="8"/>
      <c r="G136" s="8"/>
    </row>
    <row r="137" spans="1:7" ht="13.5" outlineLevel="1" thickTop="1">
      <c r="B137" s="3"/>
      <c r="C137" s="3"/>
    </row>
    <row r="138" spans="1:7">
      <c r="B138" s="3"/>
      <c r="C138" s="3"/>
    </row>
    <row r="139" spans="1:7">
      <c r="A139" s="132"/>
      <c r="B139" s="26"/>
      <c r="C139" s="26"/>
    </row>
    <row r="140" spans="1:7" ht="13.5" thickBot="1">
      <c r="A140" s="201" t="s">
        <v>241</v>
      </c>
      <c r="B140" s="201"/>
      <c r="C140" s="201"/>
    </row>
    <row r="141" spans="1:7" ht="39" outlineLevel="1" thickBot="1">
      <c r="A141" s="67" t="s">
        <v>205</v>
      </c>
      <c r="B141" s="13"/>
      <c r="C141" s="58" t="s">
        <v>464</v>
      </c>
    </row>
    <row r="142" spans="1:7" ht="13.5" outlineLevel="1" thickBot="1">
      <c r="A142" s="130" t="s">
        <v>404</v>
      </c>
      <c r="B142" s="39"/>
      <c r="C142" s="177" t="s">
        <v>474</v>
      </c>
    </row>
    <row r="143" spans="1:7" ht="14.25" outlineLevel="1" thickTop="1" thickBot="1">
      <c r="A143" s="131" t="s">
        <v>257</v>
      </c>
      <c r="B143" s="3"/>
      <c r="C143" s="69"/>
    </row>
    <row r="144" spans="1:7" ht="13.5" outlineLevel="1" thickBot="1">
      <c r="A144" s="131" t="s">
        <v>405</v>
      </c>
      <c r="B144" s="13"/>
      <c r="C144" s="45">
        <v>0.25</v>
      </c>
    </row>
    <row r="145" spans="1:5" ht="13.5" outlineLevel="1" thickBot="1">
      <c r="A145" s="130"/>
      <c r="B145" s="13"/>
      <c r="C145" s="13"/>
    </row>
    <row r="146" spans="1:5" ht="14.25" outlineLevel="1" thickTop="1" thickBot="1">
      <c r="A146" s="130" t="s">
        <v>406</v>
      </c>
      <c r="C146" s="178" t="s">
        <v>474</v>
      </c>
      <c r="E146" s="18"/>
    </row>
    <row r="147" spans="1:5" ht="14.25" outlineLevel="1" thickTop="1" thickBot="1">
      <c r="A147" s="131" t="s">
        <v>257</v>
      </c>
      <c r="B147" s="3"/>
      <c r="C147" s="70"/>
      <c r="E147" s="18"/>
    </row>
    <row r="148" spans="1:5" ht="13.5" outlineLevel="1" thickBot="1">
      <c r="A148" s="131" t="s">
        <v>407</v>
      </c>
      <c r="B148" s="13"/>
      <c r="C148" s="56" t="s">
        <v>457</v>
      </c>
      <c r="E148" s="18">
        <f>IF(C148="High",1,IF(C148="Medium",2,IF(C148="Low",3,0)))</f>
        <v>3</v>
      </c>
    </row>
    <row r="149" spans="1:5" ht="13.5" outlineLevel="1" thickBot="1">
      <c r="C149" s="3"/>
      <c r="E149" s="18">
        <f>C144*E148</f>
        <v>0.75</v>
      </c>
    </row>
    <row r="150" spans="1:5" ht="14.25" outlineLevel="1" thickTop="1" thickBot="1">
      <c r="A150" s="130" t="s">
        <v>408</v>
      </c>
      <c r="B150" s="3"/>
      <c r="C150" s="178" t="s">
        <v>474</v>
      </c>
      <c r="E150" s="18"/>
    </row>
    <row r="151" spans="1:5" ht="14.25" outlineLevel="1" thickTop="1" thickBot="1">
      <c r="A151" s="131" t="s">
        <v>257</v>
      </c>
      <c r="B151" s="3"/>
      <c r="C151" s="54"/>
      <c r="E151" s="18"/>
    </row>
    <row r="152" spans="1:5" ht="13.5" outlineLevel="1" thickTop="1">
      <c r="A152" s="131" t="s">
        <v>409</v>
      </c>
      <c r="B152" s="3"/>
      <c r="C152" s="42">
        <v>1</v>
      </c>
      <c r="E152" s="18"/>
    </row>
    <row r="153" spans="1:5" ht="13.5" outlineLevel="1" thickBot="1"/>
    <row r="154" spans="1:5" ht="27" outlineLevel="1" thickTop="1" thickBot="1">
      <c r="A154" s="130" t="s">
        <v>440</v>
      </c>
      <c r="B154" s="13"/>
      <c r="C154" s="54" t="s">
        <v>463</v>
      </c>
    </row>
    <row r="155" spans="1:5" ht="14.25" outlineLevel="1" thickTop="1" thickBot="1">
      <c r="A155" s="131" t="s">
        <v>203</v>
      </c>
      <c r="C155" s="43" t="s">
        <v>474</v>
      </c>
    </row>
    <row r="156" spans="1:5" ht="14.25" outlineLevel="1" thickTop="1" thickBot="1">
      <c r="A156" s="131" t="s">
        <v>441</v>
      </c>
      <c r="B156" s="24"/>
      <c r="C156" s="54"/>
      <c r="E156" s="118">
        <v>0</v>
      </c>
    </row>
    <row r="157" spans="1:5" ht="14.25" outlineLevel="1" thickTop="1" thickBot="1">
      <c r="A157" s="131" t="s">
        <v>439</v>
      </c>
      <c r="B157" s="24"/>
      <c r="C157" s="171" t="s">
        <v>478</v>
      </c>
    </row>
    <row r="158" spans="1:5" ht="228" customHeight="1" outlineLevel="1" thickTop="1" thickBot="1">
      <c r="A158" s="131" t="s">
        <v>448</v>
      </c>
      <c r="B158" s="3"/>
      <c r="C158" s="188" t="s">
        <v>0</v>
      </c>
    </row>
    <row r="159" spans="1:5" ht="13.5" outlineLevel="1" thickTop="1"/>
    <row r="160" spans="1:5" ht="13.5" outlineLevel="1" thickBot="1">
      <c r="A160" s="201" t="s">
        <v>240</v>
      </c>
      <c r="B160" s="201"/>
      <c r="C160" s="201"/>
    </row>
    <row r="161" spans="1:6" ht="27" outlineLevel="2" thickTop="1" thickBot="1">
      <c r="A161" s="130" t="s">
        <v>442</v>
      </c>
      <c r="B161" s="13"/>
      <c r="C161" s="171" t="s">
        <v>48</v>
      </c>
    </row>
    <row r="162" spans="1:6" ht="14.25" outlineLevel="2" thickTop="1" thickBot="1">
      <c r="A162" s="131" t="s">
        <v>203</v>
      </c>
      <c r="C162" s="43"/>
    </row>
    <row r="163" spans="1:6" ht="14.25" outlineLevel="2" thickTop="1" thickBot="1">
      <c r="A163" s="131" t="s">
        <v>441</v>
      </c>
      <c r="B163" s="24"/>
      <c r="C163" s="54"/>
      <c r="E163" s="118">
        <v>0</v>
      </c>
    </row>
    <row r="164" spans="1:6" ht="27" outlineLevel="2" thickTop="1" thickBot="1">
      <c r="A164" s="131" t="s">
        <v>439</v>
      </c>
      <c r="B164" s="24"/>
      <c r="C164" s="54" t="s">
        <v>477</v>
      </c>
    </row>
    <row r="165" spans="1:6" ht="141.75" outlineLevel="2" thickTop="1" thickBot="1">
      <c r="A165" s="131" t="s">
        <v>448</v>
      </c>
      <c r="B165" s="3"/>
      <c r="C165" s="189" t="s">
        <v>1</v>
      </c>
      <c r="F165" s="188"/>
    </row>
    <row r="166" spans="1:6" ht="13.5" outlineLevel="1" thickTop="1">
      <c r="B166" s="3"/>
      <c r="C166" s="3"/>
    </row>
    <row r="167" spans="1:6" ht="13.5" outlineLevel="1" thickBot="1">
      <c r="A167" s="201" t="s">
        <v>239</v>
      </c>
      <c r="B167" s="201"/>
      <c r="C167" s="201"/>
    </row>
    <row r="168" spans="1:6" ht="27" outlineLevel="2" thickTop="1" thickBot="1">
      <c r="A168" s="130" t="s">
        <v>443</v>
      </c>
      <c r="B168" s="13"/>
      <c r="C168" s="54" t="s">
        <v>465</v>
      </c>
    </row>
    <row r="169" spans="1:6" ht="14.25" outlineLevel="2" thickTop="1" thickBot="1">
      <c r="A169" s="131" t="s">
        <v>203</v>
      </c>
      <c r="C169" s="43" t="s">
        <v>474</v>
      </c>
    </row>
    <row r="170" spans="1:6" ht="14.25" outlineLevel="2" thickTop="1" thickBot="1">
      <c r="A170" s="131" t="s">
        <v>441</v>
      </c>
      <c r="B170" s="24"/>
      <c r="C170" s="54"/>
      <c r="E170" s="118">
        <v>0</v>
      </c>
    </row>
    <row r="171" spans="1:6" ht="14.25" outlineLevel="2" thickTop="1" thickBot="1">
      <c r="A171" s="131" t="s">
        <v>439</v>
      </c>
      <c r="B171" s="24"/>
      <c r="C171" s="54" t="s">
        <v>30</v>
      </c>
    </row>
    <row r="172" spans="1:6" ht="167.25" outlineLevel="2" thickTop="1" thickBot="1">
      <c r="A172" s="131" t="s">
        <v>448</v>
      </c>
      <c r="B172" s="3"/>
      <c r="C172" s="192" t="s">
        <v>183</v>
      </c>
    </row>
    <row r="173" spans="1:6" ht="13.5" outlineLevel="1" thickTop="1">
      <c r="B173" s="3"/>
      <c r="C173" s="3"/>
    </row>
    <row r="174" spans="1:6" outlineLevel="1">
      <c r="A174" s="201" t="s">
        <v>254</v>
      </c>
      <c r="B174" s="201"/>
      <c r="C174" s="201"/>
    </row>
    <row r="175" spans="1:6" ht="14.25" hidden="1" outlineLevel="2" thickTop="1" thickBot="1">
      <c r="A175" s="130" t="s">
        <v>444</v>
      </c>
      <c r="B175" s="13"/>
      <c r="C175" s="54"/>
    </row>
    <row r="176" spans="1:6" ht="14.25" hidden="1" outlineLevel="2" thickTop="1" thickBot="1">
      <c r="A176" s="131" t="s">
        <v>203</v>
      </c>
      <c r="C176" s="43"/>
    </row>
    <row r="177" spans="1:5" ht="14.25" hidden="1" outlineLevel="2" thickTop="1" thickBot="1">
      <c r="A177" s="131" t="s">
        <v>441</v>
      </c>
      <c r="B177" s="24"/>
      <c r="C177" s="54"/>
      <c r="E177" s="118">
        <v>0</v>
      </c>
    </row>
    <row r="178" spans="1:5" ht="14.25" hidden="1" outlineLevel="2" thickTop="1" thickBot="1">
      <c r="A178" s="131" t="s">
        <v>439</v>
      </c>
      <c r="B178" s="24"/>
      <c r="C178" s="54"/>
    </row>
    <row r="179" spans="1:5" ht="25.5" hidden="1" outlineLevel="2" thickTop="1" thickBot="1">
      <c r="A179" s="131" t="s">
        <v>448</v>
      </c>
      <c r="B179" s="3"/>
      <c r="C179" s="54"/>
    </row>
    <row r="180" spans="1:5" outlineLevel="1" collapsed="1">
      <c r="B180" s="3"/>
      <c r="C180" s="3"/>
    </row>
    <row r="181" spans="1:5" outlineLevel="1">
      <c r="A181" s="201" t="s">
        <v>253</v>
      </c>
      <c r="B181" s="201"/>
      <c r="C181" s="201"/>
    </row>
    <row r="182" spans="1:5" ht="14.25" hidden="1" outlineLevel="2" thickTop="1" thickBot="1">
      <c r="A182" s="130" t="s">
        <v>445</v>
      </c>
      <c r="B182" s="13"/>
      <c r="C182" s="54"/>
    </row>
    <row r="183" spans="1:5" ht="14.25" hidden="1" outlineLevel="2" thickTop="1" thickBot="1">
      <c r="A183" s="131" t="s">
        <v>203</v>
      </c>
      <c r="C183" s="43"/>
    </row>
    <row r="184" spans="1:5" ht="14.25" hidden="1" outlineLevel="2" thickTop="1" thickBot="1">
      <c r="A184" s="131" t="s">
        <v>441</v>
      </c>
      <c r="B184" s="24"/>
      <c r="C184" s="54"/>
      <c r="E184" s="118">
        <v>0</v>
      </c>
    </row>
    <row r="185" spans="1:5" ht="14.25" hidden="1" outlineLevel="2" thickTop="1" thickBot="1">
      <c r="A185" s="131" t="s">
        <v>439</v>
      </c>
      <c r="B185" s="24"/>
      <c r="C185" s="54"/>
    </row>
    <row r="186" spans="1:5" ht="25.5" hidden="1" outlineLevel="2" thickTop="1" thickBot="1">
      <c r="A186" s="131" t="s">
        <v>448</v>
      </c>
      <c r="B186" s="3"/>
      <c r="C186" s="54"/>
    </row>
    <row r="187" spans="1:5" outlineLevel="1" collapsed="1">
      <c r="B187" s="3"/>
      <c r="C187" s="3"/>
    </row>
    <row r="188" spans="1:5" outlineLevel="1">
      <c r="A188" s="201" t="s">
        <v>252</v>
      </c>
      <c r="B188" s="201"/>
      <c r="C188" s="201"/>
    </row>
    <row r="189" spans="1:5" ht="14.25" hidden="1" outlineLevel="2" thickTop="1" thickBot="1">
      <c r="A189" s="130" t="s">
        <v>446</v>
      </c>
      <c r="B189" s="13"/>
      <c r="C189" s="54"/>
    </row>
    <row r="190" spans="1:5" ht="14.25" hidden="1" outlineLevel="2" thickTop="1" thickBot="1">
      <c r="A190" s="131" t="s">
        <v>203</v>
      </c>
      <c r="C190" s="43"/>
    </row>
    <row r="191" spans="1:5" ht="14.25" hidden="1" outlineLevel="2" thickTop="1" thickBot="1">
      <c r="A191" s="131" t="s">
        <v>441</v>
      </c>
      <c r="B191" s="24"/>
      <c r="C191" s="54"/>
      <c r="E191" s="118">
        <v>0</v>
      </c>
    </row>
    <row r="192" spans="1:5" ht="14.25" hidden="1" outlineLevel="2" thickTop="1" thickBot="1">
      <c r="A192" s="131" t="s">
        <v>439</v>
      </c>
      <c r="B192" s="24"/>
      <c r="C192" s="54"/>
    </row>
    <row r="193" spans="1:7" ht="25.5" hidden="1" outlineLevel="2" thickTop="1" thickBot="1">
      <c r="A193" s="131" t="s">
        <v>448</v>
      </c>
      <c r="B193" s="3"/>
      <c r="C193" s="54"/>
    </row>
    <row r="194" spans="1:7" ht="13.5" outlineLevel="1" collapsed="1" thickBot="1">
      <c r="B194" s="3"/>
      <c r="C194" s="3"/>
    </row>
    <row r="195" spans="1:7" ht="13.5" outlineLevel="1" thickBot="1">
      <c r="A195" s="130" t="s">
        <v>413</v>
      </c>
      <c r="B195" s="13"/>
      <c r="C195" s="120">
        <v>2</v>
      </c>
      <c r="E195" s="18">
        <f>IF(C195=1,1,IF(C195=2,0.75,IF(C195=3,0.5,IF(C195=4,0.25,0))))</f>
        <v>0.75</v>
      </c>
    </row>
    <row r="196" spans="1:7" ht="14.25" outlineLevel="1" thickTop="1" thickBot="1">
      <c r="A196" s="130" t="s">
        <v>279</v>
      </c>
      <c r="C196" s="121">
        <f>E195*C144*100</f>
        <v>18.75</v>
      </c>
      <c r="E196" s="12">
        <f>E195*C144</f>
        <v>0.1875</v>
      </c>
    </row>
    <row r="197" spans="1:7" ht="14.25" outlineLevel="1" thickTop="1" thickBot="1">
      <c r="A197" s="130" t="s">
        <v>411</v>
      </c>
      <c r="B197" s="3"/>
      <c r="C197" s="193" t="s">
        <v>31</v>
      </c>
    </row>
    <row r="198" spans="1:7" ht="14.25" outlineLevel="1" thickTop="1" thickBot="1">
      <c r="C198" s="3"/>
    </row>
    <row r="199" spans="1:7" ht="103.5" outlineLevel="1" thickTop="1" thickBot="1">
      <c r="A199" s="130" t="s">
        <v>113</v>
      </c>
      <c r="B199" s="3"/>
      <c r="C199" s="183" t="s">
        <v>32</v>
      </c>
    </row>
    <row r="200" spans="1:7" ht="14.25" outlineLevel="1" thickTop="1" thickBot="1">
      <c r="A200" s="130" t="s">
        <v>114</v>
      </c>
      <c r="B200" s="3"/>
      <c r="C200" s="171" t="s">
        <v>49</v>
      </c>
    </row>
    <row r="201" spans="1:7" ht="14.25" outlineLevel="1" thickTop="1" thickBot="1">
      <c r="A201" s="199" t="s">
        <v>74</v>
      </c>
      <c r="B201" s="199"/>
      <c r="C201" s="199"/>
      <c r="D201" s="8"/>
      <c r="E201" s="8"/>
      <c r="F201" s="8"/>
      <c r="G201" s="8"/>
    </row>
    <row r="202" spans="1:7" ht="14.25" outlineLevel="2" thickTop="1" thickBot="1">
      <c r="A202" s="130" t="s">
        <v>115</v>
      </c>
      <c r="B202" s="38"/>
      <c r="C202" s="54"/>
      <c r="D202" s="8"/>
      <c r="E202" s="8"/>
      <c r="F202" s="8"/>
      <c r="G202" s="8"/>
    </row>
    <row r="203" spans="1:7" ht="14.25" outlineLevel="2" thickTop="1" thickBot="1">
      <c r="A203" s="130" t="s">
        <v>116</v>
      </c>
      <c r="B203" s="38"/>
      <c r="C203" s="54"/>
      <c r="D203" s="8"/>
      <c r="E203" s="8"/>
      <c r="F203" s="8"/>
      <c r="G203" s="8"/>
    </row>
    <row r="204" spans="1:7" ht="14.25" outlineLevel="2" thickTop="1" thickBot="1">
      <c r="A204" s="130" t="s">
        <v>117</v>
      </c>
      <c r="B204" s="8"/>
      <c r="C204" s="54"/>
      <c r="D204" s="8"/>
      <c r="E204" s="8"/>
      <c r="F204" s="8"/>
      <c r="G204" s="8"/>
    </row>
    <row r="205" spans="1:7" ht="14.25" outlineLevel="2" thickTop="1" thickBot="1">
      <c r="A205" s="130" t="s">
        <v>118</v>
      </c>
      <c r="B205" s="8"/>
      <c r="C205" s="54"/>
      <c r="D205" s="8"/>
      <c r="E205" s="8"/>
      <c r="F205" s="8"/>
      <c r="G205" s="8"/>
    </row>
    <row r="206" spans="1:7" ht="13.5" outlineLevel="1" thickTop="1">
      <c r="B206" s="3"/>
      <c r="C206" s="3"/>
    </row>
    <row r="207" spans="1:7" s="129" customFormat="1">
      <c r="A207" s="131"/>
      <c r="B207" s="3"/>
      <c r="C207" s="3"/>
      <c r="D207" s="118"/>
      <c r="E207" s="118"/>
      <c r="F207" s="118"/>
      <c r="G207" s="118"/>
    </row>
    <row r="208" spans="1:7">
      <c r="A208" s="132"/>
      <c r="B208" s="26"/>
      <c r="C208" s="26"/>
    </row>
    <row r="209" spans="1:5" ht="13.5" thickBot="1">
      <c r="A209" s="201" t="s">
        <v>230</v>
      </c>
      <c r="B209" s="201"/>
      <c r="C209" s="201"/>
    </row>
    <row r="210" spans="1:5" ht="39" outlineLevel="1" thickBot="1">
      <c r="A210" s="67" t="s">
        <v>206</v>
      </c>
      <c r="B210" s="13"/>
      <c r="C210" s="58" t="s">
        <v>466</v>
      </c>
    </row>
    <row r="211" spans="1:5" ht="13.5" outlineLevel="1" thickBot="1">
      <c r="A211" s="130" t="s">
        <v>404</v>
      </c>
      <c r="B211" s="39"/>
      <c r="C211" s="68"/>
    </row>
    <row r="212" spans="1:5" ht="14.25" outlineLevel="1" thickTop="1" thickBot="1">
      <c r="A212" s="131" t="s">
        <v>257</v>
      </c>
      <c r="B212" s="3"/>
      <c r="C212" s="69"/>
    </row>
    <row r="213" spans="1:5" ht="13.5" outlineLevel="1" thickBot="1">
      <c r="A213" s="131" t="s">
        <v>405</v>
      </c>
      <c r="B213" s="13"/>
      <c r="C213" s="45">
        <v>0.25</v>
      </c>
    </row>
    <row r="214" spans="1:5" ht="13.5" outlineLevel="1" thickBot="1">
      <c r="A214" s="130"/>
      <c r="B214" s="13"/>
      <c r="C214" s="13"/>
    </row>
    <row r="215" spans="1:5" ht="14.25" outlineLevel="1" thickTop="1" thickBot="1">
      <c r="A215" s="130" t="s">
        <v>406</v>
      </c>
      <c r="C215" s="43"/>
      <c r="E215" s="18"/>
    </row>
    <row r="216" spans="1:5" ht="14.25" outlineLevel="1" thickTop="1" thickBot="1">
      <c r="A216" s="131" t="s">
        <v>257</v>
      </c>
      <c r="B216" s="3"/>
      <c r="C216" s="70"/>
      <c r="E216" s="18"/>
    </row>
    <row r="217" spans="1:5" ht="13.5" outlineLevel="1" thickBot="1">
      <c r="A217" s="131" t="s">
        <v>407</v>
      </c>
      <c r="B217" s="13"/>
      <c r="C217" s="56" t="s">
        <v>457</v>
      </c>
      <c r="E217" s="18">
        <f>IF(C217="High",1,IF(C217="Medium",2,IF(C217="Low",3,0)))</f>
        <v>3</v>
      </c>
    </row>
    <row r="218" spans="1:5" ht="13.5" outlineLevel="1" thickBot="1">
      <c r="B218" s="3"/>
      <c r="C218" s="3"/>
      <c r="E218" s="18">
        <f>C213*E217</f>
        <v>0.75</v>
      </c>
    </row>
    <row r="219" spans="1:5" ht="14.25" outlineLevel="1" thickTop="1" thickBot="1">
      <c r="A219" s="130" t="s">
        <v>408</v>
      </c>
      <c r="B219" s="3"/>
      <c r="C219" s="43"/>
      <c r="E219" s="18"/>
    </row>
    <row r="220" spans="1:5" ht="14.25" outlineLevel="1" thickTop="1" thickBot="1">
      <c r="A220" s="131" t="s">
        <v>257</v>
      </c>
      <c r="B220" s="3"/>
      <c r="C220" s="54"/>
      <c r="E220" s="18"/>
    </row>
    <row r="221" spans="1:5" ht="13.5" outlineLevel="1" thickTop="1">
      <c r="A221" s="131" t="s">
        <v>409</v>
      </c>
      <c r="B221" s="3"/>
      <c r="C221" s="42"/>
      <c r="E221" s="18"/>
    </row>
    <row r="222" spans="1:5" ht="13.5" outlineLevel="1" thickBot="1"/>
    <row r="223" spans="1:5" ht="27" outlineLevel="1" thickTop="1" thickBot="1">
      <c r="A223" s="130" t="s">
        <v>440</v>
      </c>
      <c r="B223" s="13"/>
      <c r="C223" s="54" t="s">
        <v>467</v>
      </c>
    </row>
    <row r="224" spans="1:5" ht="14.25" outlineLevel="1" thickTop="1" thickBot="1">
      <c r="A224" s="131" t="s">
        <v>203</v>
      </c>
      <c r="C224" s="43" t="s">
        <v>474</v>
      </c>
    </row>
    <row r="225" spans="1:5" ht="14.25" outlineLevel="1" thickTop="1" thickBot="1">
      <c r="A225" s="131" t="s">
        <v>441</v>
      </c>
      <c r="B225" s="24"/>
      <c r="C225" s="54"/>
      <c r="E225" s="118">
        <v>0</v>
      </c>
    </row>
    <row r="226" spans="1:5" ht="14.25" outlineLevel="1" thickTop="1" thickBot="1">
      <c r="A226" s="131" t="s">
        <v>439</v>
      </c>
      <c r="B226" s="24"/>
      <c r="C226" s="54" t="s">
        <v>479</v>
      </c>
    </row>
    <row r="227" spans="1:5" ht="167.25" outlineLevel="1" thickTop="1" thickBot="1">
      <c r="A227" s="131" t="s">
        <v>448</v>
      </c>
      <c r="B227" s="3"/>
      <c r="C227" s="189" t="s">
        <v>33</v>
      </c>
    </row>
    <row r="228" spans="1:5" ht="13.5" outlineLevel="1" thickTop="1"/>
    <row r="229" spans="1:5" ht="13.5" outlineLevel="1" thickBot="1">
      <c r="A229" s="201" t="s">
        <v>240</v>
      </c>
      <c r="B229" s="201"/>
      <c r="C229" s="201"/>
    </row>
    <row r="230" spans="1:5" ht="27" outlineLevel="2" thickTop="1" thickBot="1">
      <c r="A230" s="130" t="s">
        <v>442</v>
      </c>
      <c r="B230" s="13"/>
      <c r="C230" s="54" t="s">
        <v>2</v>
      </c>
    </row>
    <row r="231" spans="1:5" ht="14.25" outlineLevel="2" thickTop="1" thickBot="1">
      <c r="A231" s="131" t="s">
        <v>203</v>
      </c>
      <c r="C231" s="43" t="s">
        <v>474</v>
      </c>
    </row>
    <row r="232" spans="1:5" ht="14.25" outlineLevel="2" thickTop="1" thickBot="1">
      <c r="A232" s="131" t="s">
        <v>441</v>
      </c>
      <c r="B232" s="24"/>
      <c r="C232" s="54"/>
      <c r="E232" s="118">
        <v>0</v>
      </c>
    </row>
    <row r="233" spans="1:5" ht="27" outlineLevel="2" thickTop="1" thickBot="1">
      <c r="A233" s="131" t="s">
        <v>439</v>
      </c>
      <c r="B233" s="24"/>
      <c r="C233" s="54" t="s">
        <v>477</v>
      </c>
    </row>
    <row r="234" spans="1:5" ht="167.25" outlineLevel="2" thickTop="1" thickBot="1">
      <c r="A234" s="131" t="s">
        <v>448</v>
      </c>
      <c r="B234" s="3"/>
      <c r="C234" s="190" t="s">
        <v>3</v>
      </c>
    </row>
    <row r="235" spans="1:5" ht="13.5" outlineLevel="1" thickTop="1">
      <c r="B235" s="3"/>
      <c r="C235" s="126"/>
    </row>
    <row r="236" spans="1:5" ht="13.5" outlineLevel="1" thickBot="1">
      <c r="A236" s="201" t="s">
        <v>239</v>
      </c>
      <c r="B236" s="201"/>
      <c r="C236" s="201"/>
    </row>
    <row r="237" spans="1:5" ht="27" outlineLevel="2" thickTop="1" thickBot="1">
      <c r="A237" s="130" t="s">
        <v>443</v>
      </c>
      <c r="B237" s="13"/>
      <c r="C237" s="184" t="s">
        <v>34</v>
      </c>
    </row>
    <row r="238" spans="1:5" ht="14.25" outlineLevel="2" thickTop="1" thickBot="1">
      <c r="A238" s="131" t="s">
        <v>203</v>
      </c>
      <c r="C238" s="43" t="s">
        <v>474</v>
      </c>
    </row>
    <row r="239" spans="1:5" ht="14.25" outlineLevel="2" thickTop="1" thickBot="1">
      <c r="A239" s="131" t="s">
        <v>441</v>
      </c>
      <c r="B239" s="24"/>
      <c r="C239" s="54"/>
      <c r="E239" s="118">
        <v>0</v>
      </c>
    </row>
    <row r="240" spans="1:5" ht="27" outlineLevel="2" thickTop="1" thickBot="1">
      <c r="A240" s="131" t="s">
        <v>439</v>
      </c>
      <c r="B240" s="24"/>
      <c r="C240" s="54" t="s">
        <v>480</v>
      </c>
    </row>
    <row r="241" spans="1:5" ht="65.25" outlineLevel="2" thickTop="1" thickBot="1">
      <c r="A241" s="131" t="s">
        <v>448</v>
      </c>
      <c r="B241" s="3"/>
      <c r="C241" s="183" t="s">
        <v>35</v>
      </c>
    </row>
    <row r="242" spans="1:5" ht="13.5" outlineLevel="1" thickTop="1">
      <c r="B242" s="3"/>
      <c r="C242" s="3"/>
    </row>
    <row r="243" spans="1:5" ht="13.5" outlineLevel="1" thickBot="1">
      <c r="A243" s="201" t="s">
        <v>254</v>
      </c>
      <c r="B243" s="201"/>
      <c r="C243" s="201"/>
    </row>
    <row r="244" spans="1:5" ht="14.25" outlineLevel="1" thickTop="1" thickBot="1">
      <c r="A244" s="130" t="s">
        <v>444</v>
      </c>
      <c r="B244" s="13"/>
      <c r="C244" s="54"/>
    </row>
    <row r="245" spans="1:5" ht="14.25" hidden="1" outlineLevel="2" thickTop="1" thickBot="1">
      <c r="A245" s="131" t="s">
        <v>203</v>
      </c>
      <c r="C245" s="43"/>
    </row>
    <row r="246" spans="1:5" ht="14.25" hidden="1" outlineLevel="2" thickTop="1" thickBot="1">
      <c r="A246" s="131" t="s">
        <v>441</v>
      </c>
      <c r="B246" s="24"/>
      <c r="C246" s="54"/>
      <c r="E246" s="118">
        <v>0</v>
      </c>
    </row>
    <row r="247" spans="1:5" ht="14.25" hidden="1" outlineLevel="2" thickTop="1" thickBot="1">
      <c r="A247" s="131" t="s">
        <v>439</v>
      </c>
      <c r="B247" s="24"/>
      <c r="C247" s="54"/>
    </row>
    <row r="248" spans="1:5" ht="25.5" hidden="1" outlineLevel="2" thickTop="1" thickBot="1">
      <c r="A248" s="131" t="s">
        <v>448</v>
      </c>
      <c r="B248" s="3"/>
      <c r="C248" s="54"/>
    </row>
    <row r="249" spans="1:5" ht="13.5" outlineLevel="1" collapsed="1" thickTop="1">
      <c r="B249" s="3"/>
      <c r="C249" s="3"/>
    </row>
    <row r="250" spans="1:5" outlineLevel="1">
      <c r="A250" s="201" t="s">
        <v>253</v>
      </c>
      <c r="B250" s="201"/>
      <c r="C250" s="201"/>
    </row>
    <row r="251" spans="1:5" ht="14.25" hidden="1" outlineLevel="2" thickTop="1" thickBot="1">
      <c r="A251" s="130" t="s">
        <v>445</v>
      </c>
      <c r="B251" s="13"/>
      <c r="C251" s="54"/>
    </row>
    <row r="252" spans="1:5" ht="14.25" hidden="1" outlineLevel="2" thickTop="1" thickBot="1">
      <c r="A252" s="131" t="s">
        <v>203</v>
      </c>
      <c r="C252" s="43"/>
    </row>
    <row r="253" spans="1:5" ht="14.25" hidden="1" outlineLevel="2" thickTop="1" thickBot="1">
      <c r="A253" s="131" t="s">
        <v>441</v>
      </c>
      <c r="B253" s="24"/>
      <c r="C253" s="54"/>
      <c r="E253" s="118">
        <v>0</v>
      </c>
    </row>
    <row r="254" spans="1:5" ht="14.25" hidden="1" outlineLevel="2" thickTop="1" thickBot="1">
      <c r="A254" s="131" t="s">
        <v>439</v>
      </c>
      <c r="B254" s="24"/>
      <c r="C254" s="54"/>
    </row>
    <row r="255" spans="1:5" ht="25.5" hidden="1" outlineLevel="2" thickTop="1" thickBot="1">
      <c r="A255" s="131" t="s">
        <v>448</v>
      </c>
      <c r="B255" s="3"/>
      <c r="C255" s="54"/>
    </row>
    <row r="256" spans="1:5" outlineLevel="1" collapsed="1">
      <c r="B256" s="3"/>
      <c r="C256" s="3"/>
    </row>
    <row r="257" spans="1:9" outlineLevel="1">
      <c r="A257" s="201" t="s">
        <v>252</v>
      </c>
      <c r="B257" s="201"/>
      <c r="C257" s="201"/>
      <c r="I257" s="8" t="s">
        <v>403</v>
      </c>
    </row>
    <row r="258" spans="1:9" ht="14.25" hidden="1" outlineLevel="2" thickTop="1" thickBot="1">
      <c r="A258" s="130" t="s">
        <v>446</v>
      </c>
      <c r="B258" s="13"/>
      <c r="C258" s="54"/>
    </row>
    <row r="259" spans="1:9" ht="14.25" hidden="1" outlineLevel="2" thickTop="1" thickBot="1">
      <c r="A259" s="131" t="s">
        <v>203</v>
      </c>
      <c r="C259" s="43"/>
    </row>
    <row r="260" spans="1:9" ht="14.25" hidden="1" outlineLevel="2" thickTop="1" thickBot="1">
      <c r="A260" s="131" t="s">
        <v>441</v>
      </c>
      <c r="B260" s="24"/>
      <c r="C260" s="54"/>
      <c r="E260" s="118">
        <v>0</v>
      </c>
    </row>
    <row r="261" spans="1:9" ht="14.25" hidden="1" outlineLevel="2" thickTop="1" thickBot="1">
      <c r="A261" s="131" t="s">
        <v>439</v>
      </c>
      <c r="B261" s="24"/>
      <c r="C261" s="54"/>
    </row>
    <row r="262" spans="1:9" ht="25.5" hidden="1" outlineLevel="2" thickTop="1" thickBot="1">
      <c r="A262" s="131" t="s">
        <v>448</v>
      </c>
      <c r="B262" s="3"/>
      <c r="C262" s="54"/>
    </row>
    <row r="263" spans="1:9" ht="13.5" outlineLevel="1" collapsed="1" thickBot="1">
      <c r="B263" s="3"/>
      <c r="C263" s="3"/>
    </row>
    <row r="264" spans="1:9" ht="13.5" outlineLevel="1" thickBot="1">
      <c r="A264" s="130" t="s">
        <v>414</v>
      </c>
      <c r="B264" s="13"/>
      <c r="C264" s="120">
        <v>3</v>
      </c>
      <c r="E264" s="18">
        <f>IF(C264=1,1,IF(C264=2,0.75,IF(C264=3,0.5,IF(C264=4,0.25,0))))</f>
        <v>0.5</v>
      </c>
    </row>
    <row r="265" spans="1:9" ht="14.25" outlineLevel="1" thickTop="1" thickBot="1">
      <c r="A265" s="130" t="s">
        <v>279</v>
      </c>
      <c r="C265" s="121">
        <f>E264*C213*100</f>
        <v>12.5</v>
      </c>
      <c r="E265" s="12">
        <f>E264*C213</f>
        <v>0.125</v>
      </c>
    </row>
    <row r="266" spans="1:9" ht="52.5" outlineLevel="1" thickTop="1" thickBot="1">
      <c r="A266" s="130" t="s">
        <v>411</v>
      </c>
      <c r="B266" s="3"/>
      <c r="C266" s="185" t="s">
        <v>486</v>
      </c>
    </row>
    <row r="267" spans="1:9" ht="14.25" outlineLevel="1" thickTop="1" thickBot="1">
      <c r="C267" s="3"/>
    </row>
    <row r="268" spans="1:9" ht="39.75" outlineLevel="1" thickTop="1" thickBot="1">
      <c r="A268" s="130" t="s">
        <v>119</v>
      </c>
      <c r="B268" s="3"/>
      <c r="C268" s="54" t="s">
        <v>4</v>
      </c>
    </row>
    <row r="269" spans="1:9" ht="27" outlineLevel="1" thickTop="1" thickBot="1">
      <c r="A269" s="130" t="s">
        <v>120</v>
      </c>
      <c r="B269" s="3"/>
      <c r="C269" s="54" t="s">
        <v>5</v>
      </c>
    </row>
    <row r="270" spans="1:9" ht="14.25" outlineLevel="1" thickTop="1" thickBot="1">
      <c r="A270" s="199" t="s">
        <v>74</v>
      </c>
      <c r="B270" s="199"/>
      <c r="C270" s="199"/>
      <c r="D270" s="8"/>
      <c r="E270" s="8"/>
      <c r="F270" s="8"/>
      <c r="G270" s="8"/>
    </row>
    <row r="271" spans="1:9" ht="14.25" outlineLevel="2" thickTop="1" thickBot="1">
      <c r="A271" s="130" t="s">
        <v>121</v>
      </c>
      <c r="B271" s="38"/>
      <c r="C271" s="54"/>
      <c r="D271" s="8"/>
      <c r="E271" s="8"/>
      <c r="F271" s="8"/>
      <c r="G271" s="8"/>
    </row>
    <row r="272" spans="1:9" ht="14.25" outlineLevel="2" thickTop="1" thickBot="1">
      <c r="A272" s="130" t="s">
        <v>122</v>
      </c>
      <c r="B272" s="38"/>
      <c r="C272" s="54"/>
      <c r="D272" s="8"/>
      <c r="E272" s="8"/>
      <c r="F272" s="8"/>
      <c r="G272" s="8"/>
    </row>
    <row r="273" spans="1:7" ht="14.25" outlineLevel="2" thickTop="1" thickBot="1">
      <c r="A273" s="130" t="s">
        <v>123</v>
      </c>
      <c r="B273" s="8"/>
      <c r="C273" s="54"/>
      <c r="D273" s="8"/>
      <c r="E273" s="8"/>
      <c r="F273" s="8"/>
      <c r="G273" s="8"/>
    </row>
    <row r="274" spans="1:7" ht="14.25" outlineLevel="2" thickTop="1" thickBot="1">
      <c r="A274" s="130" t="s">
        <v>124</v>
      </c>
      <c r="B274" s="8"/>
      <c r="C274" s="54"/>
      <c r="D274" s="8"/>
      <c r="E274" s="8"/>
      <c r="F274" s="8"/>
      <c r="G274" s="8"/>
    </row>
    <row r="275" spans="1:7" ht="13.5" outlineLevel="1" thickTop="1">
      <c r="B275" s="3"/>
      <c r="C275" s="3"/>
    </row>
    <row r="276" spans="1:7" s="129" customFormat="1">
      <c r="A276" s="131"/>
      <c r="B276" s="3"/>
      <c r="C276" s="3"/>
      <c r="D276" s="118"/>
      <c r="E276" s="118"/>
      <c r="F276" s="118"/>
      <c r="G276" s="118"/>
    </row>
    <row r="277" spans="1:7">
      <c r="A277" s="132"/>
      <c r="B277" s="26"/>
      <c r="C277" s="26"/>
    </row>
    <row r="278" spans="1:7">
      <c r="A278" s="201" t="s">
        <v>229</v>
      </c>
      <c r="B278" s="201"/>
      <c r="C278" s="201"/>
    </row>
    <row r="279" spans="1:7" ht="16.5" hidden="1" outlineLevel="1" thickBot="1">
      <c r="A279" s="67" t="s">
        <v>207</v>
      </c>
      <c r="B279" s="13"/>
      <c r="C279" s="58"/>
    </row>
    <row r="280" spans="1:7" ht="13.5" hidden="1" outlineLevel="1" thickBot="1">
      <c r="A280" s="130" t="s">
        <v>404</v>
      </c>
      <c r="B280" s="39"/>
      <c r="C280" s="68"/>
    </row>
    <row r="281" spans="1:7" ht="14.25" hidden="1" outlineLevel="1" thickTop="1" thickBot="1">
      <c r="A281" s="131" t="s">
        <v>257</v>
      </c>
      <c r="B281" s="3"/>
      <c r="C281" s="69"/>
    </row>
    <row r="282" spans="1:7" ht="13.5" hidden="1" outlineLevel="1" thickBot="1">
      <c r="A282" s="131" t="s">
        <v>415</v>
      </c>
      <c r="B282" s="13"/>
      <c r="C282" s="45"/>
    </row>
    <row r="283" spans="1:7" ht="13.5" hidden="1" outlineLevel="1" thickBot="1">
      <c r="A283" s="130"/>
      <c r="B283" s="13"/>
      <c r="C283" s="13"/>
    </row>
    <row r="284" spans="1:7" ht="14.25" hidden="1" outlineLevel="1" thickTop="1" thickBot="1">
      <c r="A284" s="130" t="s">
        <v>406</v>
      </c>
      <c r="C284" s="43"/>
      <c r="E284" s="18"/>
    </row>
    <row r="285" spans="1:7" ht="14.25" hidden="1" outlineLevel="1" thickTop="1" thickBot="1">
      <c r="A285" s="131" t="s">
        <v>257</v>
      </c>
      <c r="B285" s="3"/>
      <c r="C285" s="70"/>
      <c r="E285" s="18"/>
    </row>
    <row r="286" spans="1:7" ht="13.5" hidden="1" outlineLevel="1" thickBot="1">
      <c r="A286" s="131" t="s">
        <v>407</v>
      </c>
      <c r="B286" s="13"/>
      <c r="C286" s="56"/>
      <c r="E286" s="18">
        <f>IF(C286="High",1,IF(C286="Medium",2,IF(C286="Low",3,0)))</f>
        <v>0</v>
      </c>
    </row>
    <row r="287" spans="1:7" ht="13.5" hidden="1" outlineLevel="1" thickBot="1">
      <c r="B287" s="3"/>
      <c r="C287" s="3"/>
      <c r="E287" s="18">
        <f>C282*E286</f>
        <v>0</v>
      </c>
    </row>
    <row r="288" spans="1:7" ht="14.25" hidden="1" outlineLevel="1" thickTop="1" thickBot="1">
      <c r="A288" s="130" t="s">
        <v>408</v>
      </c>
      <c r="B288" s="3"/>
      <c r="C288" s="43"/>
      <c r="E288" s="18"/>
    </row>
    <row r="289" spans="1:5" ht="14.25" hidden="1" outlineLevel="1" thickTop="1" thickBot="1">
      <c r="A289" s="131" t="s">
        <v>257</v>
      </c>
      <c r="B289" s="3"/>
      <c r="C289" s="54"/>
      <c r="E289" s="18"/>
    </row>
    <row r="290" spans="1:5" ht="13.5" hidden="1" outlineLevel="1" thickTop="1">
      <c r="A290" s="131" t="s">
        <v>409</v>
      </c>
      <c r="B290" s="3"/>
      <c r="C290" s="42"/>
      <c r="E290" s="18"/>
    </row>
    <row r="291" spans="1:5" ht="13.5" hidden="1" outlineLevel="1" thickBot="1"/>
    <row r="292" spans="1:5" ht="14.25" hidden="1" outlineLevel="1" thickTop="1" thickBot="1">
      <c r="A292" s="130" t="s">
        <v>440</v>
      </c>
      <c r="B292" s="13"/>
      <c r="C292" s="54"/>
    </row>
    <row r="293" spans="1:5" ht="14.25" hidden="1" outlineLevel="1" thickTop="1" thickBot="1">
      <c r="A293" s="131" t="s">
        <v>203</v>
      </c>
      <c r="C293" s="43"/>
    </row>
    <row r="294" spans="1:5" ht="14.25" hidden="1" outlineLevel="1" thickTop="1" thickBot="1">
      <c r="A294" s="131" t="s">
        <v>441</v>
      </c>
      <c r="B294" s="24"/>
      <c r="C294" s="54"/>
      <c r="E294" s="118">
        <v>0</v>
      </c>
    </row>
    <row r="295" spans="1:5" ht="14.25" hidden="1" outlineLevel="1" thickTop="1" thickBot="1">
      <c r="A295" s="131" t="s">
        <v>439</v>
      </c>
      <c r="B295" s="24"/>
      <c r="C295" s="54"/>
    </row>
    <row r="296" spans="1:5" ht="25.5" hidden="1" outlineLevel="1" thickTop="1" thickBot="1">
      <c r="A296" s="131" t="s">
        <v>448</v>
      </c>
      <c r="B296" s="3"/>
      <c r="C296" s="54"/>
    </row>
    <row r="297" spans="1:5" ht="13.5" hidden="1" outlineLevel="1" thickTop="1"/>
    <row r="298" spans="1:5" ht="13.5" hidden="1" outlineLevel="1" thickBot="1">
      <c r="A298" s="201" t="s">
        <v>240</v>
      </c>
      <c r="B298" s="201"/>
      <c r="C298" s="201"/>
    </row>
    <row r="299" spans="1:5" ht="14.25" hidden="1" outlineLevel="2" thickTop="1" thickBot="1">
      <c r="A299" s="130" t="s">
        <v>442</v>
      </c>
      <c r="B299" s="13"/>
      <c r="C299" s="54"/>
    </row>
    <row r="300" spans="1:5" ht="14.25" hidden="1" outlineLevel="2" thickTop="1" thickBot="1">
      <c r="A300" s="131" t="s">
        <v>203</v>
      </c>
      <c r="C300" s="43"/>
    </row>
    <row r="301" spans="1:5" ht="14.25" hidden="1" outlineLevel="2" thickTop="1" thickBot="1">
      <c r="A301" s="131" t="s">
        <v>441</v>
      </c>
      <c r="B301" s="24"/>
      <c r="C301" s="54"/>
      <c r="E301" s="118">
        <v>0</v>
      </c>
    </row>
    <row r="302" spans="1:5" ht="14.25" hidden="1" outlineLevel="2" thickTop="1" thickBot="1">
      <c r="A302" s="131" t="s">
        <v>439</v>
      </c>
      <c r="B302" s="24"/>
      <c r="C302" s="54"/>
    </row>
    <row r="303" spans="1:5" ht="25.5" hidden="1" outlineLevel="2" thickTop="1" thickBot="1">
      <c r="A303" s="131" t="s">
        <v>448</v>
      </c>
      <c r="B303" s="3"/>
      <c r="C303" s="54"/>
    </row>
    <row r="304" spans="1:5" ht="13.5" hidden="1" outlineLevel="1" thickTop="1">
      <c r="B304" s="3"/>
      <c r="C304" s="3"/>
    </row>
    <row r="305" spans="1:5" ht="13.5" hidden="1" outlineLevel="1" thickBot="1">
      <c r="A305" s="201" t="s">
        <v>239</v>
      </c>
      <c r="B305" s="201"/>
      <c r="C305" s="201"/>
    </row>
    <row r="306" spans="1:5" ht="14.25" hidden="1" outlineLevel="2" thickTop="1" thickBot="1">
      <c r="A306" s="130" t="s">
        <v>443</v>
      </c>
      <c r="B306" s="13"/>
      <c r="C306" s="54"/>
    </row>
    <row r="307" spans="1:5" ht="14.25" hidden="1" outlineLevel="2" thickTop="1" thickBot="1">
      <c r="A307" s="131" t="s">
        <v>203</v>
      </c>
      <c r="C307" s="43"/>
    </row>
    <row r="308" spans="1:5" ht="14.25" hidden="1" outlineLevel="2" thickTop="1" thickBot="1">
      <c r="A308" s="131" t="s">
        <v>441</v>
      </c>
      <c r="B308" s="24"/>
      <c r="C308" s="54"/>
      <c r="E308" s="118">
        <v>0</v>
      </c>
    </row>
    <row r="309" spans="1:5" ht="14.25" hidden="1" outlineLevel="2" thickTop="1" thickBot="1">
      <c r="A309" s="131" t="s">
        <v>439</v>
      </c>
      <c r="B309" s="24"/>
      <c r="C309" s="54"/>
    </row>
    <row r="310" spans="1:5" ht="25.5" hidden="1" outlineLevel="2" thickTop="1" thickBot="1">
      <c r="A310" s="131" t="s">
        <v>448</v>
      </c>
      <c r="B310" s="3"/>
      <c r="C310" s="54"/>
    </row>
    <row r="311" spans="1:5" ht="13.5" hidden="1" outlineLevel="1" thickTop="1">
      <c r="B311" s="3"/>
      <c r="C311" s="3"/>
    </row>
    <row r="312" spans="1:5" ht="13.5" hidden="1" outlineLevel="1" thickBot="1">
      <c r="A312" s="201" t="s">
        <v>254</v>
      </c>
      <c r="B312" s="201"/>
      <c r="C312" s="201"/>
    </row>
    <row r="313" spans="1:5" ht="14.25" hidden="1" outlineLevel="2" thickTop="1" thickBot="1">
      <c r="A313" s="130" t="s">
        <v>444</v>
      </c>
      <c r="B313" s="13"/>
      <c r="C313" s="54"/>
    </row>
    <row r="314" spans="1:5" ht="14.25" hidden="1" outlineLevel="2" thickTop="1" thickBot="1">
      <c r="A314" s="131" t="s">
        <v>203</v>
      </c>
      <c r="C314" s="43"/>
    </row>
    <row r="315" spans="1:5" ht="14.25" hidden="1" outlineLevel="2" thickTop="1" thickBot="1">
      <c r="A315" s="131" t="s">
        <v>441</v>
      </c>
      <c r="B315" s="24"/>
      <c r="C315" s="54"/>
      <c r="E315" s="118">
        <v>0</v>
      </c>
    </row>
    <row r="316" spans="1:5" ht="14.25" hidden="1" outlineLevel="2" thickTop="1" thickBot="1">
      <c r="A316" s="131" t="s">
        <v>439</v>
      </c>
      <c r="B316" s="24"/>
      <c r="C316" s="54"/>
    </row>
    <row r="317" spans="1:5" ht="25.5" hidden="1" outlineLevel="2" thickTop="1" thickBot="1">
      <c r="A317" s="131" t="s">
        <v>448</v>
      </c>
      <c r="B317" s="3"/>
      <c r="C317" s="54"/>
    </row>
    <row r="318" spans="1:5" ht="13.5" hidden="1" outlineLevel="1" thickTop="1">
      <c r="B318" s="3"/>
      <c r="C318" s="3"/>
    </row>
    <row r="319" spans="1:5" ht="13.5" hidden="1" outlineLevel="1" thickBot="1">
      <c r="A319" s="201" t="s">
        <v>253</v>
      </c>
      <c r="B319" s="201"/>
      <c r="C319" s="201"/>
    </row>
    <row r="320" spans="1:5" ht="14.25" hidden="1" outlineLevel="2" thickTop="1" thickBot="1">
      <c r="A320" s="130" t="s">
        <v>445</v>
      </c>
      <c r="B320" s="13"/>
      <c r="C320" s="54"/>
    </row>
    <row r="321" spans="1:5" ht="14.25" hidden="1" outlineLevel="2" thickTop="1" thickBot="1">
      <c r="A321" s="131" t="s">
        <v>203</v>
      </c>
      <c r="C321" s="43"/>
    </row>
    <row r="322" spans="1:5" ht="14.25" hidden="1" outlineLevel="2" thickTop="1" thickBot="1">
      <c r="A322" s="131" t="s">
        <v>441</v>
      </c>
      <c r="B322" s="24"/>
      <c r="C322" s="54"/>
      <c r="E322" s="118">
        <v>0</v>
      </c>
    </row>
    <row r="323" spans="1:5" ht="14.25" hidden="1" outlineLevel="2" thickTop="1" thickBot="1">
      <c r="A323" s="131" t="s">
        <v>439</v>
      </c>
      <c r="B323" s="24"/>
      <c r="C323" s="54"/>
    </row>
    <row r="324" spans="1:5" ht="25.5" hidden="1" outlineLevel="2" thickTop="1" thickBot="1">
      <c r="A324" s="131" t="s">
        <v>448</v>
      </c>
      <c r="B324" s="3"/>
      <c r="C324" s="54"/>
    </row>
    <row r="325" spans="1:5" ht="13.5" hidden="1" outlineLevel="1" thickTop="1">
      <c r="B325" s="3"/>
      <c r="C325" s="3"/>
    </row>
    <row r="326" spans="1:5" ht="13.5" hidden="1" outlineLevel="1" thickBot="1">
      <c r="A326" s="201" t="s">
        <v>252</v>
      </c>
      <c r="B326" s="201"/>
      <c r="C326" s="201"/>
    </row>
    <row r="327" spans="1:5" ht="14.25" hidden="1" outlineLevel="2" thickTop="1" thickBot="1">
      <c r="A327" s="130" t="s">
        <v>446</v>
      </c>
      <c r="B327" s="13"/>
      <c r="C327" s="54"/>
    </row>
    <row r="328" spans="1:5" ht="14.25" hidden="1" outlineLevel="2" thickTop="1" thickBot="1">
      <c r="A328" s="131" t="s">
        <v>203</v>
      </c>
      <c r="C328" s="43"/>
    </row>
    <row r="329" spans="1:5" ht="14.25" hidden="1" outlineLevel="2" thickTop="1" thickBot="1">
      <c r="A329" s="131" t="s">
        <v>441</v>
      </c>
      <c r="B329" s="24"/>
      <c r="C329" s="54"/>
      <c r="E329" s="118">
        <v>0</v>
      </c>
    </row>
    <row r="330" spans="1:5" ht="14.25" hidden="1" outlineLevel="2" thickTop="1" thickBot="1">
      <c r="A330" s="131" t="s">
        <v>439</v>
      </c>
      <c r="B330" s="24"/>
      <c r="C330" s="54"/>
    </row>
    <row r="331" spans="1:5" ht="25.5" hidden="1" outlineLevel="2" thickTop="1" thickBot="1">
      <c r="A331" s="131" t="s">
        <v>448</v>
      </c>
      <c r="B331" s="3"/>
      <c r="C331" s="54"/>
    </row>
    <row r="332" spans="1:5" ht="14.25" hidden="1" outlineLevel="1" thickTop="1" thickBot="1">
      <c r="B332" s="3"/>
      <c r="C332" s="3"/>
    </row>
    <row r="333" spans="1:5" ht="13.5" hidden="1" outlineLevel="1" thickBot="1">
      <c r="A333" s="130" t="s">
        <v>416</v>
      </c>
      <c r="B333" s="13"/>
      <c r="C333" s="120"/>
      <c r="E333" s="18">
        <f>IF(C333=1,1,IF(C333=2,0.75,IF(C333=3,0.5,IF(C333=4,0.25,0))))</f>
        <v>0</v>
      </c>
    </row>
    <row r="334" spans="1:5" ht="14.25" hidden="1" outlineLevel="1" thickTop="1" thickBot="1">
      <c r="A334" s="130" t="s">
        <v>279</v>
      </c>
      <c r="C334" s="121">
        <f>E333*C282*100</f>
        <v>0</v>
      </c>
      <c r="E334" s="12">
        <f>E333*C282</f>
        <v>0</v>
      </c>
    </row>
    <row r="335" spans="1:5" ht="14.25" hidden="1" outlineLevel="1" thickTop="1" thickBot="1">
      <c r="A335" s="130" t="s">
        <v>411</v>
      </c>
      <c r="B335" s="3"/>
      <c r="C335" s="68"/>
    </row>
    <row r="336" spans="1:5" ht="14.25" hidden="1" outlineLevel="1" thickTop="1" thickBot="1">
      <c r="C336" s="3"/>
    </row>
    <row r="337" spans="1:7" ht="14.25" hidden="1" outlineLevel="1" thickTop="1" thickBot="1">
      <c r="A337" s="130" t="s">
        <v>125</v>
      </c>
      <c r="B337" s="3"/>
      <c r="C337" s="54"/>
    </row>
    <row r="338" spans="1:7" ht="14.25" hidden="1" outlineLevel="1" thickTop="1" thickBot="1">
      <c r="A338" s="130" t="s">
        <v>126</v>
      </c>
      <c r="B338" s="3"/>
      <c r="C338" s="54"/>
    </row>
    <row r="339" spans="1:7" ht="14.25" hidden="1" outlineLevel="1" thickTop="1" thickBot="1">
      <c r="A339" s="199" t="s">
        <v>74</v>
      </c>
      <c r="B339" s="199"/>
      <c r="C339" s="199"/>
      <c r="D339" s="8"/>
      <c r="E339" s="8"/>
      <c r="F339" s="8"/>
      <c r="G339" s="8"/>
    </row>
    <row r="340" spans="1:7" ht="14.25" hidden="1" outlineLevel="2" thickTop="1" thickBot="1">
      <c r="A340" s="130" t="s">
        <v>127</v>
      </c>
      <c r="B340" s="38"/>
      <c r="C340" s="54"/>
      <c r="D340" s="8"/>
      <c r="E340" s="8"/>
      <c r="F340" s="8"/>
      <c r="G340" s="8"/>
    </row>
    <row r="341" spans="1:7" ht="14.25" hidden="1" outlineLevel="2" thickTop="1" thickBot="1">
      <c r="A341" s="130" t="s">
        <v>128</v>
      </c>
      <c r="B341" s="38"/>
      <c r="C341" s="54"/>
      <c r="D341" s="8"/>
      <c r="E341" s="8"/>
      <c r="F341" s="8"/>
      <c r="G341" s="8"/>
    </row>
    <row r="342" spans="1:7" ht="14.25" hidden="1" outlineLevel="2" thickTop="1" thickBot="1">
      <c r="A342" s="130" t="s">
        <v>129</v>
      </c>
      <c r="B342" s="8"/>
      <c r="C342" s="54"/>
      <c r="D342" s="8"/>
      <c r="E342" s="8"/>
      <c r="F342" s="8"/>
      <c r="G342" s="8"/>
    </row>
    <row r="343" spans="1:7" ht="14.25" hidden="1" outlineLevel="2" thickTop="1" thickBot="1">
      <c r="A343" s="130" t="s">
        <v>130</v>
      </c>
      <c r="B343" s="8"/>
      <c r="C343" s="54"/>
      <c r="D343" s="8"/>
      <c r="E343" s="8"/>
      <c r="F343" s="8"/>
      <c r="G343" s="8"/>
    </row>
    <row r="344" spans="1:7" ht="13.5" hidden="1" outlineLevel="1" thickTop="1"/>
    <row r="345" spans="1:7" collapsed="1"/>
    <row r="359" spans="3:3">
      <c r="C359" s="170" t="s">
        <v>425</v>
      </c>
    </row>
    <row r="360" spans="3:3">
      <c r="C360" s="170" t="s">
        <v>426</v>
      </c>
    </row>
    <row r="361" spans="3:3">
      <c r="C361" s="170" t="s">
        <v>427</v>
      </c>
    </row>
    <row r="362" spans="3:3">
      <c r="C362" s="170" t="s">
        <v>428</v>
      </c>
    </row>
    <row r="363" spans="3:3">
      <c r="C363" s="170" t="s">
        <v>429</v>
      </c>
    </row>
    <row r="364" spans="3:3">
      <c r="C364" s="170" t="s">
        <v>430</v>
      </c>
    </row>
    <row r="365" spans="3:3">
      <c r="C365" s="170" t="s">
        <v>431</v>
      </c>
    </row>
    <row r="366" spans="3:3">
      <c r="C366" s="170" t="s">
        <v>432</v>
      </c>
    </row>
    <row r="367" spans="3:3">
      <c r="C367" s="170" t="s">
        <v>433</v>
      </c>
    </row>
    <row r="368" spans="3:3">
      <c r="C368" s="170" t="s">
        <v>434</v>
      </c>
    </row>
    <row r="369" spans="3:3">
      <c r="C369" s="170" t="s">
        <v>435</v>
      </c>
    </row>
    <row r="370" spans="3:3">
      <c r="C370" s="170" t="s">
        <v>436</v>
      </c>
    </row>
    <row r="371" spans="3:3">
      <c r="C371" s="170" t="s">
        <v>437</v>
      </c>
    </row>
    <row r="372" spans="3:3">
      <c r="C372" s="170" t="s">
        <v>438</v>
      </c>
    </row>
    <row r="373" spans="3:3">
      <c r="C373" s="8"/>
    </row>
  </sheetData>
  <mergeCells count="35">
    <mergeCell ref="A339:C339"/>
    <mergeCell ref="A298:C298"/>
    <mergeCell ref="A209:C209"/>
    <mergeCell ref="A229:C229"/>
    <mergeCell ref="A243:C243"/>
    <mergeCell ref="A250:C250"/>
    <mergeCell ref="A278:C278"/>
    <mergeCell ref="A257:C257"/>
    <mergeCell ref="A270:C270"/>
    <mergeCell ref="A326:C326"/>
    <mergeCell ref="A319:C319"/>
    <mergeCell ref="A312:C312"/>
    <mergeCell ref="A305:C305"/>
    <mergeCell ref="A105:C105"/>
    <mergeCell ref="A112:C112"/>
    <mergeCell ref="A188:C188"/>
    <mergeCell ref="A236:C236"/>
    <mergeCell ref="A119:C119"/>
    <mergeCell ref="A140:C140"/>
    <mergeCell ref="A181:C181"/>
    <mergeCell ref="A1:C1"/>
    <mergeCell ref="A36:C36"/>
    <mergeCell ref="A22:C22"/>
    <mergeCell ref="A29:C29"/>
    <mergeCell ref="A160:C160"/>
    <mergeCell ref="A91:C91"/>
    <mergeCell ref="A98:C98"/>
    <mergeCell ref="A63:C63"/>
    <mergeCell ref="A132:C132"/>
    <mergeCell ref="A50:C50"/>
    <mergeCell ref="A43:C43"/>
    <mergeCell ref="A71:C71"/>
    <mergeCell ref="A201:C201"/>
    <mergeCell ref="A174:C174"/>
    <mergeCell ref="A167:C167"/>
  </mergeCells>
  <phoneticPr fontId="3" type="noConversion"/>
  <dataValidations count="5">
    <dataValidation type="list" allowBlank="1" showInputMessage="1" showErrorMessage="1" sqref="C321 C17 C284 C307 C293 C288 C259 C300 C314 C215 C211 C245 C224 C190 C219 C169 C231 C252 C142 C146 C183 C155 C100 C150 C121 C162 C176 C86 C107 C31 C81 C52 C93 C114 C73 C77 C4 C8 C45 C24 C38 C12 C280 C328 C238">
      <formula1>"Yes,No"</formula1>
    </dataValidation>
    <dataValidation type="list" allowBlank="1" showInputMessage="1" showErrorMessage="1" sqref="C286 C217 C148 C79 C10">
      <formula1>"High,Medium,Low"</formula1>
    </dataValidation>
    <dataValidation type="list" allowBlank="1" showInputMessage="1" showErrorMessage="1" sqref="C333 C264 C57 C126 C195">
      <formula1>Scores</formula1>
    </dataValidation>
    <dataValidation type="list" allowBlank="1" showInputMessage="1" showErrorMessage="1" sqref="C18 C322 C308 C294 C253 C163 C191 C184 C177 C246 C115 C301 C260 C53 C87 C46 C315 C329 C39 C108 C122">
      <formula1>$C$359:$C$372</formula1>
    </dataValidation>
    <dataValidation type="list" allowBlank="1" showInputMessage="1" showErrorMessage="1" sqref="C25 C32 C94 C101 C156 C170 C225 C232 C239">
      <formula1>$C$347:$C$360</formula1>
    </dataValidation>
  </dataValidations>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3.xml><?xml version="1.0" encoding="utf-8"?>
<worksheet xmlns="http://schemas.openxmlformats.org/spreadsheetml/2006/main" xmlns:r="http://schemas.openxmlformats.org/officeDocument/2006/relationships">
  <dimension ref="A1:G361"/>
  <sheetViews>
    <sheetView workbookViewId="0">
      <selection activeCell="C197" sqref="C197"/>
    </sheetView>
  </sheetViews>
  <sheetFormatPr defaultRowHeight="12.75" outlineLevelRow="2"/>
  <cols>
    <col min="1" max="1" width="41.28515625" style="136" customWidth="1"/>
    <col min="2" max="2" width="1.7109375" style="10" customWidth="1"/>
    <col min="3" max="3" width="60.7109375" style="46" customWidth="1"/>
    <col min="4" max="4" width="5.7109375" style="8" customWidth="1"/>
    <col min="5" max="5" width="5.7109375" style="8" hidden="1" customWidth="1"/>
    <col min="6" max="6" width="5.7109375" style="8" customWidth="1"/>
    <col min="7" max="16384" width="9.140625" style="8"/>
  </cols>
  <sheetData>
    <row r="1" spans="1:7" s="6" customFormat="1" ht="20.25">
      <c r="A1" s="202" t="s">
        <v>288</v>
      </c>
      <c r="B1" s="202"/>
      <c r="C1" s="202"/>
      <c r="E1" s="7"/>
    </row>
    <row r="2" spans="1:7">
      <c r="A2" s="138"/>
      <c r="B2" s="20"/>
      <c r="C2" s="21"/>
      <c r="E2" s="51"/>
    </row>
    <row r="3" spans="1:7" ht="13.5" thickBot="1">
      <c r="A3" s="134" t="s">
        <v>243</v>
      </c>
      <c r="B3" s="20"/>
      <c r="C3" s="21"/>
    </row>
    <row r="4" spans="1:7" ht="16.5" outlineLevel="1" thickBot="1">
      <c r="A4" s="67" t="s">
        <v>208</v>
      </c>
      <c r="B4" s="13"/>
      <c r="C4" s="89"/>
    </row>
    <row r="5" spans="1:7" ht="13.5" outlineLevel="1" thickBot="1">
      <c r="A5" s="130" t="s">
        <v>404</v>
      </c>
      <c r="B5" s="39"/>
      <c r="C5" s="90"/>
    </row>
    <row r="6" spans="1:7" ht="14.25" outlineLevel="1" thickTop="1" thickBot="1">
      <c r="A6" s="131" t="s">
        <v>257</v>
      </c>
      <c r="B6" s="3"/>
      <c r="C6" s="91"/>
    </row>
    <row r="7" spans="1:7" ht="13.5" outlineLevel="1" thickBot="1">
      <c r="A7" s="131" t="s">
        <v>405</v>
      </c>
      <c r="B7" s="13"/>
      <c r="C7" s="45"/>
      <c r="G7" s="83"/>
    </row>
    <row r="8" spans="1:7" ht="13.5" outlineLevel="1" thickBot="1">
      <c r="A8" s="130"/>
      <c r="B8" s="13"/>
    </row>
    <row r="9" spans="1:7" ht="14.25" outlineLevel="1" thickTop="1" thickBot="1">
      <c r="A9" s="130" t="s">
        <v>406</v>
      </c>
      <c r="C9" s="92"/>
    </row>
    <row r="10" spans="1:7" ht="14.25" outlineLevel="1" thickTop="1" thickBot="1">
      <c r="A10" s="131" t="s">
        <v>257</v>
      </c>
      <c r="B10" s="3"/>
      <c r="C10" s="84"/>
      <c r="E10" s="17"/>
    </row>
    <row r="11" spans="1:7" ht="13.5" outlineLevel="1" thickBot="1">
      <c r="A11" s="131" t="s">
        <v>407</v>
      </c>
      <c r="B11" s="13"/>
      <c r="C11" s="44"/>
      <c r="E11" s="17">
        <f>IF(C11="High",1,IF(C11="Medium",2,IF(C11="Low",3,0)))</f>
        <v>0</v>
      </c>
    </row>
    <row r="12" spans="1:7" ht="13.5" outlineLevel="1" thickBot="1">
      <c r="A12" s="131"/>
      <c r="B12" s="3"/>
      <c r="C12" s="21"/>
      <c r="E12" s="17">
        <f>C7*E11</f>
        <v>0</v>
      </c>
    </row>
    <row r="13" spans="1:7" ht="14.25" outlineLevel="1" thickTop="1" thickBot="1">
      <c r="A13" s="130" t="s">
        <v>408</v>
      </c>
      <c r="B13" s="3"/>
      <c r="C13" s="92"/>
      <c r="E13" s="17"/>
    </row>
    <row r="14" spans="1:7" ht="14.25" outlineLevel="1" thickTop="1" thickBot="1">
      <c r="A14" s="131" t="s">
        <v>257</v>
      </c>
      <c r="B14" s="3"/>
      <c r="C14" s="82"/>
      <c r="E14" s="17"/>
    </row>
    <row r="15" spans="1:7" ht="13.5" outlineLevel="1" thickTop="1">
      <c r="A15" s="131" t="s">
        <v>409</v>
      </c>
      <c r="B15" s="3"/>
      <c r="C15" s="42"/>
      <c r="E15" s="17"/>
    </row>
    <row r="16" spans="1:7" ht="13.5" outlineLevel="1" thickBot="1">
      <c r="A16" s="131"/>
    </row>
    <row r="17" spans="1:7" ht="14.25" outlineLevel="1" thickTop="1" thickBot="1">
      <c r="A17" s="130" t="s">
        <v>440</v>
      </c>
      <c r="B17" s="13"/>
      <c r="C17" s="54"/>
    </row>
    <row r="18" spans="1:7" ht="14.25" outlineLevel="1" thickTop="1" thickBot="1">
      <c r="A18" s="131" t="s">
        <v>203</v>
      </c>
      <c r="C18" s="43"/>
    </row>
    <row r="19" spans="1:7" ht="14.25" outlineLevel="1" thickTop="1" thickBot="1">
      <c r="A19" s="131" t="s">
        <v>441</v>
      </c>
      <c r="B19" s="24"/>
      <c r="C19" s="54"/>
    </row>
    <row r="20" spans="1:7" ht="14.25" outlineLevel="1" thickTop="1" thickBot="1">
      <c r="A20" s="131" t="s">
        <v>439</v>
      </c>
      <c r="B20" s="24"/>
      <c r="C20" s="54"/>
    </row>
    <row r="21" spans="1:7" ht="25.5" outlineLevel="1" thickTop="1" thickBot="1">
      <c r="A21" s="131" t="s">
        <v>448</v>
      </c>
      <c r="B21" s="3"/>
      <c r="C21" s="54"/>
    </row>
    <row r="22" spans="1:7" ht="13.5" outlineLevel="1" thickTop="1">
      <c r="A22" s="131"/>
      <c r="C22" s="10"/>
      <c r="D22" s="12"/>
      <c r="E22" s="12"/>
      <c r="F22" s="12"/>
      <c r="G22" s="12"/>
    </row>
    <row r="23" spans="1:7" ht="13.5" outlineLevel="1" thickBot="1">
      <c r="A23" s="134" t="s">
        <v>240</v>
      </c>
    </row>
    <row r="24" spans="1:7" ht="14.25" outlineLevel="2" thickTop="1" thickBot="1">
      <c r="A24" s="130" t="s">
        <v>442</v>
      </c>
      <c r="B24" s="13"/>
      <c r="C24" s="54"/>
    </row>
    <row r="25" spans="1:7" ht="14.25" outlineLevel="2" thickTop="1" thickBot="1">
      <c r="A25" s="131" t="s">
        <v>203</v>
      </c>
      <c r="C25" s="43"/>
    </row>
    <row r="26" spans="1:7" ht="14.25" outlineLevel="2" thickTop="1" thickBot="1">
      <c r="A26" s="131" t="s">
        <v>441</v>
      </c>
      <c r="B26" s="24"/>
      <c r="C26" s="54"/>
    </row>
    <row r="27" spans="1:7" ht="14.25" outlineLevel="2" thickTop="1" thickBot="1">
      <c r="A27" s="131" t="s">
        <v>439</v>
      </c>
      <c r="B27" s="24"/>
      <c r="C27" s="54"/>
    </row>
    <row r="28" spans="1:7" ht="25.5" outlineLevel="2" thickTop="1" thickBot="1">
      <c r="A28" s="131" t="s">
        <v>448</v>
      </c>
      <c r="B28" s="3"/>
      <c r="C28" s="54"/>
    </row>
    <row r="29" spans="1:7" ht="13.5" outlineLevel="1" thickTop="1">
      <c r="A29" s="131"/>
      <c r="C29" s="10"/>
      <c r="D29" s="12"/>
      <c r="E29" s="12"/>
      <c r="F29" s="12"/>
      <c r="G29" s="12"/>
    </row>
    <row r="30" spans="1:7" ht="13.5" outlineLevel="1" thickBot="1">
      <c r="A30" s="134" t="s">
        <v>239</v>
      </c>
      <c r="B30" s="3"/>
      <c r="C30" s="21"/>
    </row>
    <row r="31" spans="1:7" ht="14.25" outlineLevel="2" thickTop="1" thickBot="1">
      <c r="A31" s="130" t="s">
        <v>443</v>
      </c>
      <c r="B31" s="13"/>
      <c r="C31" s="54"/>
    </row>
    <row r="32" spans="1:7" ht="14.25" outlineLevel="2" thickTop="1" thickBot="1">
      <c r="A32" s="131" t="s">
        <v>203</v>
      </c>
      <c r="C32" s="43"/>
    </row>
    <row r="33" spans="1:7" ht="14.25" outlineLevel="2" thickTop="1" thickBot="1">
      <c r="A33" s="131" t="s">
        <v>441</v>
      </c>
      <c r="B33" s="24"/>
      <c r="C33" s="54"/>
    </row>
    <row r="34" spans="1:7" ht="14.25" outlineLevel="2" thickTop="1" thickBot="1">
      <c r="A34" s="131" t="s">
        <v>439</v>
      </c>
      <c r="B34" s="24"/>
      <c r="C34" s="54"/>
    </row>
    <row r="35" spans="1:7" ht="25.5" outlineLevel="2" thickTop="1" thickBot="1">
      <c r="A35" s="131" t="s">
        <v>448</v>
      </c>
      <c r="B35" s="3"/>
      <c r="C35" s="54"/>
    </row>
    <row r="36" spans="1:7" ht="13.5" outlineLevel="1" thickTop="1">
      <c r="A36" s="131"/>
      <c r="C36" s="10"/>
      <c r="D36" s="12"/>
      <c r="E36" s="12"/>
      <c r="F36" s="12"/>
      <c r="G36" s="12"/>
    </row>
    <row r="37" spans="1:7" ht="13.5" outlineLevel="1" thickBot="1">
      <c r="A37" s="134" t="s">
        <v>254</v>
      </c>
      <c r="B37" s="3"/>
      <c r="C37" s="21"/>
    </row>
    <row r="38" spans="1:7" ht="14.25" outlineLevel="2" thickTop="1" thickBot="1">
      <c r="A38" s="130" t="s">
        <v>444</v>
      </c>
      <c r="B38" s="13"/>
      <c r="C38" s="54"/>
    </row>
    <row r="39" spans="1:7" ht="14.25" outlineLevel="2" thickTop="1" thickBot="1">
      <c r="A39" s="131" t="s">
        <v>203</v>
      </c>
      <c r="C39" s="43"/>
    </row>
    <row r="40" spans="1:7" ht="14.25" outlineLevel="2" thickTop="1" thickBot="1">
      <c r="A40" s="131" t="s">
        <v>441</v>
      </c>
      <c r="B40" s="24"/>
      <c r="C40" s="54"/>
    </row>
    <row r="41" spans="1:7" ht="14.25" outlineLevel="2" thickTop="1" thickBot="1">
      <c r="A41" s="131" t="s">
        <v>439</v>
      </c>
      <c r="B41" s="24"/>
      <c r="C41" s="54"/>
    </row>
    <row r="42" spans="1:7" ht="25.5" outlineLevel="2" thickTop="1" thickBot="1">
      <c r="A42" s="131" t="s">
        <v>448</v>
      </c>
      <c r="B42" s="3"/>
      <c r="C42" s="54"/>
    </row>
    <row r="43" spans="1:7" ht="13.5" outlineLevel="1" thickTop="1">
      <c r="A43" s="131"/>
      <c r="B43" s="3"/>
      <c r="C43" s="80"/>
    </row>
    <row r="44" spans="1:7" ht="13.5" outlineLevel="1" thickBot="1">
      <c r="A44" s="134" t="s">
        <v>253</v>
      </c>
      <c r="B44" s="3"/>
      <c r="C44" s="21"/>
    </row>
    <row r="45" spans="1:7" ht="14.25" outlineLevel="2" thickTop="1" thickBot="1">
      <c r="A45" s="130" t="s">
        <v>445</v>
      </c>
      <c r="B45" s="13"/>
      <c r="C45" s="54"/>
    </row>
    <row r="46" spans="1:7" ht="14.25" outlineLevel="2" thickTop="1" thickBot="1">
      <c r="A46" s="131" t="s">
        <v>203</v>
      </c>
      <c r="C46" s="43"/>
    </row>
    <row r="47" spans="1:7" ht="14.25" outlineLevel="2" thickTop="1" thickBot="1">
      <c r="A47" s="131" t="s">
        <v>441</v>
      </c>
      <c r="B47" s="24"/>
      <c r="C47" s="54"/>
    </row>
    <row r="48" spans="1:7" ht="14.25" outlineLevel="2" thickTop="1" thickBot="1">
      <c r="A48" s="131" t="s">
        <v>439</v>
      </c>
      <c r="B48" s="24"/>
      <c r="C48" s="54"/>
    </row>
    <row r="49" spans="1:5" ht="25.5" outlineLevel="2" thickTop="1" thickBot="1">
      <c r="A49" s="131" t="s">
        <v>448</v>
      </c>
      <c r="B49" s="3"/>
      <c r="C49" s="54"/>
    </row>
    <row r="50" spans="1:5" ht="13.5" outlineLevel="1" thickTop="1">
      <c r="A50" s="131"/>
      <c r="B50" s="3"/>
      <c r="C50" s="80"/>
    </row>
    <row r="51" spans="1:5" ht="13.5" outlineLevel="1" thickBot="1">
      <c r="A51" s="201" t="s">
        <v>252</v>
      </c>
      <c r="B51" s="201"/>
      <c r="C51" s="201"/>
    </row>
    <row r="52" spans="1:5" ht="14.25" outlineLevel="2" thickTop="1" thickBot="1">
      <c r="A52" s="130" t="s">
        <v>446</v>
      </c>
      <c r="B52" s="13"/>
      <c r="C52" s="54"/>
    </row>
    <row r="53" spans="1:5" ht="14.25" outlineLevel="2" thickTop="1" thickBot="1">
      <c r="A53" s="131" t="s">
        <v>203</v>
      </c>
      <c r="C53" s="43"/>
    </row>
    <row r="54" spans="1:5" ht="14.25" outlineLevel="2" thickTop="1" thickBot="1">
      <c r="A54" s="131" t="s">
        <v>441</v>
      </c>
      <c r="B54" s="24"/>
      <c r="C54" s="54"/>
    </row>
    <row r="55" spans="1:5" ht="14.25" outlineLevel="2" thickTop="1" thickBot="1">
      <c r="A55" s="131" t="s">
        <v>439</v>
      </c>
      <c r="B55" s="24"/>
      <c r="C55" s="54"/>
    </row>
    <row r="56" spans="1:5" ht="25.5" outlineLevel="2" thickTop="1" thickBot="1">
      <c r="A56" s="131" t="s">
        <v>448</v>
      </c>
      <c r="B56" s="3"/>
      <c r="C56" s="54"/>
    </row>
    <row r="57" spans="1:5" ht="14.25" outlineLevel="1" thickTop="1" thickBot="1">
      <c r="A57" s="131"/>
      <c r="B57" s="3"/>
      <c r="C57" s="80"/>
    </row>
    <row r="58" spans="1:5" ht="13.5" outlineLevel="1" thickBot="1">
      <c r="A58" s="130" t="s">
        <v>55</v>
      </c>
      <c r="B58" s="13"/>
      <c r="C58" s="120"/>
      <c r="E58" s="17">
        <f>IF(C58=1,1,IF(C58=2,0.75,IF(C58=3,0.5,IF(C58=4,0.25,0))))</f>
        <v>0</v>
      </c>
    </row>
    <row r="59" spans="1:5" ht="14.25" outlineLevel="1" thickTop="1" thickBot="1">
      <c r="A59" s="130" t="s">
        <v>279</v>
      </c>
      <c r="C59" s="121">
        <f>E58*C7*100</f>
        <v>0</v>
      </c>
      <c r="E59" s="8">
        <f>E58*C7</f>
        <v>0</v>
      </c>
    </row>
    <row r="60" spans="1:5" ht="14.25" outlineLevel="1" thickTop="1" thickBot="1">
      <c r="A60" s="130" t="s">
        <v>411</v>
      </c>
      <c r="B60" s="3"/>
      <c r="C60" s="114"/>
    </row>
    <row r="61" spans="1:5" ht="14.25" outlineLevel="1" thickTop="1" thickBot="1">
      <c r="A61" s="131"/>
      <c r="B61" s="3"/>
      <c r="C61" s="21"/>
    </row>
    <row r="62" spans="1:5" ht="14.25" outlineLevel="1" thickTop="1" thickBot="1">
      <c r="A62" s="130" t="s">
        <v>155</v>
      </c>
      <c r="B62" s="3"/>
      <c r="C62" s="86"/>
    </row>
    <row r="63" spans="1:5" ht="13.5" outlineLevel="1" thickTop="1">
      <c r="A63" s="130" t="s">
        <v>156</v>
      </c>
      <c r="B63" s="3"/>
      <c r="C63" s="87"/>
    </row>
    <row r="64" spans="1:5" outlineLevel="1">
      <c r="A64" s="199" t="s">
        <v>74</v>
      </c>
      <c r="B64" s="199"/>
      <c r="C64" s="199"/>
    </row>
    <row r="65" spans="1:5" ht="14.25" hidden="1" outlineLevel="2" thickTop="1" thickBot="1">
      <c r="A65" s="130" t="s">
        <v>157</v>
      </c>
      <c r="B65" s="38"/>
      <c r="C65" s="54"/>
    </row>
    <row r="66" spans="1:5" ht="14.25" hidden="1" outlineLevel="2" thickTop="1" thickBot="1">
      <c r="A66" s="130" t="s">
        <v>158</v>
      </c>
      <c r="B66" s="38"/>
      <c r="C66" s="54"/>
    </row>
    <row r="67" spans="1:5" ht="14.25" hidden="1" outlineLevel="2" thickTop="1" thickBot="1">
      <c r="A67" s="130" t="s">
        <v>159</v>
      </c>
      <c r="B67" s="8"/>
      <c r="C67" s="54"/>
    </row>
    <row r="68" spans="1:5" ht="14.25" hidden="1" outlineLevel="2" thickTop="1" thickBot="1">
      <c r="A68" s="130" t="s">
        <v>160</v>
      </c>
      <c r="B68" s="8"/>
      <c r="C68" s="54"/>
    </row>
    <row r="69" spans="1:5" outlineLevel="1" collapsed="1">
      <c r="A69" s="131"/>
      <c r="B69" s="3"/>
      <c r="C69" s="21"/>
    </row>
    <row r="70" spans="1:5">
      <c r="A70" s="131"/>
      <c r="B70" s="3"/>
      <c r="C70" s="21"/>
    </row>
    <row r="71" spans="1:5" ht="5.0999999999999996" customHeight="1">
      <c r="A71" s="132"/>
      <c r="B71" s="26"/>
      <c r="C71" s="93"/>
    </row>
    <row r="72" spans="1:5" ht="13.5" thickBot="1">
      <c r="A72" s="134" t="s">
        <v>228</v>
      </c>
    </row>
    <row r="73" spans="1:5" ht="16.5" outlineLevel="1" thickBot="1">
      <c r="A73" s="16" t="s">
        <v>209</v>
      </c>
      <c r="B73" s="13"/>
      <c r="C73" s="96"/>
    </row>
    <row r="74" spans="1:5" ht="13.5" outlineLevel="1" thickBot="1">
      <c r="A74" s="130" t="s">
        <v>404</v>
      </c>
      <c r="B74" s="39"/>
      <c r="C74" s="90"/>
    </row>
    <row r="75" spans="1:5" ht="14.25" outlineLevel="1" thickTop="1" thickBot="1">
      <c r="A75" s="131" t="s">
        <v>257</v>
      </c>
      <c r="B75" s="3"/>
      <c r="C75" s="84"/>
    </row>
    <row r="76" spans="1:5" ht="13.5" outlineLevel="1" thickBot="1">
      <c r="A76" s="131" t="s">
        <v>405</v>
      </c>
      <c r="B76" s="13"/>
      <c r="C76" s="45"/>
    </row>
    <row r="77" spans="1:5" ht="13.5" outlineLevel="1" thickBot="1">
      <c r="A77" s="130"/>
      <c r="B77" s="13"/>
    </row>
    <row r="78" spans="1:5" ht="14.25" outlineLevel="1" thickTop="1" thickBot="1">
      <c r="A78" s="130" t="s">
        <v>406</v>
      </c>
      <c r="C78" s="92"/>
      <c r="E78" s="17"/>
    </row>
    <row r="79" spans="1:5" ht="14.25" outlineLevel="1" thickTop="1" thickBot="1">
      <c r="A79" s="131" t="s">
        <v>257</v>
      </c>
      <c r="B79" s="3"/>
      <c r="C79" s="84"/>
      <c r="E79" s="17"/>
    </row>
    <row r="80" spans="1:5" ht="13.5" outlineLevel="1" thickBot="1">
      <c r="A80" s="131" t="s">
        <v>407</v>
      </c>
      <c r="B80" s="13"/>
      <c r="C80" s="44"/>
      <c r="E80" s="17">
        <f>IF(C80="High",1,IF(C80="Medium",2,IF(C80="Low",3,0)))</f>
        <v>0</v>
      </c>
    </row>
    <row r="81" spans="1:5" ht="13.5" outlineLevel="1" thickBot="1">
      <c r="A81" s="131"/>
      <c r="B81" s="3"/>
      <c r="C81" s="21"/>
      <c r="E81" s="17">
        <f>C76*E80</f>
        <v>0</v>
      </c>
    </row>
    <row r="82" spans="1:5" ht="14.25" outlineLevel="1" thickTop="1" thickBot="1">
      <c r="A82" s="130" t="s">
        <v>408</v>
      </c>
      <c r="B82" s="3"/>
      <c r="C82" s="92"/>
      <c r="E82" s="17"/>
    </row>
    <row r="83" spans="1:5" ht="14.25" outlineLevel="1" thickTop="1" thickBot="1">
      <c r="A83" s="131" t="s">
        <v>257</v>
      </c>
      <c r="B83" s="3"/>
      <c r="C83" s="82"/>
      <c r="E83" s="17"/>
    </row>
    <row r="84" spans="1:5" ht="13.5" outlineLevel="1" thickTop="1">
      <c r="A84" s="131" t="s">
        <v>409</v>
      </c>
      <c r="B84" s="3"/>
      <c r="C84" s="42"/>
      <c r="E84" s="17"/>
    </row>
    <row r="85" spans="1:5" ht="13.5" outlineLevel="1" thickBot="1"/>
    <row r="86" spans="1:5" ht="14.25" outlineLevel="1" thickTop="1" thickBot="1">
      <c r="A86" s="130" t="s">
        <v>440</v>
      </c>
      <c r="B86" s="13"/>
      <c r="C86" s="54"/>
    </row>
    <row r="87" spans="1:5" ht="14.25" outlineLevel="1" thickTop="1" thickBot="1">
      <c r="A87" s="131" t="s">
        <v>203</v>
      </c>
      <c r="C87" s="43"/>
    </row>
    <row r="88" spans="1:5" ht="14.25" outlineLevel="1" thickTop="1" thickBot="1">
      <c r="A88" s="131" t="s">
        <v>441</v>
      </c>
      <c r="B88" s="24"/>
      <c r="C88" s="54"/>
    </row>
    <row r="89" spans="1:5" ht="14.25" outlineLevel="1" thickTop="1" thickBot="1">
      <c r="A89" s="131" t="s">
        <v>439</v>
      </c>
      <c r="B89" s="24"/>
      <c r="C89" s="54"/>
    </row>
    <row r="90" spans="1:5" ht="25.5" outlineLevel="1" thickTop="1" thickBot="1">
      <c r="A90" s="131" t="s">
        <v>448</v>
      </c>
      <c r="B90" s="3"/>
      <c r="C90" s="54"/>
    </row>
    <row r="91" spans="1:5" ht="13.5" outlineLevel="1" thickTop="1">
      <c r="A91" s="131"/>
      <c r="B91" s="3"/>
      <c r="C91" s="80"/>
    </row>
    <row r="92" spans="1:5" outlineLevel="1">
      <c r="A92" s="134" t="s">
        <v>240</v>
      </c>
    </row>
    <row r="93" spans="1:5" ht="14.25" hidden="1" outlineLevel="2" thickTop="1" thickBot="1">
      <c r="A93" s="130" t="s">
        <v>442</v>
      </c>
      <c r="B93" s="13"/>
      <c r="C93" s="54"/>
    </row>
    <row r="94" spans="1:5" ht="14.25" hidden="1" outlineLevel="2" thickTop="1" thickBot="1">
      <c r="A94" s="131" t="s">
        <v>203</v>
      </c>
      <c r="C94" s="43"/>
    </row>
    <row r="95" spans="1:5" ht="14.25" hidden="1" outlineLevel="2" thickTop="1" thickBot="1">
      <c r="A95" s="131" t="s">
        <v>441</v>
      </c>
      <c r="B95" s="24"/>
      <c r="C95" s="54"/>
    </row>
    <row r="96" spans="1:5" ht="14.25" hidden="1" outlineLevel="2" thickTop="1" thickBot="1">
      <c r="A96" s="131" t="s">
        <v>439</v>
      </c>
      <c r="B96" s="24"/>
      <c r="C96" s="54"/>
    </row>
    <row r="97" spans="1:3" ht="25.5" hidden="1" outlineLevel="2" thickTop="1" thickBot="1">
      <c r="A97" s="131" t="s">
        <v>448</v>
      </c>
      <c r="B97" s="3"/>
      <c r="C97" s="54"/>
    </row>
    <row r="98" spans="1:3" outlineLevel="1" collapsed="1">
      <c r="A98" s="131"/>
      <c r="B98" s="3"/>
      <c r="C98" s="80"/>
    </row>
    <row r="99" spans="1:3" outlineLevel="1">
      <c r="A99" s="134" t="s">
        <v>239</v>
      </c>
      <c r="B99" s="3"/>
      <c r="C99" s="21"/>
    </row>
    <row r="100" spans="1:3" ht="14.25" hidden="1" outlineLevel="2" thickTop="1" thickBot="1">
      <c r="A100" s="130" t="s">
        <v>443</v>
      </c>
      <c r="B100" s="13"/>
      <c r="C100" s="54"/>
    </row>
    <row r="101" spans="1:3" ht="14.25" hidden="1" outlineLevel="2" thickTop="1" thickBot="1">
      <c r="A101" s="131" t="s">
        <v>203</v>
      </c>
      <c r="C101" s="43"/>
    </row>
    <row r="102" spans="1:3" ht="14.25" hidden="1" outlineLevel="2" thickTop="1" thickBot="1">
      <c r="A102" s="131" t="s">
        <v>441</v>
      </c>
      <c r="B102" s="24"/>
      <c r="C102" s="54"/>
    </row>
    <row r="103" spans="1:3" ht="14.25" hidden="1" outlineLevel="2" thickTop="1" thickBot="1">
      <c r="A103" s="131" t="s">
        <v>439</v>
      </c>
      <c r="B103" s="24"/>
      <c r="C103" s="54"/>
    </row>
    <row r="104" spans="1:3" ht="25.5" hidden="1" outlineLevel="2" thickTop="1" thickBot="1">
      <c r="A104" s="131" t="s">
        <v>448</v>
      </c>
      <c r="B104" s="3"/>
      <c r="C104" s="54"/>
    </row>
    <row r="105" spans="1:3" outlineLevel="1" collapsed="1">
      <c r="A105" s="131"/>
      <c r="B105" s="3"/>
      <c r="C105" s="80"/>
    </row>
    <row r="106" spans="1:3" outlineLevel="1">
      <c r="A106" s="134" t="s">
        <v>254</v>
      </c>
      <c r="B106" s="3"/>
      <c r="C106" s="21"/>
    </row>
    <row r="107" spans="1:3" ht="14.25" hidden="1" outlineLevel="2" thickTop="1" thickBot="1">
      <c r="A107" s="130" t="s">
        <v>444</v>
      </c>
      <c r="B107" s="13"/>
      <c r="C107" s="54"/>
    </row>
    <row r="108" spans="1:3" ht="14.25" hidden="1" outlineLevel="2" thickTop="1" thickBot="1">
      <c r="A108" s="131" t="s">
        <v>203</v>
      </c>
      <c r="C108" s="43"/>
    </row>
    <row r="109" spans="1:3" ht="14.25" hidden="1" outlineLevel="2" thickTop="1" thickBot="1">
      <c r="A109" s="131" t="s">
        <v>441</v>
      </c>
      <c r="B109" s="24"/>
      <c r="C109" s="54"/>
    </row>
    <row r="110" spans="1:3" ht="14.25" hidden="1" outlineLevel="2" thickTop="1" thickBot="1">
      <c r="A110" s="131" t="s">
        <v>439</v>
      </c>
      <c r="B110" s="24"/>
      <c r="C110" s="54"/>
    </row>
    <row r="111" spans="1:3" ht="25.5" hidden="1" outlineLevel="2" thickTop="1" thickBot="1">
      <c r="A111" s="131" t="s">
        <v>448</v>
      </c>
      <c r="B111" s="3"/>
      <c r="C111" s="54"/>
    </row>
    <row r="112" spans="1:3" outlineLevel="1" collapsed="1">
      <c r="A112" s="131"/>
      <c r="B112" s="3"/>
      <c r="C112" s="80"/>
    </row>
    <row r="113" spans="1:5" outlineLevel="1">
      <c r="A113" s="134" t="s">
        <v>253</v>
      </c>
      <c r="B113" s="3"/>
      <c r="C113" s="21"/>
    </row>
    <row r="114" spans="1:5" ht="14.25" hidden="1" outlineLevel="2" thickTop="1" thickBot="1">
      <c r="A114" s="130" t="s">
        <v>445</v>
      </c>
      <c r="B114" s="13"/>
      <c r="C114" s="54"/>
    </row>
    <row r="115" spans="1:5" ht="14.25" hidden="1" outlineLevel="2" thickTop="1" thickBot="1">
      <c r="A115" s="131" t="s">
        <v>203</v>
      </c>
      <c r="C115" s="43"/>
    </row>
    <row r="116" spans="1:5" ht="14.25" hidden="1" outlineLevel="2" thickTop="1" thickBot="1">
      <c r="A116" s="131" t="s">
        <v>441</v>
      </c>
      <c r="B116" s="24"/>
      <c r="C116" s="54"/>
    </row>
    <row r="117" spans="1:5" ht="14.25" hidden="1" outlineLevel="2" thickTop="1" thickBot="1">
      <c r="A117" s="131" t="s">
        <v>439</v>
      </c>
      <c r="B117" s="24"/>
      <c r="C117" s="54"/>
    </row>
    <row r="118" spans="1:5" ht="25.5" hidden="1" outlineLevel="2" thickTop="1" thickBot="1">
      <c r="A118" s="131" t="s">
        <v>448</v>
      </c>
      <c r="B118" s="3"/>
      <c r="C118" s="54"/>
    </row>
    <row r="119" spans="1:5" outlineLevel="1" collapsed="1">
      <c r="A119" s="131"/>
      <c r="B119" s="3"/>
      <c r="C119" s="80"/>
    </row>
    <row r="120" spans="1:5" outlineLevel="1">
      <c r="A120" s="201" t="s">
        <v>252</v>
      </c>
      <c r="B120" s="201"/>
      <c r="C120" s="201"/>
    </row>
    <row r="121" spans="1:5" ht="14.25" hidden="1" outlineLevel="2" thickTop="1" thickBot="1">
      <c r="A121" s="130" t="s">
        <v>446</v>
      </c>
      <c r="B121" s="13"/>
      <c r="C121" s="54"/>
    </row>
    <row r="122" spans="1:5" ht="14.25" hidden="1" outlineLevel="2" thickTop="1" thickBot="1">
      <c r="A122" s="131" t="s">
        <v>203</v>
      </c>
      <c r="C122" s="43"/>
    </row>
    <row r="123" spans="1:5" ht="14.25" hidden="1" outlineLevel="2" thickTop="1" thickBot="1">
      <c r="A123" s="131" t="s">
        <v>441</v>
      </c>
      <c r="B123" s="24"/>
      <c r="C123" s="54"/>
    </row>
    <row r="124" spans="1:5" ht="14.25" hidden="1" outlineLevel="2" thickTop="1" thickBot="1">
      <c r="A124" s="131" t="s">
        <v>439</v>
      </c>
      <c r="B124" s="24"/>
      <c r="C124" s="54"/>
    </row>
    <row r="125" spans="1:5" ht="25.5" hidden="1" outlineLevel="2" thickTop="1" thickBot="1">
      <c r="A125" s="131" t="s">
        <v>448</v>
      </c>
      <c r="B125" s="3"/>
      <c r="C125" s="54"/>
    </row>
    <row r="126" spans="1:5" ht="13.5" outlineLevel="1" collapsed="1" thickBot="1">
      <c r="A126" s="131"/>
      <c r="B126" s="3"/>
      <c r="C126" s="80"/>
    </row>
    <row r="127" spans="1:5" s="12" customFormat="1" ht="13.5" outlineLevel="1" thickBot="1">
      <c r="A127" s="135" t="s">
        <v>56</v>
      </c>
      <c r="B127" s="13"/>
      <c r="C127" s="120"/>
      <c r="E127" s="17">
        <f>IF(C127=1,1,IF(C127=2,0.75,IF(C127=3,0.5,IF(C127=4,0.25,0))))</f>
        <v>0</v>
      </c>
    </row>
    <row r="128" spans="1:5" ht="14.25" outlineLevel="1" thickTop="1" thickBot="1">
      <c r="A128" s="130" t="s">
        <v>279</v>
      </c>
      <c r="C128" s="121">
        <f>E127*C76*100</f>
        <v>0</v>
      </c>
      <c r="E128" s="8">
        <f>E127*C76</f>
        <v>0</v>
      </c>
    </row>
    <row r="129" spans="1:3" ht="14.25" outlineLevel="1" thickTop="1" thickBot="1">
      <c r="A129" s="130" t="s">
        <v>411</v>
      </c>
      <c r="B129" s="3"/>
      <c r="C129" s="115"/>
    </row>
    <row r="130" spans="1:3" ht="14.25" outlineLevel="1" thickTop="1" thickBot="1">
      <c r="C130" s="21"/>
    </row>
    <row r="131" spans="1:3" ht="14.25" outlineLevel="1" thickTop="1" thickBot="1">
      <c r="A131" s="130" t="s">
        <v>149</v>
      </c>
      <c r="B131" s="3"/>
      <c r="C131" s="88"/>
    </row>
    <row r="132" spans="1:3" ht="13.5" outlineLevel="1" thickTop="1">
      <c r="A132" s="130" t="s">
        <v>150</v>
      </c>
      <c r="B132" s="3"/>
      <c r="C132" s="87"/>
    </row>
    <row r="133" spans="1:3" outlineLevel="1">
      <c r="A133" s="199" t="s">
        <v>74</v>
      </c>
      <c r="B133" s="199"/>
      <c r="C133" s="199"/>
    </row>
    <row r="134" spans="1:3" ht="14.25" hidden="1" outlineLevel="2" thickTop="1" thickBot="1">
      <c r="A134" s="130" t="s">
        <v>151</v>
      </c>
      <c r="B134" s="38"/>
      <c r="C134" s="54"/>
    </row>
    <row r="135" spans="1:3" ht="14.25" hidden="1" outlineLevel="2" thickTop="1" thickBot="1">
      <c r="A135" s="130" t="s">
        <v>152</v>
      </c>
      <c r="B135" s="38"/>
      <c r="C135" s="54"/>
    </row>
    <row r="136" spans="1:3" ht="14.25" hidden="1" outlineLevel="2" thickTop="1" thickBot="1">
      <c r="A136" s="130" t="s">
        <v>153</v>
      </c>
      <c r="B136" s="8"/>
      <c r="C136" s="54"/>
    </row>
    <row r="137" spans="1:3" ht="14.25" hidden="1" outlineLevel="2" thickTop="1" thickBot="1">
      <c r="A137" s="130" t="s">
        <v>154</v>
      </c>
      <c r="B137" s="8"/>
      <c r="C137" s="54"/>
    </row>
    <row r="138" spans="1:3" outlineLevel="1" collapsed="1">
      <c r="A138" s="131"/>
      <c r="B138" s="3"/>
      <c r="C138" s="21"/>
    </row>
    <row r="139" spans="1:3">
      <c r="A139" s="131"/>
      <c r="B139" s="3"/>
      <c r="C139" s="21"/>
    </row>
    <row r="140" spans="1:3" ht="5.0999999999999996" customHeight="1">
      <c r="A140" s="132"/>
      <c r="B140" s="26"/>
      <c r="C140" s="93"/>
    </row>
    <row r="141" spans="1:3" ht="13.5" thickBot="1">
      <c r="A141" s="134" t="s">
        <v>227</v>
      </c>
    </row>
    <row r="142" spans="1:3" ht="16.5" outlineLevel="1" thickBot="1">
      <c r="A142" s="16" t="s">
        <v>210</v>
      </c>
      <c r="B142" s="13"/>
      <c r="C142" s="96"/>
    </row>
    <row r="143" spans="1:3" ht="13.5" outlineLevel="1" thickBot="1">
      <c r="A143" s="130" t="s">
        <v>404</v>
      </c>
      <c r="B143" s="39"/>
      <c r="C143" s="90"/>
    </row>
    <row r="144" spans="1:3" ht="14.25" outlineLevel="1" thickTop="1" thickBot="1">
      <c r="A144" s="131" t="s">
        <v>257</v>
      </c>
      <c r="B144" s="3"/>
      <c r="C144" s="94"/>
    </row>
    <row r="145" spans="1:5" ht="13.5" outlineLevel="1" thickBot="1">
      <c r="A145" s="131" t="s">
        <v>405</v>
      </c>
      <c r="B145" s="13"/>
      <c r="C145" s="45"/>
    </row>
    <row r="146" spans="1:5" ht="13.5" outlineLevel="1" thickBot="1">
      <c r="A146" s="130"/>
      <c r="B146" s="13"/>
      <c r="C146" s="21"/>
    </row>
    <row r="147" spans="1:5" ht="14.25" outlineLevel="1" thickTop="1" thickBot="1">
      <c r="A147" s="130" t="s">
        <v>406</v>
      </c>
      <c r="C147" s="92"/>
      <c r="E147" s="17"/>
    </row>
    <row r="148" spans="1:5" ht="14.25" outlineLevel="1" thickTop="1" thickBot="1">
      <c r="A148" s="131" t="s">
        <v>257</v>
      </c>
      <c r="B148" s="3"/>
      <c r="C148" s="94"/>
      <c r="E148" s="17"/>
    </row>
    <row r="149" spans="1:5" ht="13.5" outlineLevel="1" thickBot="1">
      <c r="A149" s="131" t="s">
        <v>407</v>
      </c>
      <c r="B149" s="13"/>
      <c r="C149" s="89"/>
      <c r="E149" s="17">
        <f>IF(C149="High",1,IF(C149="Medium",2,IF(C149="Low",3,0)))</f>
        <v>0</v>
      </c>
    </row>
    <row r="150" spans="1:5" outlineLevel="1">
      <c r="A150" s="131"/>
      <c r="E150" s="17">
        <f>C145*E149</f>
        <v>0</v>
      </c>
    </row>
    <row r="151" spans="1:5" ht="13.5" outlineLevel="1" thickBot="1">
      <c r="A151" s="130" t="s">
        <v>408</v>
      </c>
      <c r="B151" s="3"/>
      <c r="C151" s="21"/>
      <c r="E151" s="17"/>
    </row>
    <row r="152" spans="1:5" ht="14.25" outlineLevel="1" thickTop="1" thickBot="1">
      <c r="A152" s="131" t="s">
        <v>257</v>
      </c>
      <c r="B152" s="3"/>
      <c r="C152" s="92"/>
      <c r="E152" s="17"/>
    </row>
    <row r="153" spans="1:5" ht="14.25" outlineLevel="1" thickTop="1" thickBot="1">
      <c r="A153" s="131" t="s">
        <v>409</v>
      </c>
      <c r="B153" s="3"/>
      <c r="C153" s="97"/>
      <c r="E153" s="17"/>
    </row>
    <row r="154" spans="1:5" ht="14.25" outlineLevel="1" thickTop="1" thickBot="1"/>
    <row r="155" spans="1:5" ht="14.25" outlineLevel="1" thickTop="1" thickBot="1">
      <c r="A155" s="130" t="s">
        <v>440</v>
      </c>
      <c r="B155" s="13"/>
      <c r="C155" s="54"/>
    </row>
    <row r="156" spans="1:5" ht="14.25" outlineLevel="1" thickTop="1" thickBot="1">
      <c r="A156" s="131" t="s">
        <v>203</v>
      </c>
      <c r="C156" s="43"/>
    </row>
    <row r="157" spans="1:5" ht="14.25" outlineLevel="1" thickTop="1" thickBot="1">
      <c r="A157" s="131" t="s">
        <v>441</v>
      </c>
      <c r="B157" s="24"/>
      <c r="C157" s="54"/>
    </row>
    <row r="158" spans="1:5" ht="14.25" outlineLevel="1" thickTop="1" thickBot="1">
      <c r="A158" s="131" t="s">
        <v>439</v>
      </c>
      <c r="B158" s="24"/>
      <c r="C158" s="54"/>
    </row>
    <row r="159" spans="1:5" ht="25.5" outlineLevel="1" thickTop="1" thickBot="1">
      <c r="A159" s="131" t="s">
        <v>448</v>
      </c>
      <c r="B159" s="3"/>
      <c r="C159" s="54"/>
    </row>
    <row r="160" spans="1:5" ht="13.5" outlineLevel="1" thickTop="1">
      <c r="A160" s="131"/>
      <c r="B160" s="3"/>
      <c r="C160" s="80"/>
    </row>
    <row r="161" spans="1:3" outlineLevel="1">
      <c r="A161" s="134" t="s">
        <v>240</v>
      </c>
    </row>
    <row r="162" spans="1:3" ht="14.25" hidden="1" outlineLevel="2" thickTop="1" thickBot="1">
      <c r="A162" s="130" t="s">
        <v>442</v>
      </c>
      <c r="B162" s="13"/>
      <c r="C162" s="54"/>
    </row>
    <row r="163" spans="1:3" ht="14.25" hidden="1" outlineLevel="2" thickTop="1" thickBot="1">
      <c r="A163" s="131" t="s">
        <v>203</v>
      </c>
      <c r="C163" s="43"/>
    </row>
    <row r="164" spans="1:3" ht="14.25" hidden="1" outlineLevel="2" thickTop="1" thickBot="1">
      <c r="A164" s="131" t="s">
        <v>441</v>
      </c>
      <c r="B164" s="24"/>
      <c r="C164" s="54"/>
    </row>
    <row r="165" spans="1:3" ht="14.25" hidden="1" outlineLevel="2" thickTop="1" thickBot="1">
      <c r="A165" s="131" t="s">
        <v>439</v>
      </c>
      <c r="B165" s="24"/>
      <c r="C165" s="54"/>
    </row>
    <row r="166" spans="1:3" ht="25.5" hidden="1" outlineLevel="2" thickTop="1" thickBot="1">
      <c r="A166" s="131" t="s">
        <v>448</v>
      </c>
      <c r="B166" s="3"/>
      <c r="C166" s="54"/>
    </row>
    <row r="167" spans="1:3" outlineLevel="1" collapsed="1">
      <c r="A167" s="131"/>
      <c r="B167" s="3"/>
      <c r="C167" s="80"/>
    </row>
    <row r="168" spans="1:3" outlineLevel="1">
      <c r="A168" s="134" t="s">
        <v>239</v>
      </c>
      <c r="B168" s="3"/>
      <c r="C168" s="21"/>
    </row>
    <row r="169" spans="1:3" ht="14.25" hidden="1" outlineLevel="2" thickTop="1" thickBot="1">
      <c r="A169" s="130" t="s">
        <v>443</v>
      </c>
      <c r="B169" s="13"/>
      <c r="C169" s="54"/>
    </row>
    <row r="170" spans="1:3" ht="14.25" hidden="1" outlineLevel="2" thickTop="1" thickBot="1">
      <c r="A170" s="131" t="s">
        <v>203</v>
      </c>
      <c r="C170" s="43"/>
    </row>
    <row r="171" spans="1:3" ht="14.25" hidden="1" outlineLevel="2" thickTop="1" thickBot="1">
      <c r="A171" s="131" t="s">
        <v>441</v>
      </c>
      <c r="B171" s="24"/>
      <c r="C171" s="54"/>
    </row>
    <row r="172" spans="1:3" ht="14.25" hidden="1" outlineLevel="2" thickTop="1" thickBot="1">
      <c r="A172" s="131" t="s">
        <v>439</v>
      </c>
      <c r="B172" s="24"/>
      <c r="C172" s="54"/>
    </row>
    <row r="173" spans="1:3" ht="25.5" hidden="1" outlineLevel="2" thickTop="1" thickBot="1">
      <c r="A173" s="131" t="s">
        <v>448</v>
      </c>
      <c r="B173" s="3"/>
      <c r="C173" s="54"/>
    </row>
    <row r="174" spans="1:3" outlineLevel="1" collapsed="1">
      <c r="A174" s="131"/>
      <c r="B174" s="3"/>
      <c r="C174" s="80"/>
    </row>
    <row r="175" spans="1:3" outlineLevel="1">
      <c r="A175" s="134" t="s">
        <v>254</v>
      </c>
      <c r="B175" s="3"/>
      <c r="C175" s="21"/>
    </row>
    <row r="176" spans="1:3" ht="14.25" hidden="1" outlineLevel="2" thickTop="1" thickBot="1">
      <c r="A176" s="130" t="s">
        <v>444</v>
      </c>
      <c r="B176" s="13"/>
      <c r="C176" s="54"/>
    </row>
    <row r="177" spans="1:3" ht="14.25" hidden="1" outlineLevel="2" thickTop="1" thickBot="1">
      <c r="A177" s="131" t="s">
        <v>203</v>
      </c>
      <c r="C177" s="43"/>
    </row>
    <row r="178" spans="1:3" ht="14.25" hidden="1" outlineLevel="2" thickTop="1" thickBot="1">
      <c r="A178" s="131" t="s">
        <v>441</v>
      </c>
      <c r="B178" s="24"/>
      <c r="C178" s="54"/>
    </row>
    <row r="179" spans="1:3" ht="14.25" hidden="1" outlineLevel="2" thickTop="1" thickBot="1">
      <c r="A179" s="131" t="s">
        <v>439</v>
      </c>
      <c r="B179" s="24"/>
      <c r="C179" s="54"/>
    </row>
    <row r="180" spans="1:3" ht="25.5" hidden="1" outlineLevel="2" thickTop="1" thickBot="1">
      <c r="A180" s="131" t="s">
        <v>448</v>
      </c>
      <c r="B180" s="3"/>
      <c r="C180" s="54"/>
    </row>
    <row r="181" spans="1:3" outlineLevel="1" collapsed="1">
      <c r="A181" s="131"/>
      <c r="B181" s="3"/>
      <c r="C181" s="80"/>
    </row>
    <row r="182" spans="1:3" outlineLevel="1">
      <c r="A182" s="134" t="s">
        <v>253</v>
      </c>
      <c r="B182" s="3"/>
      <c r="C182" s="21"/>
    </row>
    <row r="183" spans="1:3" ht="14.25" hidden="1" outlineLevel="2" thickTop="1" thickBot="1">
      <c r="A183" s="130" t="s">
        <v>445</v>
      </c>
      <c r="B183" s="13"/>
      <c r="C183" s="54"/>
    </row>
    <row r="184" spans="1:3" ht="14.25" hidden="1" outlineLevel="2" thickTop="1" thickBot="1">
      <c r="A184" s="131" t="s">
        <v>203</v>
      </c>
      <c r="C184" s="43"/>
    </row>
    <row r="185" spans="1:3" ht="14.25" hidden="1" outlineLevel="2" thickTop="1" thickBot="1">
      <c r="A185" s="131" t="s">
        <v>441</v>
      </c>
      <c r="B185" s="24"/>
      <c r="C185" s="54"/>
    </row>
    <row r="186" spans="1:3" ht="14.25" hidden="1" outlineLevel="2" thickTop="1" thickBot="1">
      <c r="A186" s="131" t="s">
        <v>439</v>
      </c>
      <c r="B186" s="24"/>
      <c r="C186" s="54"/>
    </row>
    <row r="187" spans="1:3" ht="25.5" hidden="1" outlineLevel="2" thickTop="1" thickBot="1">
      <c r="A187" s="131" t="s">
        <v>448</v>
      </c>
      <c r="B187" s="3"/>
      <c r="C187" s="54"/>
    </row>
    <row r="188" spans="1:3" outlineLevel="1" collapsed="1">
      <c r="A188" s="131"/>
      <c r="B188" s="3"/>
      <c r="C188" s="80"/>
    </row>
    <row r="189" spans="1:3" outlineLevel="1">
      <c r="A189" s="201" t="s">
        <v>252</v>
      </c>
      <c r="B189" s="201"/>
      <c r="C189" s="201"/>
    </row>
    <row r="190" spans="1:3" ht="14.25" hidden="1" outlineLevel="2" thickTop="1" thickBot="1">
      <c r="A190" s="130" t="s">
        <v>446</v>
      </c>
      <c r="B190" s="13"/>
      <c r="C190" s="54"/>
    </row>
    <row r="191" spans="1:3" ht="14.25" hidden="1" outlineLevel="2" thickTop="1" thickBot="1">
      <c r="A191" s="131" t="s">
        <v>203</v>
      </c>
      <c r="C191" s="43"/>
    </row>
    <row r="192" spans="1:3" ht="14.25" hidden="1" outlineLevel="2" thickTop="1" thickBot="1">
      <c r="A192" s="131" t="s">
        <v>441</v>
      </c>
      <c r="B192" s="24"/>
      <c r="C192" s="54"/>
    </row>
    <row r="193" spans="1:5" ht="14.25" hidden="1" outlineLevel="2" thickTop="1" thickBot="1">
      <c r="A193" s="131" t="s">
        <v>439</v>
      </c>
      <c r="B193" s="24"/>
      <c r="C193" s="54"/>
    </row>
    <row r="194" spans="1:5" ht="25.5" hidden="1" outlineLevel="2" thickTop="1" thickBot="1">
      <c r="A194" s="131" t="s">
        <v>448</v>
      </c>
      <c r="B194" s="3"/>
      <c r="C194" s="54"/>
    </row>
    <row r="195" spans="1:5" ht="13.5" outlineLevel="1" collapsed="1" thickBot="1">
      <c r="A195" s="131"/>
      <c r="B195" s="3"/>
      <c r="C195" s="80"/>
    </row>
    <row r="196" spans="1:5" ht="13.5" outlineLevel="1" thickBot="1">
      <c r="A196" s="135" t="s">
        <v>57</v>
      </c>
      <c r="B196" s="13"/>
      <c r="C196" s="120"/>
      <c r="E196" s="17">
        <f>IF(C196=1,1,IF(C196=2,0.75,IF(C196=3,0.5,IF(C196=4,0.25,0))))</f>
        <v>0</v>
      </c>
    </row>
    <row r="197" spans="1:5" ht="14.25" outlineLevel="1" thickTop="1" thickBot="1">
      <c r="A197" s="130" t="s">
        <v>279</v>
      </c>
      <c r="C197" s="121">
        <f>E196*C145*100</f>
        <v>0</v>
      </c>
      <c r="E197" s="8">
        <f>E196*C145</f>
        <v>0</v>
      </c>
    </row>
    <row r="198" spans="1:5" ht="14.25" outlineLevel="1" thickTop="1" thickBot="1">
      <c r="A198" s="130" t="s">
        <v>411</v>
      </c>
      <c r="B198" s="3"/>
      <c r="C198" s="114"/>
    </row>
    <row r="199" spans="1:5" ht="14.25" outlineLevel="1" thickTop="1" thickBot="1">
      <c r="C199" s="21"/>
    </row>
    <row r="200" spans="1:5" ht="14.25" outlineLevel="1" thickTop="1" thickBot="1">
      <c r="A200" s="130" t="s">
        <v>147</v>
      </c>
      <c r="B200" s="3"/>
      <c r="C200" s="86"/>
    </row>
    <row r="201" spans="1:5" ht="13.5" outlineLevel="1" thickTop="1">
      <c r="A201" s="130" t="s">
        <v>148</v>
      </c>
      <c r="B201" s="3"/>
      <c r="C201" s="87"/>
    </row>
    <row r="202" spans="1:5" outlineLevel="1">
      <c r="A202" s="199" t="s">
        <v>74</v>
      </c>
      <c r="B202" s="199"/>
      <c r="C202" s="199"/>
    </row>
    <row r="203" spans="1:5" ht="14.25" hidden="1" outlineLevel="2" thickTop="1" thickBot="1">
      <c r="A203" s="130" t="s">
        <v>143</v>
      </c>
      <c r="B203" s="38"/>
      <c r="C203" s="54"/>
    </row>
    <row r="204" spans="1:5" ht="14.25" hidden="1" outlineLevel="2" thickTop="1" thickBot="1">
      <c r="A204" s="130" t="s">
        <v>144</v>
      </c>
      <c r="B204" s="38"/>
      <c r="C204" s="54"/>
    </row>
    <row r="205" spans="1:5" ht="14.25" hidden="1" outlineLevel="2" thickTop="1" thickBot="1">
      <c r="A205" s="130" t="s">
        <v>145</v>
      </c>
      <c r="B205" s="8"/>
      <c r="C205" s="54"/>
    </row>
    <row r="206" spans="1:5" ht="14.25" hidden="1" outlineLevel="2" thickTop="1" thickBot="1">
      <c r="A206" s="130" t="s">
        <v>146</v>
      </c>
      <c r="B206" s="8"/>
      <c r="C206" s="54"/>
    </row>
    <row r="207" spans="1:5" outlineLevel="1" collapsed="1">
      <c r="A207" s="131"/>
      <c r="B207" s="3"/>
      <c r="C207" s="21"/>
    </row>
    <row r="208" spans="1:5">
      <c r="A208" s="131"/>
      <c r="B208" s="3"/>
      <c r="C208" s="21"/>
    </row>
    <row r="209" spans="1:5" ht="5.0999999999999996" customHeight="1">
      <c r="A209" s="132"/>
      <c r="B209" s="26"/>
      <c r="C209" s="93"/>
    </row>
    <row r="210" spans="1:5" ht="13.5" thickBot="1">
      <c r="A210" s="134" t="s">
        <v>226</v>
      </c>
    </row>
    <row r="211" spans="1:5" ht="16.5" outlineLevel="1" thickBot="1">
      <c r="A211" s="16" t="s">
        <v>211</v>
      </c>
      <c r="B211" s="13"/>
      <c r="C211" s="89"/>
    </row>
    <row r="212" spans="1:5" ht="13.5" outlineLevel="1" thickBot="1">
      <c r="A212" s="130" t="s">
        <v>404</v>
      </c>
      <c r="B212" s="39"/>
      <c r="C212" s="90"/>
    </row>
    <row r="213" spans="1:5" ht="14.25" outlineLevel="1" thickTop="1" thickBot="1">
      <c r="A213" s="131" t="s">
        <v>257</v>
      </c>
      <c r="B213" s="3"/>
      <c r="C213" s="91"/>
    </row>
    <row r="214" spans="1:5" ht="13.5" outlineLevel="1" thickBot="1">
      <c r="A214" s="131" t="s">
        <v>58</v>
      </c>
      <c r="B214" s="13"/>
      <c r="C214" s="45"/>
    </row>
    <row r="215" spans="1:5" ht="13.5" outlineLevel="1" thickBot="1">
      <c r="A215" s="130"/>
      <c r="B215" s="13"/>
    </row>
    <row r="216" spans="1:5" ht="14.25" outlineLevel="1" thickTop="1" thickBot="1">
      <c r="A216" s="130" t="s">
        <v>406</v>
      </c>
      <c r="C216" s="92"/>
      <c r="E216" s="17"/>
    </row>
    <row r="217" spans="1:5" ht="14.25" outlineLevel="1" thickTop="1" thickBot="1">
      <c r="A217" s="131" t="s">
        <v>257</v>
      </c>
      <c r="B217" s="3"/>
      <c r="C217" s="84"/>
      <c r="E217" s="17"/>
    </row>
    <row r="218" spans="1:5" ht="13.5" outlineLevel="1" thickBot="1">
      <c r="A218" s="131" t="s">
        <v>407</v>
      </c>
      <c r="B218" s="13"/>
      <c r="C218" s="44"/>
      <c r="E218" s="17">
        <f>IF(C218="High",1,IF(C218="Medium",2,IF(C218="Low",3,0)))</f>
        <v>0</v>
      </c>
    </row>
    <row r="219" spans="1:5" ht="13.5" outlineLevel="1" thickBot="1">
      <c r="A219" s="131"/>
      <c r="B219" s="3"/>
      <c r="C219" s="21"/>
      <c r="E219" s="17">
        <f>C214*E218</f>
        <v>0</v>
      </c>
    </row>
    <row r="220" spans="1:5" ht="14.25" outlineLevel="1" thickTop="1" thickBot="1">
      <c r="A220" s="130" t="s">
        <v>408</v>
      </c>
      <c r="B220" s="3"/>
      <c r="C220" s="92"/>
      <c r="E220" s="17"/>
    </row>
    <row r="221" spans="1:5" ht="14.25" outlineLevel="1" thickTop="1" thickBot="1">
      <c r="A221" s="131" t="s">
        <v>257</v>
      </c>
      <c r="B221" s="3"/>
      <c r="C221" s="82"/>
      <c r="E221" s="17"/>
    </row>
    <row r="222" spans="1:5" ht="13.5" outlineLevel="1" thickTop="1">
      <c r="A222" s="131" t="s">
        <v>409</v>
      </c>
      <c r="B222" s="3"/>
      <c r="C222" s="42"/>
      <c r="E222" s="17"/>
    </row>
    <row r="223" spans="1:5" ht="13.5" outlineLevel="1" thickBot="1">
      <c r="C223" s="10"/>
    </row>
    <row r="224" spans="1:5" ht="14.25" outlineLevel="1" thickTop="1" thickBot="1">
      <c r="A224" s="130" t="s">
        <v>440</v>
      </c>
      <c r="B224" s="13"/>
      <c r="C224" s="54"/>
    </row>
    <row r="225" spans="1:3" ht="14.25" outlineLevel="1" thickTop="1" thickBot="1">
      <c r="A225" s="131" t="s">
        <v>203</v>
      </c>
      <c r="C225" s="43"/>
    </row>
    <row r="226" spans="1:3" ht="14.25" outlineLevel="1" thickTop="1" thickBot="1">
      <c r="A226" s="131" t="s">
        <v>441</v>
      </c>
      <c r="B226" s="24"/>
      <c r="C226" s="54"/>
    </row>
    <row r="227" spans="1:3" ht="14.25" outlineLevel="1" thickTop="1" thickBot="1">
      <c r="A227" s="131" t="s">
        <v>439</v>
      </c>
      <c r="B227" s="24"/>
      <c r="C227" s="54"/>
    </row>
    <row r="228" spans="1:3" ht="25.5" outlineLevel="1" thickTop="1" thickBot="1">
      <c r="A228" s="131" t="s">
        <v>448</v>
      </c>
      <c r="B228" s="3"/>
      <c r="C228" s="54"/>
    </row>
    <row r="229" spans="1:3" ht="13.5" outlineLevel="1" thickTop="1">
      <c r="A229" s="131"/>
      <c r="B229" s="3"/>
      <c r="C229" s="80"/>
    </row>
    <row r="230" spans="1:3" outlineLevel="1">
      <c r="A230" s="134" t="s">
        <v>240</v>
      </c>
    </row>
    <row r="231" spans="1:3" ht="14.25" hidden="1" outlineLevel="2" thickTop="1" thickBot="1">
      <c r="A231" s="130" t="s">
        <v>442</v>
      </c>
      <c r="B231" s="13"/>
      <c r="C231" s="54"/>
    </row>
    <row r="232" spans="1:3" ht="14.25" hidden="1" outlineLevel="2" thickTop="1" thickBot="1">
      <c r="A232" s="131" t="s">
        <v>203</v>
      </c>
      <c r="C232" s="43"/>
    </row>
    <row r="233" spans="1:3" ht="14.25" hidden="1" outlineLevel="2" thickTop="1" thickBot="1">
      <c r="A233" s="131" t="s">
        <v>441</v>
      </c>
      <c r="B233" s="24"/>
      <c r="C233" s="54"/>
    </row>
    <row r="234" spans="1:3" ht="14.25" hidden="1" outlineLevel="2" thickTop="1" thickBot="1">
      <c r="A234" s="131" t="s">
        <v>439</v>
      </c>
      <c r="B234" s="24"/>
      <c r="C234" s="54"/>
    </row>
    <row r="235" spans="1:3" ht="25.5" hidden="1" outlineLevel="2" thickTop="1" thickBot="1">
      <c r="A235" s="131" t="s">
        <v>448</v>
      </c>
      <c r="B235" s="3"/>
      <c r="C235" s="54"/>
    </row>
    <row r="236" spans="1:3" outlineLevel="1" collapsed="1">
      <c r="A236" s="131"/>
      <c r="B236" s="3"/>
      <c r="C236" s="80"/>
    </row>
    <row r="237" spans="1:3" outlineLevel="1">
      <c r="A237" s="134" t="s">
        <v>239</v>
      </c>
      <c r="B237" s="3"/>
      <c r="C237" s="21"/>
    </row>
    <row r="238" spans="1:3" ht="14.25" hidden="1" outlineLevel="2" thickTop="1" thickBot="1">
      <c r="A238" s="130" t="s">
        <v>443</v>
      </c>
      <c r="B238" s="13"/>
      <c r="C238" s="54"/>
    </row>
    <row r="239" spans="1:3" ht="14.25" hidden="1" outlineLevel="2" thickTop="1" thickBot="1">
      <c r="A239" s="131" t="s">
        <v>203</v>
      </c>
      <c r="C239" s="43"/>
    </row>
    <row r="240" spans="1:3" ht="14.25" hidden="1" outlineLevel="2" thickTop="1" thickBot="1">
      <c r="A240" s="131" t="s">
        <v>441</v>
      </c>
      <c r="B240" s="24"/>
      <c r="C240" s="54"/>
    </row>
    <row r="241" spans="1:3" ht="14.25" hidden="1" outlineLevel="2" thickTop="1" thickBot="1">
      <c r="A241" s="131" t="s">
        <v>439</v>
      </c>
      <c r="B241" s="24"/>
      <c r="C241" s="54"/>
    </row>
    <row r="242" spans="1:3" ht="25.5" hidden="1" outlineLevel="2" thickTop="1" thickBot="1">
      <c r="A242" s="131" t="s">
        <v>448</v>
      </c>
      <c r="B242" s="3"/>
      <c r="C242" s="54"/>
    </row>
    <row r="243" spans="1:3" outlineLevel="1" collapsed="1">
      <c r="A243" s="131"/>
      <c r="B243" s="3"/>
      <c r="C243" s="80"/>
    </row>
    <row r="244" spans="1:3" outlineLevel="1">
      <c r="A244" s="134" t="s">
        <v>254</v>
      </c>
      <c r="B244" s="3"/>
      <c r="C244" s="21"/>
    </row>
    <row r="245" spans="1:3" ht="14.25" hidden="1" outlineLevel="2" thickTop="1" thickBot="1">
      <c r="A245" s="130" t="s">
        <v>444</v>
      </c>
      <c r="B245" s="13"/>
      <c r="C245" s="54"/>
    </row>
    <row r="246" spans="1:3" ht="14.25" hidden="1" outlineLevel="2" thickTop="1" thickBot="1">
      <c r="A246" s="131" t="s">
        <v>203</v>
      </c>
      <c r="C246" s="43"/>
    </row>
    <row r="247" spans="1:3" ht="14.25" hidden="1" outlineLevel="2" thickTop="1" thickBot="1">
      <c r="A247" s="131" t="s">
        <v>441</v>
      </c>
      <c r="B247" s="24"/>
      <c r="C247" s="54"/>
    </row>
    <row r="248" spans="1:3" ht="14.25" hidden="1" outlineLevel="2" thickTop="1" thickBot="1">
      <c r="A248" s="131" t="s">
        <v>439</v>
      </c>
      <c r="B248" s="24"/>
      <c r="C248" s="54"/>
    </row>
    <row r="249" spans="1:3" ht="25.5" hidden="1" outlineLevel="2" thickTop="1" thickBot="1">
      <c r="A249" s="131" t="s">
        <v>448</v>
      </c>
      <c r="B249" s="3"/>
      <c r="C249" s="54"/>
    </row>
    <row r="250" spans="1:3" outlineLevel="1" collapsed="1">
      <c r="A250" s="131"/>
      <c r="B250" s="3"/>
      <c r="C250" s="80"/>
    </row>
    <row r="251" spans="1:3" outlineLevel="1">
      <c r="A251" s="134" t="s">
        <v>253</v>
      </c>
      <c r="B251" s="3"/>
      <c r="C251" s="21"/>
    </row>
    <row r="252" spans="1:3" ht="14.25" hidden="1" outlineLevel="2" thickTop="1" thickBot="1">
      <c r="A252" s="130" t="s">
        <v>445</v>
      </c>
      <c r="B252" s="13"/>
      <c r="C252" s="54"/>
    </row>
    <row r="253" spans="1:3" ht="14.25" hidden="1" outlineLevel="2" thickTop="1" thickBot="1">
      <c r="A253" s="131" t="s">
        <v>203</v>
      </c>
      <c r="C253" s="43"/>
    </row>
    <row r="254" spans="1:3" ht="14.25" hidden="1" outlineLevel="2" thickTop="1" thickBot="1">
      <c r="A254" s="131" t="s">
        <v>441</v>
      </c>
      <c r="B254" s="24"/>
      <c r="C254" s="54"/>
    </row>
    <row r="255" spans="1:3" ht="14.25" hidden="1" outlineLevel="2" thickTop="1" thickBot="1">
      <c r="A255" s="131" t="s">
        <v>439</v>
      </c>
      <c r="B255" s="24"/>
      <c r="C255" s="54"/>
    </row>
    <row r="256" spans="1:3" ht="25.5" hidden="1" outlineLevel="2" thickTop="1" thickBot="1">
      <c r="A256" s="131" t="s">
        <v>448</v>
      </c>
      <c r="B256" s="3"/>
      <c r="C256" s="54"/>
    </row>
    <row r="257" spans="1:5" outlineLevel="1" collapsed="1">
      <c r="A257" s="131"/>
      <c r="B257" s="3"/>
      <c r="C257" s="80"/>
    </row>
    <row r="258" spans="1:5" outlineLevel="1">
      <c r="A258" s="201" t="s">
        <v>252</v>
      </c>
      <c r="B258" s="201"/>
      <c r="C258" s="201"/>
    </row>
    <row r="259" spans="1:5" ht="14.25" hidden="1" outlineLevel="2" thickTop="1" thickBot="1">
      <c r="A259" s="130" t="s">
        <v>446</v>
      </c>
      <c r="B259" s="13"/>
      <c r="C259" s="54"/>
    </row>
    <row r="260" spans="1:5" ht="14.25" hidden="1" outlineLevel="2" thickTop="1" thickBot="1">
      <c r="A260" s="131" t="s">
        <v>203</v>
      </c>
      <c r="C260" s="43"/>
    </row>
    <row r="261" spans="1:5" ht="14.25" hidden="1" outlineLevel="2" thickTop="1" thickBot="1">
      <c r="A261" s="131" t="s">
        <v>441</v>
      </c>
      <c r="B261" s="24"/>
      <c r="C261" s="54"/>
    </row>
    <row r="262" spans="1:5" ht="14.25" hidden="1" outlineLevel="2" thickTop="1" thickBot="1">
      <c r="A262" s="131" t="s">
        <v>439</v>
      </c>
      <c r="B262" s="24"/>
      <c r="C262" s="54"/>
    </row>
    <row r="263" spans="1:5" ht="25.5" hidden="1" outlineLevel="2" thickTop="1" thickBot="1">
      <c r="A263" s="131" t="s">
        <v>448</v>
      </c>
      <c r="B263" s="3"/>
      <c r="C263" s="54"/>
    </row>
    <row r="264" spans="1:5" ht="13.5" outlineLevel="1" collapsed="1" thickBot="1">
      <c r="A264" s="131"/>
      <c r="B264" s="3"/>
      <c r="C264" s="80"/>
    </row>
    <row r="265" spans="1:5" ht="13.5" outlineLevel="1" thickBot="1">
      <c r="A265" s="135" t="s">
        <v>59</v>
      </c>
      <c r="B265" s="13"/>
      <c r="C265" s="120"/>
      <c r="E265" s="17">
        <f>IF(C265=1,1,IF(C265=2,0.75,IF(C265=3,0.5,IF(C265=4,0.25,0))))</f>
        <v>0</v>
      </c>
    </row>
    <row r="266" spans="1:5" ht="14.25" outlineLevel="1" thickTop="1" thickBot="1">
      <c r="A266" s="130" t="s">
        <v>279</v>
      </c>
      <c r="C266" s="121">
        <f>E265*C214*100</f>
        <v>0</v>
      </c>
      <c r="E266" s="8">
        <f>E265*C214</f>
        <v>0</v>
      </c>
    </row>
    <row r="267" spans="1:5" ht="14.25" outlineLevel="1" thickTop="1" thickBot="1">
      <c r="A267" s="130" t="s">
        <v>411</v>
      </c>
      <c r="B267" s="3"/>
      <c r="C267" s="115"/>
    </row>
    <row r="268" spans="1:5" ht="14.25" outlineLevel="1" thickTop="1" thickBot="1">
      <c r="C268" s="21"/>
    </row>
    <row r="269" spans="1:5" ht="14.25" outlineLevel="1" thickTop="1" thickBot="1">
      <c r="A269" s="130" t="s">
        <v>141</v>
      </c>
      <c r="B269" s="3"/>
      <c r="C269" s="88"/>
    </row>
    <row r="270" spans="1:5" ht="13.5" outlineLevel="1" thickTop="1">
      <c r="A270" s="130" t="s">
        <v>142</v>
      </c>
      <c r="B270" s="3"/>
      <c r="C270" s="87"/>
    </row>
    <row r="271" spans="1:5" outlineLevel="1">
      <c r="A271" s="199" t="s">
        <v>74</v>
      </c>
      <c r="B271" s="199"/>
      <c r="C271" s="199"/>
    </row>
    <row r="272" spans="1:5" ht="14.25" hidden="1" outlineLevel="2" thickTop="1" thickBot="1">
      <c r="A272" s="130" t="s">
        <v>137</v>
      </c>
      <c r="B272" s="38"/>
      <c r="C272" s="54"/>
    </row>
    <row r="273" spans="1:5" ht="14.25" hidden="1" outlineLevel="2" thickTop="1" thickBot="1">
      <c r="A273" s="130" t="s">
        <v>138</v>
      </c>
      <c r="B273" s="38"/>
      <c r="C273" s="54"/>
    </row>
    <row r="274" spans="1:5" ht="14.25" hidden="1" outlineLevel="2" thickTop="1" thickBot="1">
      <c r="A274" s="130" t="s">
        <v>139</v>
      </c>
      <c r="B274" s="8"/>
      <c r="C274" s="54"/>
    </row>
    <row r="275" spans="1:5" ht="14.25" hidden="1" outlineLevel="2" thickTop="1" thickBot="1">
      <c r="A275" s="130" t="s">
        <v>140</v>
      </c>
      <c r="B275" s="8"/>
      <c r="C275" s="54"/>
    </row>
    <row r="276" spans="1:5" outlineLevel="1" collapsed="1">
      <c r="A276" s="131"/>
      <c r="B276" s="3"/>
      <c r="C276" s="21"/>
    </row>
    <row r="277" spans="1:5" s="41" customFormat="1">
      <c r="A277" s="131"/>
      <c r="B277" s="3"/>
      <c r="C277" s="21"/>
      <c r="E277" s="8"/>
    </row>
    <row r="278" spans="1:5" s="41" customFormat="1" ht="5.0999999999999996" customHeight="1">
      <c r="A278" s="132"/>
      <c r="B278" s="40"/>
      <c r="C278" s="95"/>
      <c r="E278" s="8"/>
    </row>
    <row r="279" spans="1:5" ht="13.5" thickBot="1">
      <c r="A279" s="134" t="s">
        <v>225</v>
      </c>
    </row>
    <row r="280" spans="1:5" ht="16.5" outlineLevel="1" thickBot="1">
      <c r="A280" s="67" t="s">
        <v>212</v>
      </c>
      <c r="B280" s="13"/>
      <c r="C280" s="85"/>
    </row>
    <row r="281" spans="1:5" ht="13.5" outlineLevel="1" thickBot="1">
      <c r="A281" s="130" t="s">
        <v>404</v>
      </c>
      <c r="B281" s="39"/>
      <c r="C281" s="90"/>
    </row>
    <row r="282" spans="1:5" ht="14.25" outlineLevel="1" thickTop="1" thickBot="1">
      <c r="A282" s="131" t="s">
        <v>257</v>
      </c>
      <c r="B282" s="3"/>
      <c r="C282" s="84"/>
    </row>
    <row r="283" spans="1:5" ht="13.5" outlineLevel="1" thickBot="1">
      <c r="A283" s="131" t="s">
        <v>405</v>
      </c>
      <c r="B283" s="13"/>
      <c r="C283" s="45"/>
    </row>
    <row r="284" spans="1:5" ht="13.5" outlineLevel="1" thickBot="1">
      <c r="A284" s="130"/>
      <c r="B284" s="13"/>
    </row>
    <row r="285" spans="1:5" ht="14.25" outlineLevel="1" thickTop="1" thickBot="1">
      <c r="A285" s="130" t="s">
        <v>406</v>
      </c>
      <c r="C285" s="92"/>
      <c r="E285" s="17"/>
    </row>
    <row r="286" spans="1:5" ht="14.25" outlineLevel="1" thickTop="1" thickBot="1">
      <c r="A286" s="131" t="s">
        <v>257</v>
      </c>
      <c r="B286" s="3"/>
      <c r="C286" s="84"/>
      <c r="D286" s="32"/>
      <c r="E286" s="17"/>
    </row>
    <row r="287" spans="1:5" ht="13.5" outlineLevel="1" thickBot="1">
      <c r="A287" s="131" t="s">
        <v>407</v>
      </c>
      <c r="B287" s="13"/>
      <c r="C287" s="44"/>
      <c r="E287" s="17">
        <f>IF(C287="High",1,IF(C287="Medium",2,IF(C287="Low",3,0)))</f>
        <v>0</v>
      </c>
    </row>
    <row r="288" spans="1:5" ht="13.5" outlineLevel="1" thickBot="1">
      <c r="A288" s="131"/>
      <c r="B288" s="3"/>
      <c r="C288" s="21"/>
      <c r="E288" s="17">
        <f>C283*E287</f>
        <v>0</v>
      </c>
    </row>
    <row r="289" spans="1:5" ht="14.25" outlineLevel="1" thickTop="1" thickBot="1">
      <c r="A289" s="130" t="s">
        <v>408</v>
      </c>
      <c r="B289" s="3"/>
      <c r="C289" s="92"/>
      <c r="E289" s="17"/>
    </row>
    <row r="290" spans="1:5" ht="14.25" outlineLevel="1" thickTop="1" thickBot="1">
      <c r="A290" s="131" t="s">
        <v>257</v>
      </c>
      <c r="B290" s="3"/>
      <c r="C290" s="82"/>
      <c r="E290" s="17"/>
    </row>
    <row r="291" spans="1:5" ht="13.5" outlineLevel="1" thickTop="1">
      <c r="A291" s="131" t="s">
        <v>409</v>
      </c>
      <c r="B291" s="3"/>
      <c r="C291" s="42"/>
      <c r="E291" s="17"/>
    </row>
    <row r="292" spans="1:5" ht="13.5" outlineLevel="1" thickBot="1"/>
    <row r="293" spans="1:5" ht="14.25" outlineLevel="1" thickTop="1" thickBot="1">
      <c r="A293" s="130" t="s">
        <v>440</v>
      </c>
      <c r="B293" s="13"/>
      <c r="C293" s="54"/>
    </row>
    <row r="294" spans="1:5" ht="14.25" outlineLevel="1" thickTop="1" thickBot="1">
      <c r="A294" s="131" t="s">
        <v>203</v>
      </c>
      <c r="C294" s="43"/>
    </row>
    <row r="295" spans="1:5" ht="14.25" outlineLevel="1" thickTop="1" thickBot="1">
      <c r="A295" s="131" t="s">
        <v>441</v>
      </c>
      <c r="B295" s="24"/>
      <c r="C295" s="54"/>
    </row>
    <row r="296" spans="1:5" ht="14.25" outlineLevel="1" thickTop="1" thickBot="1">
      <c r="A296" s="131" t="s">
        <v>439</v>
      </c>
      <c r="B296" s="24"/>
      <c r="C296" s="54"/>
    </row>
    <row r="297" spans="1:5" ht="25.5" outlineLevel="1" thickTop="1" thickBot="1">
      <c r="A297" s="131" t="s">
        <v>448</v>
      </c>
      <c r="B297" s="3"/>
      <c r="C297" s="54"/>
    </row>
    <row r="298" spans="1:5" ht="13.5" outlineLevel="1" thickTop="1">
      <c r="A298" s="131"/>
      <c r="B298" s="3"/>
      <c r="C298" s="80"/>
    </row>
    <row r="299" spans="1:5" outlineLevel="1">
      <c r="A299" s="134" t="s">
        <v>240</v>
      </c>
    </row>
    <row r="300" spans="1:5" ht="14.25" hidden="1" outlineLevel="2" thickTop="1" thickBot="1">
      <c r="A300" s="130" t="s">
        <v>442</v>
      </c>
      <c r="B300" s="13"/>
      <c r="C300" s="54"/>
    </row>
    <row r="301" spans="1:5" ht="14.25" hidden="1" outlineLevel="2" thickTop="1" thickBot="1">
      <c r="A301" s="131" t="s">
        <v>203</v>
      </c>
      <c r="C301" s="43"/>
    </row>
    <row r="302" spans="1:5" ht="14.25" hidden="1" outlineLevel="2" thickTop="1" thickBot="1">
      <c r="A302" s="131" t="s">
        <v>441</v>
      </c>
      <c r="B302" s="24"/>
      <c r="C302" s="54"/>
    </row>
    <row r="303" spans="1:5" ht="14.25" hidden="1" outlineLevel="2" thickTop="1" thickBot="1">
      <c r="A303" s="131" t="s">
        <v>439</v>
      </c>
      <c r="B303" s="24"/>
      <c r="C303" s="54"/>
    </row>
    <row r="304" spans="1:5" ht="25.5" hidden="1" outlineLevel="2" thickTop="1" thickBot="1">
      <c r="A304" s="131" t="s">
        <v>448</v>
      </c>
      <c r="B304" s="3"/>
      <c r="C304" s="54"/>
    </row>
    <row r="305" spans="1:3" outlineLevel="1" collapsed="1">
      <c r="A305" s="131"/>
      <c r="B305" s="3"/>
      <c r="C305" s="80"/>
    </row>
    <row r="306" spans="1:3" outlineLevel="1">
      <c r="A306" s="134" t="s">
        <v>239</v>
      </c>
      <c r="B306" s="3"/>
      <c r="C306" s="21"/>
    </row>
    <row r="307" spans="1:3" ht="14.25" hidden="1" outlineLevel="2" thickTop="1" thickBot="1">
      <c r="A307" s="130" t="s">
        <v>443</v>
      </c>
      <c r="B307" s="13"/>
      <c r="C307" s="54"/>
    </row>
    <row r="308" spans="1:3" ht="14.25" hidden="1" outlineLevel="2" thickTop="1" thickBot="1">
      <c r="A308" s="131" t="s">
        <v>203</v>
      </c>
      <c r="C308" s="43"/>
    </row>
    <row r="309" spans="1:3" ht="14.25" hidden="1" outlineLevel="2" thickTop="1" thickBot="1">
      <c r="A309" s="131" t="s">
        <v>441</v>
      </c>
      <c r="B309" s="24"/>
      <c r="C309" s="54"/>
    </row>
    <row r="310" spans="1:3" ht="14.25" hidden="1" outlineLevel="2" thickTop="1" thickBot="1">
      <c r="A310" s="131" t="s">
        <v>439</v>
      </c>
      <c r="B310" s="24"/>
      <c r="C310" s="54"/>
    </row>
    <row r="311" spans="1:3" ht="25.5" hidden="1" outlineLevel="2" thickTop="1" thickBot="1">
      <c r="A311" s="131" t="s">
        <v>448</v>
      </c>
      <c r="B311" s="3"/>
      <c r="C311" s="54"/>
    </row>
    <row r="312" spans="1:3" outlineLevel="1" collapsed="1">
      <c r="A312" s="131"/>
      <c r="B312" s="3"/>
      <c r="C312" s="80"/>
    </row>
    <row r="313" spans="1:3" outlineLevel="1">
      <c r="A313" s="134" t="s">
        <v>254</v>
      </c>
      <c r="B313" s="3"/>
      <c r="C313" s="21"/>
    </row>
    <row r="314" spans="1:3" ht="14.25" hidden="1" outlineLevel="2" thickTop="1" thickBot="1">
      <c r="A314" s="130" t="s">
        <v>444</v>
      </c>
      <c r="B314" s="13"/>
      <c r="C314" s="54"/>
    </row>
    <row r="315" spans="1:3" ht="14.25" hidden="1" outlineLevel="2" thickTop="1" thickBot="1">
      <c r="A315" s="131" t="s">
        <v>203</v>
      </c>
      <c r="C315" s="43"/>
    </row>
    <row r="316" spans="1:3" ht="14.25" hidden="1" outlineLevel="2" thickTop="1" thickBot="1">
      <c r="A316" s="131" t="s">
        <v>441</v>
      </c>
      <c r="B316" s="24"/>
      <c r="C316" s="54"/>
    </row>
    <row r="317" spans="1:3" ht="14.25" hidden="1" outlineLevel="2" thickTop="1" thickBot="1">
      <c r="A317" s="131" t="s">
        <v>439</v>
      </c>
      <c r="B317" s="24"/>
      <c r="C317" s="54"/>
    </row>
    <row r="318" spans="1:3" ht="25.5" hidden="1" outlineLevel="2" thickTop="1" thickBot="1">
      <c r="A318" s="131" t="s">
        <v>448</v>
      </c>
      <c r="B318" s="3"/>
      <c r="C318" s="54"/>
    </row>
    <row r="319" spans="1:3" outlineLevel="1" collapsed="1">
      <c r="A319" s="131"/>
      <c r="B319" s="3"/>
      <c r="C319" s="80"/>
    </row>
    <row r="320" spans="1:3" outlineLevel="1">
      <c r="A320" s="134" t="s">
        <v>253</v>
      </c>
      <c r="B320" s="3"/>
      <c r="C320" s="21"/>
    </row>
    <row r="321" spans="1:5" ht="14.25" hidden="1" outlineLevel="2" thickTop="1" thickBot="1">
      <c r="A321" s="130" t="s">
        <v>445</v>
      </c>
      <c r="B321" s="13"/>
      <c r="C321" s="54"/>
    </row>
    <row r="322" spans="1:5" ht="14.25" hidden="1" outlineLevel="2" thickTop="1" thickBot="1">
      <c r="A322" s="131" t="s">
        <v>203</v>
      </c>
      <c r="C322" s="43"/>
    </row>
    <row r="323" spans="1:5" ht="14.25" hidden="1" outlineLevel="2" thickTop="1" thickBot="1">
      <c r="A323" s="131" t="s">
        <v>441</v>
      </c>
      <c r="B323" s="24"/>
      <c r="C323" s="54"/>
    </row>
    <row r="324" spans="1:5" ht="14.25" hidden="1" outlineLevel="2" thickTop="1" thickBot="1">
      <c r="A324" s="131" t="s">
        <v>439</v>
      </c>
      <c r="B324" s="24"/>
      <c r="C324" s="54"/>
    </row>
    <row r="325" spans="1:5" ht="25.5" hidden="1" outlineLevel="2" thickTop="1" thickBot="1">
      <c r="A325" s="131" t="s">
        <v>448</v>
      </c>
      <c r="B325" s="3"/>
      <c r="C325" s="54"/>
    </row>
    <row r="326" spans="1:5" outlineLevel="1" collapsed="1">
      <c r="A326" s="131"/>
      <c r="B326" s="3"/>
      <c r="C326" s="80"/>
    </row>
    <row r="327" spans="1:5" outlineLevel="1">
      <c r="A327" s="201" t="s">
        <v>252</v>
      </c>
      <c r="B327" s="201"/>
      <c r="C327" s="201"/>
    </row>
    <row r="328" spans="1:5" ht="14.25" hidden="1" outlineLevel="2" thickTop="1" thickBot="1">
      <c r="A328" s="130" t="s">
        <v>446</v>
      </c>
      <c r="B328" s="13"/>
      <c r="C328" s="54"/>
    </row>
    <row r="329" spans="1:5" ht="14.25" hidden="1" outlineLevel="2" thickTop="1" thickBot="1">
      <c r="A329" s="131" t="s">
        <v>203</v>
      </c>
      <c r="C329" s="43"/>
    </row>
    <row r="330" spans="1:5" ht="14.25" hidden="1" outlineLevel="2" thickTop="1" thickBot="1">
      <c r="A330" s="131" t="s">
        <v>441</v>
      </c>
      <c r="B330" s="24"/>
      <c r="C330" s="54"/>
    </row>
    <row r="331" spans="1:5" ht="14.25" hidden="1" outlineLevel="2" thickTop="1" thickBot="1">
      <c r="A331" s="131" t="s">
        <v>439</v>
      </c>
      <c r="B331" s="24"/>
      <c r="C331" s="54"/>
    </row>
    <row r="332" spans="1:5" ht="25.5" hidden="1" outlineLevel="2" thickTop="1" thickBot="1">
      <c r="A332" s="131" t="s">
        <v>448</v>
      </c>
      <c r="B332" s="3"/>
      <c r="C332" s="54"/>
    </row>
    <row r="333" spans="1:5" ht="13.5" outlineLevel="1" collapsed="1" thickBot="1">
      <c r="A333" s="131"/>
      <c r="B333" s="3"/>
      <c r="C333" s="80"/>
    </row>
    <row r="334" spans="1:5" ht="13.5" outlineLevel="1" thickBot="1">
      <c r="A334" s="135" t="s">
        <v>60</v>
      </c>
      <c r="B334" s="13"/>
      <c r="C334" s="120"/>
      <c r="E334" s="17">
        <f>IF(C334=1,1,IF(C334=2,0.75,IF(C334=3,0.5,IF(C334=4,0.25,0))))</f>
        <v>0</v>
      </c>
    </row>
    <row r="335" spans="1:5" ht="14.25" outlineLevel="1" thickTop="1" thickBot="1">
      <c r="A335" s="130" t="s">
        <v>279</v>
      </c>
      <c r="C335" s="121">
        <f>E334*C283*100</f>
        <v>0</v>
      </c>
      <c r="E335" s="8">
        <f>E334*C283</f>
        <v>0</v>
      </c>
    </row>
    <row r="336" spans="1:5" ht="14.25" outlineLevel="1" thickTop="1" thickBot="1">
      <c r="A336" s="130" t="s">
        <v>411</v>
      </c>
      <c r="B336" s="3"/>
      <c r="C336" s="114"/>
    </row>
    <row r="337" spans="1:3" ht="14.25" outlineLevel="1" thickTop="1" thickBot="1">
      <c r="C337" s="21"/>
    </row>
    <row r="338" spans="1:3" ht="14.25" outlineLevel="1" thickTop="1" thickBot="1">
      <c r="A338" s="130" t="s">
        <v>131</v>
      </c>
      <c r="B338" s="3"/>
      <c r="C338" s="86"/>
    </row>
    <row r="339" spans="1:3" ht="13.5" outlineLevel="1" thickTop="1">
      <c r="A339" s="130" t="s">
        <v>132</v>
      </c>
      <c r="B339" s="3"/>
      <c r="C339" s="87"/>
    </row>
    <row r="340" spans="1:3" outlineLevel="1">
      <c r="A340" s="199" t="s">
        <v>74</v>
      </c>
      <c r="B340" s="199"/>
      <c r="C340" s="199"/>
    </row>
    <row r="341" spans="1:3" ht="14.25" hidden="1" outlineLevel="2" thickTop="1" thickBot="1">
      <c r="A341" s="130" t="s">
        <v>133</v>
      </c>
      <c r="B341" s="38"/>
      <c r="C341" s="54"/>
    </row>
    <row r="342" spans="1:3" ht="14.25" hidden="1" outlineLevel="2" thickTop="1" thickBot="1">
      <c r="A342" s="130" t="s">
        <v>134</v>
      </c>
      <c r="B342" s="38"/>
      <c r="C342" s="54"/>
    </row>
    <row r="343" spans="1:3" ht="14.25" hidden="1" outlineLevel="2" thickTop="1" thickBot="1">
      <c r="A343" s="130" t="s">
        <v>135</v>
      </c>
      <c r="B343" s="8"/>
      <c r="C343" s="54"/>
    </row>
    <row r="344" spans="1:3" ht="14.25" hidden="1" outlineLevel="2" thickTop="1" thickBot="1">
      <c r="A344" s="130" t="s">
        <v>136</v>
      </c>
      <c r="B344" s="8"/>
      <c r="C344" s="54"/>
    </row>
    <row r="345" spans="1:3" outlineLevel="1" collapsed="1">
      <c r="C345" s="21"/>
    </row>
    <row r="348" spans="1:3">
      <c r="C348" s="170" t="s">
        <v>425</v>
      </c>
    </row>
    <row r="349" spans="1:3">
      <c r="C349" s="170" t="s">
        <v>426</v>
      </c>
    </row>
    <row r="350" spans="1:3">
      <c r="C350" s="170" t="s">
        <v>427</v>
      </c>
    </row>
    <row r="351" spans="1:3">
      <c r="C351" s="170" t="s">
        <v>428</v>
      </c>
    </row>
    <row r="352" spans="1:3">
      <c r="C352" s="170" t="s">
        <v>429</v>
      </c>
    </row>
    <row r="353" spans="3:3">
      <c r="C353" s="170" t="s">
        <v>430</v>
      </c>
    </row>
    <row r="354" spans="3:3">
      <c r="C354" s="170" t="s">
        <v>431</v>
      </c>
    </row>
    <row r="355" spans="3:3">
      <c r="C355" s="170" t="s">
        <v>432</v>
      </c>
    </row>
    <row r="356" spans="3:3">
      <c r="C356" s="170" t="s">
        <v>433</v>
      </c>
    </row>
    <row r="357" spans="3:3">
      <c r="C357" s="170" t="s">
        <v>434</v>
      </c>
    </row>
    <row r="358" spans="3:3">
      <c r="C358" s="170" t="s">
        <v>435</v>
      </c>
    </row>
    <row r="359" spans="3:3">
      <c r="C359" s="170" t="s">
        <v>436</v>
      </c>
    </row>
    <row r="360" spans="3:3">
      <c r="C360" s="170" t="s">
        <v>437</v>
      </c>
    </row>
    <row r="361" spans="3:3">
      <c r="C361" s="170" t="s">
        <v>438</v>
      </c>
    </row>
  </sheetData>
  <mergeCells count="11">
    <mergeCell ref="A1:C1"/>
    <mergeCell ref="A51:C51"/>
    <mergeCell ref="A64:C64"/>
    <mergeCell ref="A133:C133"/>
    <mergeCell ref="A120:C120"/>
    <mergeCell ref="A340:C340"/>
    <mergeCell ref="A189:C189"/>
    <mergeCell ref="A258:C258"/>
    <mergeCell ref="A327:C327"/>
    <mergeCell ref="A202:C202"/>
    <mergeCell ref="A271:C271"/>
  </mergeCells>
  <phoneticPr fontId="3" type="noConversion"/>
  <dataValidations count="4">
    <dataValidation type="list" allowBlank="1" showInputMessage="1" showErrorMessage="1" sqref="C239 C216 C212 C170 C184 C177 C191 C163 C156 C220 C101 C115 C108 C122 C94 C87 C289 C253 C246 C260 C232 C225 C281 C285 C147 C143 C152 C78 C32 C9 C5 C82 C46 C39 C53 C74 C25 C18 C13 C308 C322 C315 C329 C301 C294">
      <formula1>"Yes,No"</formula1>
    </dataValidation>
    <dataValidation type="list" allowBlank="1" showInputMessage="1" showErrorMessage="1" sqref="C287 C218 C149 C80 C11">
      <formula1>"High,Medium,Low"</formula1>
    </dataValidation>
    <dataValidation type="list" allowBlank="1" showInputMessage="1" showErrorMessage="1" sqref="C334 C265 C196 C127 C58">
      <formula1>Scores</formula1>
    </dataValidation>
    <dataValidation type="list" allowBlank="1" showInputMessage="1" showErrorMessage="1" sqref="C19 C26 C33 C40 C47 C54 C88 C95 C102 C109 C116 C123 C157 C164 C171 C178 C185 C192 C226 C233 C240 C247 C254 C261 C295 C302 C309 C316 C323 C330">
      <formula1>$C$348:$C$361</formula1>
    </dataValidation>
  </dataValidations>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4.xml><?xml version="1.0" encoding="utf-8"?>
<worksheet xmlns="http://schemas.openxmlformats.org/spreadsheetml/2006/main" xmlns:r="http://schemas.openxmlformats.org/officeDocument/2006/relationships">
  <dimension ref="A1:E109"/>
  <sheetViews>
    <sheetView workbookViewId="0">
      <selection activeCell="C3" sqref="C3"/>
    </sheetView>
  </sheetViews>
  <sheetFormatPr defaultRowHeight="14.25" customHeight="1" outlineLevelRow="2"/>
  <cols>
    <col min="1" max="1" width="30.7109375" style="131" customWidth="1"/>
    <col min="2" max="2" width="1.7109375" style="2" customWidth="1"/>
    <col min="3" max="3" width="60.7109375" style="2" customWidth="1"/>
    <col min="4" max="4" width="9.140625" style="2"/>
    <col min="5" max="5" width="0" style="2" hidden="1" customWidth="1"/>
    <col min="6" max="16384" width="9.140625" style="2"/>
  </cols>
  <sheetData>
    <row r="1" spans="1:5" ht="20.25">
      <c r="A1" s="204" t="s">
        <v>280</v>
      </c>
      <c r="B1" s="204"/>
      <c r="C1" s="204"/>
    </row>
    <row r="2" spans="1:5" s="22" customFormat="1" ht="14.25" customHeight="1" thickBot="1">
      <c r="A2" s="139"/>
      <c r="B2" s="103"/>
      <c r="C2" s="103"/>
    </row>
    <row r="3" spans="1:5" s="22" customFormat="1" ht="14.25" customHeight="1" thickBot="1">
      <c r="A3" s="130" t="s">
        <v>61</v>
      </c>
      <c r="B3" s="57"/>
      <c r="C3" s="55">
        <v>40829</v>
      </c>
    </row>
    <row r="4" spans="1:5" s="22" customFormat="1" ht="14.25" customHeight="1" thickBot="1">
      <c r="A4" s="131"/>
      <c r="C4" s="3"/>
    </row>
    <row r="5" spans="1:5" ht="14.25" customHeight="1" thickTop="1" thickBot="1">
      <c r="A5" s="135" t="s">
        <v>62</v>
      </c>
      <c r="B5" s="23"/>
      <c r="C5" s="122">
        <f ca="1">'A2 Outputs 1-5'!C6+'A2 Outputs 1-5'!C75+'A2 Outputs 1-5'!C144+'A2 Outputs 1-5'!C213+'A2 Outputs 1-5'!C282+'A2 Outputs 6-10'!C7+'A2 Outputs 6-10'!C76+'A2 Outputs 6-10'!C145+'A2 Outputs 6-10'!C214+'A2 Outputs 6-10'!C283</f>
        <v>1</v>
      </c>
      <c r="D5" s="8"/>
      <c r="E5" s="8"/>
    </row>
    <row r="6" spans="1:5" ht="14.25" customHeight="1" thickTop="1" thickBot="1">
      <c r="A6" s="135" t="s">
        <v>213</v>
      </c>
      <c r="B6" s="125"/>
      <c r="C6" s="123">
        <f ca="1">E6*100</f>
        <v>68.75</v>
      </c>
      <c r="D6" s="8"/>
      <c r="E6" s="8">
        <f ca="1">'A2 Outputs 1-5'!E58+'A2 Outputs 1-5'!E127+'A2 Outputs 1-5'!E196+'A2 Outputs 1-5'!E265+'A2 Outputs 1-5'!E334+'A2 Outputs 6-10'!E59+'A2 Outputs 6-10'!E128+'A2 Outputs 6-10'!E197+'A2 Outputs 6-10'!E266+'A2 Outputs 6-10'!E335</f>
        <v>0.6875</v>
      </c>
    </row>
    <row r="7" spans="1:5" ht="14.25" customHeight="1" thickTop="1" thickBot="1">
      <c r="A7" s="135" t="s">
        <v>281</v>
      </c>
      <c r="B7" s="13"/>
      <c r="C7" s="124" t="str">
        <f ca="1">IF(E7&lt;1.55,"High",IF(E7&gt;2.5,"Low","Medium"))</f>
        <v>Low</v>
      </c>
      <c r="D7" s="8"/>
      <c r="E7" s="8">
        <f ca="1">'A2 Outputs 1-5'!E11+'A2 Outputs 1-5'!E80+'A2 Outputs 1-5'!E149+'A2 Outputs 1-5'!E218+'A2 Outputs 1-5'!E287+'A2 Outputs 6-10'!E12+'A2 Outputs 6-10'!E81+'A2 Outputs 6-10'!E150+'A2 Outputs 6-10'!E219+'A2 Outputs 6-10'!E288</f>
        <v>3</v>
      </c>
    </row>
    <row r="8" spans="1:5" ht="14.25" customHeight="1" thickTop="1"/>
    <row r="9" spans="1:5" ht="15.75">
      <c r="A9" s="205" t="s">
        <v>162</v>
      </c>
      <c r="B9" s="205"/>
      <c r="C9" s="205"/>
    </row>
    <row r="10" spans="1:5" ht="14.25" customHeight="1" thickBot="1">
      <c r="A10" s="206" t="s">
        <v>175</v>
      </c>
      <c r="B10" s="206"/>
      <c r="C10" s="206"/>
    </row>
    <row r="11" spans="1:5" ht="24.75" thickBot="1">
      <c r="A11" s="131" t="s">
        <v>163</v>
      </c>
      <c r="B11" s="5"/>
      <c r="C11" s="89"/>
    </row>
    <row r="12" spans="1:5" ht="24.75" thickBot="1">
      <c r="A12" s="131" t="s">
        <v>164</v>
      </c>
      <c r="B12" s="5"/>
      <c r="C12" s="179"/>
    </row>
    <row r="13" spans="1:5" ht="14.25" customHeight="1" thickBot="1">
      <c r="A13" s="131" t="s">
        <v>165</v>
      </c>
      <c r="B13" s="5"/>
      <c r="C13" s="89"/>
    </row>
    <row r="14" spans="1:5" ht="14.25" customHeight="1" thickBot="1">
      <c r="A14" s="131" t="s">
        <v>166</v>
      </c>
      <c r="B14" s="5"/>
      <c r="C14" s="89"/>
    </row>
    <row r="15" spans="1:5" ht="14.25" customHeight="1" thickBot="1">
      <c r="A15" s="131" t="s">
        <v>167</v>
      </c>
      <c r="B15" s="5"/>
      <c r="C15" s="180" t="s">
        <v>481</v>
      </c>
    </row>
    <row r="16" spans="1:5" ht="14.25" customHeight="1" thickBot="1">
      <c r="A16" s="131" t="s">
        <v>168</v>
      </c>
      <c r="B16" s="5"/>
      <c r="C16" s="89"/>
    </row>
    <row r="17" spans="1:3" ht="14.25" customHeight="1">
      <c r="B17" s="1"/>
      <c r="C17" s="1"/>
    </row>
    <row r="18" spans="1:3" ht="15.75">
      <c r="A18" s="205" t="s">
        <v>169</v>
      </c>
      <c r="B18" s="205"/>
      <c r="C18" s="205"/>
    </row>
    <row r="19" spans="1:3" ht="14.25" customHeight="1" thickBot="1">
      <c r="A19" s="203" t="s">
        <v>176</v>
      </c>
      <c r="B19" s="203"/>
      <c r="C19" s="203"/>
    </row>
    <row r="20" spans="1:3" ht="14.25" customHeight="1" thickBot="1">
      <c r="A20" s="131" t="s">
        <v>170</v>
      </c>
      <c r="B20" s="5"/>
      <c r="C20" s="89"/>
    </row>
    <row r="21" spans="1:3" ht="14.25" customHeight="1" thickBot="1">
      <c r="A21" s="131" t="s">
        <v>171</v>
      </c>
      <c r="B21" s="5"/>
      <c r="C21" s="179"/>
    </row>
    <row r="22" spans="1:3" ht="14.25" customHeight="1" thickBot="1">
      <c r="A22" s="131" t="s">
        <v>172</v>
      </c>
      <c r="B22" s="5"/>
      <c r="C22" s="180" t="s">
        <v>481</v>
      </c>
    </row>
    <row r="23" spans="1:3" ht="14.25" customHeight="1" thickBot="1">
      <c r="A23" s="131" t="s">
        <v>173</v>
      </c>
      <c r="B23" s="5"/>
      <c r="C23" s="180" t="s">
        <v>481</v>
      </c>
    </row>
    <row r="24" spans="1:3" ht="14.25" customHeight="1" thickBot="1">
      <c r="A24" s="131" t="s">
        <v>174</v>
      </c>
      <c r="B24" s="5"/>
      <c r="C24" s="89" t="s">
        <v>481</v>
      </c>
    </row>
    <row r="25" spans="1:3" ht="14.25" customHeight="1" thickBot="1">
      <c r="B25" s="5"/>
      <c r="C25" s="5"/>
    </row>
    <row r="26" spans="1:3" ht="14.25" customHeight="1" thickTop="1" thickBot="1">
      <c r="A26" s="131" t="s">
        <v>173</v>
      </c>
      <c r="B26" s="4"/>
      <c r="C26" s="181" t="s">
        <v>482</v>
      </c>
    </row>
    <row r="27" spans="1:3" ht="14.25" customHeight="1" thickTop="1" thickBot="1">
      <c r="B27" s="1"/>
      <c r="C27" s="194" t="s">
        <v>36</v>
      </c>
    </row>
    <row r="28" spans="1:3" ht="14.25" customHeight="1" thickTop="1" thickBot="1">
      <c r="B28" s="1"/>
      <c r="C28" s="99"/>
    </row>
    <row r="29" spans="1:3" ht="14.25" customHeight="1" thickTop="1" thickBot="1">
      <c r="C29" s="99"/>
    </row>
    <row r="30" spans="1:3" ht="14.25" customHeight="1" thickTop="1" thickBot="1">
      <c r="C30" s="99"/>
    </row>
    <row r="31" spans="1:3" ht="14.25" customHeight="1" thickTop="1" thickBot="1">
      <c r="C31" s="99"/>
    </row>
    <row r="32" spans="1:3" s="22" customFormat="1" ht="14.25" customHeight="1" thickTop="1" thickBot="1">
      <c r="A32" s="131"/>
      <c r="B32" s="2"/>
      <c r="C32" s="99"/>
    </row>
    <row r="33" spans="1:3" s="22" customFormat="1" ht="14.25" customHeight="1" thickTop="1" thickBot="1">
      <c r="A33" s="130"/>
    </row>
    <row r="34" spans="1:3" ht="25.5" thickTop="1" thickBot="1">
      <c r="A34" s="130" t="s">
        <v>423</v>
      </c>
      <c r="B34" s="4"/>
      <c r="C34" s="99"/>
    </row>
    <row r="35" spans="1:3" ht="14.25" customHeight="1" thickTop="1" thickBot="1"/>
    <row r="36" spans="1:3" ht="16.5" thickTop="1" thickBot="1">
      <c r="A36" s="130" t="s">
        <v>323</v>
      </c>
      <c r="C36" s="99"/>
    </row>
    <row r="37" spans="1:3" ht="16.5" thickTop="1" thickBot="1">
      <c r="A37" s="140" t="s">
        <v>324</v>
      </c>
      <c r="C37" s="99"/>
    </row>
    <row r="38" spans="1:3" s="8" customFormat="1" hidden="1" outlineLevel="1" thickTop="1" thickBot="1">
      <c r="A38" s="199" t="s">
        <v>74</v>
      </c>
      <c r="B38" s="199"/>
      <c r="C38" s="199"/>
    </row>
    <row r="39" spans="1:3" s="8" customFormat="1" hidden="1" outlineLevel="2" thickTop="1" thickBot="1">
      <c r="A39" s="130" t="s">
        <v>319</v>
      </c>
      <c r="B39" s="38"/>
      <c r="C39" s="54"/>
    </row>
    <row r="40" spans="1:3" s="8" customFormat="1" hidden="1" outlineLevel="2" thickTop="1" thickBot="1">
      <c r="A40" s="130" t="s">
        <v>320</v>
      </c>
      <c r="B40" s="38"/>
      <c r="C40" s="54"/>
    </row>
    <row r="41" spans="1:3" s="8" customFormat="1" hidden="1" outlineLevel="2" thickTop="1" thickBot="1">
      <c r="A41" s="130" t="s">
        <v>321</v>
      </c>
      <c r="C41" s="54"/>
    </row>
    <row r="42" spans="1:3" s="8" customFormat="1" hidden="1" outlineLevel="2" thickTop="1" thickBot="1">
      <c r="A42" s="130" t="s">
        <v>322</v>
      </c>
      <c r="C42" s="54"/>
    </row>
    <row r="43" spans="1:3" ht="14.25" customHeight="1" collapsed="1" thickTop="1"/>
    <row r="105" spans="3:3" ht="14.25" customHeight="1">
      <c r="C105" s="60"/>
    </row>
    <row r="109" spans="3:3" ht="14.25" customHeight="1">
      <c r="C109" s="60"/>
    </row>
  </sheetData>
  <mergeCells count="6">
    <mergeCell ref="A38:C38"/>
    <mergeCell ref="A19:C19"/>
    <mergeCell ref="A1:C1"/>
    <mergeCell ref="A9:C9"/>
    <mergeCell ref="A10:C10"/>
    <mergeCell ref="A18:C18"/>
  </mergeCells>
  <phoneticPr fontId="3" type="noConversion"/>
  <dataValidations count="1">
    <dataValidation type="list" allowBlank="1" showInputMessage="1" showErrorMessage="1" sqref="C11:C16 C20:C24">
      <formula1>"X"</formula1>
    </dataValidation>
  </dataValidations>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5.xml><?xml version="1.0" encoding="utf-8"?>
<worksheet xmlns="http://schemas.openxmlformats.org/spreadsheetml/2006/main" xmlns:r="http://schemas.openxmlformats.org/officeDocument/2006/relationships">
  <dimension ref="A1:D123"/>
  <sheetViews>
    <sheetView zoomScale="125" zoomScaleNormal="125" zoomScalePageLayoutView="125" workbookViewId="0">
      <selection activeCell="C56" sqref="C56"/>
    </sheetView>
  </sheetViews>
  <sheetFormatPr defaultColWidth="8.85546875" defaultRowHeight="12.75" outlineLevelRow="2"/>
  <cols>
    <col min="1" max="1" width="30.7109375" style="148" customWidth="1"/>
    <col min="2" max="2" width="1.7109375" customWidth="1"/>
    <col min="3" max="3" width="60.7109375" style="29" customWidth="1"/>
    <col min="4" max="4" width="10.7109375" style="102" customWidth="1"/>
  </cols>
  <sheetData>
    <row r="1" spans="1:4" ht="20.25">
      <c r="A1" s="30" t="s">
        <v>246</v>
      </c>
      <c r="B1" s="30"/>
      <c r="C1" s="73"/>
    </row>
    <row r="2" spans="1:4">
      <c r="A2" s="133"/>
      <c r="B2" s="32"/>
      <c r="C2" s="77"/>
    </row>
    <row r="3" spans="1:4" ht="16.5" thickBot="1">
      <c r="A3" s="36" t="s">
        <v>255</v>
      </c>
      <c r="B3" s="36"/>
      <c r="C3" s="76"/>
    </row>
    <row r="4" spans="1:4" s="33" customFormat="1" ht="221.25" customHeight="1" thickBot="1">
      <c r="A4" s="135" t="s">
        <v>221</v>
      </c>
      <c r="B4" s="49"/>
      <c r="C4" s="196" t="s">
        <v>6</v>
      </c>
      <c r="D4" s="102"/>
    </row>
    <row r="5" spans="1:4" s="33" customFormat="1" ht="13.5" thickBot="1">
      <c r="A5" s="141"/>
      <c r="C5" s="59"/>
      <c r="D5" s="35"/>
    </row>
    <row r="6" spans="1:4" s="33" customFormat="1" ht="27" thickTop="1" thickBot="1">
      <c r="A6" s="130" t="s">
        <v>325</v>
      </c>
      <c r="B6" s="47"/>
      <c r="C6" s="107" t="s">
        <v>18</v>
      </c>
      <c r="D6" s="35"/>
    </row>
    <row r="7" spans="1:4" s="33" customFormat="1" ht="27" thickTop="1" thickBot="1">
      <c r="A7" s="140" t="s">
        <v>326</v>
      </c>
      <c r="B7" s="48"/>
      <c r="C7" s="107" t="s">
        <v>19</v>
      </c>
      <c r="D7" s="35"/>
    </row>
    <row r="8" spans="1:4" s="8" customFormat="1" ht="13.5" thickTop="1">
      <c r="A8" s="199" t="s">
        <v>74</v>
      </c>
      <c r="B8" s="199"/>
      <c r="C8" s="199"/>
    </row>
    <row r="9" spans="1:4" s="8" customFormat="1" ht="25.5" hidden="1" outlineLevel="2" thickTop="1" thickBot="1">
      <c r="A9" s="130" t="s">
        <v>315</v>
      </c>
      <c r="B9" s="38"/>
      <c r="C9" s="54"/>
    </row>
    <row r="10" spans="1:4" s="8" customFormat="1" ht="25.5" hidden="1" outlineLevel="2" thickTop="1" thickBot="1">
      <c r="A10" s="130" t="s">
        <v>316</v>
      </c>
      <c r="B10" s="38"/>
      <c r="C10" s="54"/>
    </row>
    <row r="11" spans="1:4" s="8" customFormat="1" ht="25.5" hidden="1" outlineLevel="2" thickTop="1" thickBot="1">
      <c r="A11" s="130" t="s">
        <v>317</v>
      </c>
      <c r="C11" s="54"/>
    </row>
    <row r="12" spans="1:4" s="8" customFormat="1" ht="25.5" hidden="1" outlineLevel="2" thickTop="1" thickBot="1">
      <c r="A12" s="130" t="s">
        <v>318</v>
      </c>
      <c r="C12" s="54"/>
    </row>
    <row r="13" spans="1:4" s="33" customFormat="1" ht="13.5" collapsed="1" thickBot="1">
      <c r="A13" s="130"/>
      <c r="B13" s="47"/>
      <c r="C13" s="38"/>
      <c r="D13" s="103"/>
    </row>
    <row r="14" spans="1:4" s="33" customFormat="1" ht="128.25" thickBot="1">
      <c r="A14" s="135" t="s">
        <v>222</v>
      </c>
      <c r="B14" s="49"/>
      <c r="C14" s="100" t="s">
        <v>20</v>
      </c>
      <c r="D14" s="35"/>
    </row>
    <row r="15" spans="1:4" s="33" customFormat="1" ht="13.5" thickBot="1">
      <c r="A15" s="131"/>
      <c r="B15" s="28"/>
      <c r="C15" s="27"/>
      <c r="D15" s="28"/>
    </row>
    <row r="16" spans="1:4" s="33" customFormat="1" ht="25.5" thickTop="1" thickBot="1">
      <c r="A16" s="130" t="s">
        <v>327</v>
      </c>
      <c r="B16" s="47"/>
      <c r="C16" s="107" t="s">
        <v>186</v>
      </c>
      <c r="D16" s="28"/>
    </row>
    <row r="17" spans="1:4" s="33" customFormat="1" ht="25.5" thickTop="1" thickBot="1">
      <c r="A17" s="140" t="s">
        <v>328</v>
      </c>
      <c r="B17" s="110"/>
      <c r="C17" s="107" t="s">
        <v>7</v>
      </c>
      <c r="D17" s="28"/>
    </row>
    <row r="18" spans="1:4" s="8" customFormat="1" ht="13.5" thickTop="1">
      <c r="A18" s="199" t="s">
        <v>74</v>
      </c>
      <c r="B18" s="199"/>
      <c r="C18" s="199"/>
    </row>
    <row r="19" spans="1:4" s="8" customFormat="1" ht="25.5" hidden="1" outlineLevel="2" thickTop="1" thickBot="1">
      <c r="A19" s="130" t="s">
        <v>311</v>
      </c>
      <c r="B19" s="38"/>
      <c r="C19" s="54"/>
    </row>
    <row r="20" spans="1:4" s="8" customFormat="1" ht="25.5" hidden="1" outlineLevel="2" thickTop="1" thickBot="1">
      <c r="A20" s="130" t="s">
        <v>312</v>
      </c>
      <c r="B20" s="38"/>
      <c r="C20" s="54"/>
    </row>
    <row r="21" spans="1:4" s="8" customFormat="1" ht="25.5" hidden="1" outlineLevel="2" thickTop="1" thickBot="1">
      <c r="A21" s="130" t="s">
        <v>313</v>
      </c>
      <c r="C21" s="54"/>
    </row>
    <row r="22" spans="1:4" s="8" customFormat="1" ht="25.5" hidden="1" outlineLevel="2" thickTop="1" thickBot="1">
      <c r="A22" s="130" t="s">
        <v>314</v>
      </c>
      <c r="C22" s="54"/>
    </row>
    <row r="23" spans="1:4" s="33" customFormat="1" ht="13.5" collapsed="1" thickBot="1">
      <c r="A23" s="140"/>
      <c r="B23" s="48"/>
      <c r="C23" s="77"/>
      <c r="D23" s="104"/>
    </row>
    <row r="24" spans="1:4" s="33" customFormat="1" ht="90" thickBot="1">
      <c r="A24" s="135" t="s">
        <v>223</v>
      </c>
      <c r="B24" s="49"/>
      <c r="C24" s="100" t="s">
        <v>8</v>
      </c>
      <c r="D24" s="35"/>
    </row>
    <row r="25" spans="1:4" s="33" customFormat="1" ht="13.5" thickBot="1">
      <c r="A25" s="142"/>
      <c r="B25" s="28"/>
      <c r="C25" s="27"/>
      <c r="D25" s="28"/>
    </row>
    <row r="26" spans="1:4" s="33" customFormat="1" ht="52.5" thickTop="1" thickBot="1">
      <c r="A26" s="130" t="s">
        <v>329</v>
      </c>
      <c r="B26" s="47"/>
      <c r="C26" s="107" t="s">
        <v>21</v>
      </c>
      <c r="D26" s="28"/>
    </row>
    <row r="27" spans="1:4" s="33" customFormat="1" ht="78" thickTop="1" thickBot="1">
      <c r="A27" s="140" t="s">
        <v>330</v>
      </c>
      <c r="B27" s="48"/>
      <c r="C27" s="107" t="s">
        <v>9</v>
      </c>
      <c r="D27" s="28"/>
    </row>
    <row r="28" spans="1:4" s="8" customFormat="1" ht="14.25" thickTop="1" thickBot="1">
      <c r="A28" s="199" t="s">
        <v>74</v>
      </c>
      <c r="B28" s="199"/>
      <c r="C28" s="199"/>
    </row>
    <row r="29" spans="1:4" s="8" customFormat="1" ht="25.5" outlineLevel="2" thickTop="1" thickBot="1">
      <c r="A29" s="130" t="s">
        <v>307</v>
      </c>
      <c r="B29" s="38"/>
      <c r="C29" s="186"/>
    </row>
    <row r="30" spans="1:4" s="8" customFormat="1" ht="25.5" outlineLevel="2" thickTop="1" thickBot="1">
      <c r="A30" s="130" t="s">
        <v>308</v>
      </c>
      <c r="B30" s="38"/>
      <c r="C30" s="186"/>
    </row>
    <row r="31" spans="1:4" s="8" customFormat="1" ht="14.25" outlineLevel="2" thickTop="1" thickBot="1">
      <c r="A31" s="130" t="s">
        <v>309</v>
      </c>
      <c r="C31" s="171"/>
    </row>
    <row r="32" spans="1:4" s="8" customFormat="1" ht="14.25" outlineLevel="2" thickTop="1" thickBot="1">
      <c r="A32" s="130" t="s">
        <v>310</v>
      </c>
      <c r="C32" s="171"/>
    </row>
    <row r="33" spans="1:4" s="33" customFormat="1" ht="13.5" thickTop="1">
      <c r="A33" s="140"/>
      <c r="B33" s="77"/>
      <c r="C33" s="77"/>
      <c r="D33" s="28"/>
    </row>
    <row r="34" spans="1:4" s="33" customFormat="1" ht="15.75">
      <c r="A34" s="50" t="s">
        <v>263</v>
      </c>
      <c r="C34" s="59"/>
      <c r="D34" s="35"/>
    </row>
    <row r="35" spans="1:4" s="33" customFormat="1" ht="72">
      <c r="A35" s="131" t="s">
        <v>224</v>
      </c>
      <c r="B35" s="3"/>
      <c r="C35" s="101"/>
      <c r="D35" s="21"/>
    </row>
    <row r="36" spans="1:4" s="33" customFormat="1">
      <c r="A36" s="143"/>
      <c r="C36" s="59"/>
      <c r="D36" s="35"/>
    </row>
    <row r="37" spans="1:4" s="33" customFormat="1" ht="36">
      <c r="A37" s="144" t="s">
        <v>422</v>
      </c>
      <c r="B37" s="98"/>
      <c r="C37" s="101"/>
      <c r="D37" s="35"/>
    </row>
    <row r="38" spans="1:4" s="33" customFormat="1" ht="13.5" thickBot="1">
      <c r="A38" s="145"/>
      <c r="B38" s="37"/>
      <c r="C38" s="37"/>
      <c r="D38" s="35"/>
    </row>
    <row r="39" spans="1:4" s="33" customFormat="1" ht="14.25" thickTop="1" thickBot="1">
      <c r="A39" s="130" t="s">
        <v>331</v>
      </c>
      <c r="B39" s="47"/>
      <c r="C39" s="107"/>
      <c r="D39" s="35"/>
    </row>
    <row r="40" spans="1:4" s="33" customFormat="1" ht="14.25" thickTop="1" thickBot="1">
      <c r="A40" s="140" t="s">
        <v>332</v>
      </c>
      <c r="B40" s="48"/>
      <c r="C40" s="107"/>
      <c r="D40" s="35"/>
    </row>
    <row r="41" spans="1:4" s="8" customFormat="1" ht="13.5" thickTop="1">
      <c r="A41" s="199" t="s">
        <v>74</v>
      </c>
      <c r="B41" s="199"/>
      <c r="C41" s="199"/>
    </row>
    <row r="42" spans="1:4" s="8" customFormat="1" ht="14.25" hidden="1" outlineLevel="1" thickTop="1" thickBot="1">
      <c r="A42" s="130" t="s">
        <v>303</v>
      </c>
      <c r="B42" s="38"/>
      <c r="C42" s="54"/>
    </row>
    <row r="43" spans="1:4" s="8" customFormat="1" ht="14.25" hidden="1" outlineLevel="1" thickTop="1" thickBot="1">
      <c r="A43" s="130" t="s">
        <v>304</v>
      </c>
      <c r="B43" s="38"/>
      <c r="C43" s="54"/>
    </row>
    <row r="44" spans="1:4" s="8" customFormat="1" ht="14.25" hidden="1" outlineLevel="1" thickTop="1" thickBot="1">
      <c r="A44" s="130" t="s">
        <v>305</v>
      </c>
      <c r="C44" s="54"/>
    </row>
    <row r="45" spans="1:4" s="8" customFormat="1" ht="14.25" hidden="1" outlineLevel="1" thickTop="1" thickBot="1">
      <c r="A45" s="130" t="s">
        <v>306</v>
      </c>
      <c r="C45" s="54"/>
    </row>
    <row r="46" spans="1:4" s="33" customFormat="1" collapsed="1">
      <c r="A46" s="145"/>
      <c r="B46" s="37"/>
      <c r="C46" s="37"/>
      <c r="D46" s="35"/>
    </row>
    <row r="47" spans="1:4" s="33" customFormat="1" ht="15.75">
      <c r="A47" s="50" t="s">
        <v>261</v>
      </c>
      <c r="B47" s="50"/>
      <c r="C47" s="50"/>
      <c r="D47" s="35"/>
    </row>
    <row r="48" spans="1:4" s="33" customFormat="1" ht="13.5" thickBot="1">
      <c r="A48" s="146" t="s">
        <v>250</v>
      </c>
      <c r="B48" s="38"/>
      <c r="C48" s="38"/>
    </row>
    <row r="49" spans="1:4" s="33" customFormat="1" ht="27" thickTop="1" thickBot="1">
      <c r="A49" s="198">
        <v>3247780</v>
      </c>
      <c r="B49" s="28"/>
      <c r="C49" s="107" t="s">
        <v>10</v>
      </c>
    </row>
    <row r="50" spans="1:4" s="33" customFormat="1" ht="14.25" thickTop="1" thickBot="1">
      <c r="A50" s="147"/>
      <c r="B50" s="28"/>
      <c r="C50" s="107"/>
    </row>
    <row r="51" spans="1:4" s="33" customFormat="1" ht="14.25" thickTop="1" thickBot="1">
      <c r="A51" s="147"/>
      <c r="B51" s="28"/>
      <c r="C51" s="107"/>
    </row>
    <row r="52" spans="1:4" s="33" customFormat="1" ht="14.25" thickTop="1" thickBot="1">
      <c r="A52" s="147"/>
      <c r="B52" s="28"/>
      <c r="C52" s="107"/>
    </row>
    <row r="53" spans="1:4" s="33" customFormat="1" ht="14.25" thickTop="1" thickBot="1">
      <c r="A53" s="147"/>
      <c r="B53" s="28"/>
      <c r="C53" s="107"/>
    </row>
    <row r="54" spans="1:4" s="33" customFormat="1" ht="14.25" thickTop="1" thickBot="1">
      <c r="A54" s="147"/>
      <c r="B54" s="28"/>
      <c r="C54" s="107"/>
    </row>
    <row r="55" spans="1:4" s="33" customFormat="1" ht="14.25" thickTop="1" thickBot="1">
      <c r="A55" s="147"/>
      <c r="B55" s="28"/>
      <c r="C55" s="107"/>
    </row>
    <row r="56" spans="1:4" s="33" customFormat="1" ht="14.25" thickTop="1" thickBot="1">
      <c r="A56" s="147"/>
      <c r="B56" s="28"/>
      <c r="C56" s="107"/>
    </row>
    <row r="57" spans="1:4" s="33" customFormat="1" ht="14.25" thickTop="1" thickBot="1">
      <c r="A57" s="147"/>
      <c r="B57" s="28"/>
      <c r="C57" s="107"/>
    </row>
    <row r="58" spans="1:4" s="33" customFormat="1" ht="14.25" thickTop="1" thickBot="1">
      <c r="A58" s="147"/>
      <c r="B58" s="28"/>
      <c r="C58" s="107"/>
    </row>
    <row r="59" spans="1:4" ht="14.25" thickTop="1" thickBot="1">
      <c r="C59" s="108"/>
    </row>
    <row r="60" spans="1:4" s="33" customFormat="1" ht="14.25" thickTop="1" thickBot="1">
      <c r="A60" s="130" t="s">
        <v>333</v>
      </c>
      <c r="B60" s="109"/>
      <c r="C60" s="101"/>
      <c r="D60" s="35"/>
    </row>
    <row r="61" spans="1:4" ht="14.25" thickTop="1" thickBot="1">
      <c r="A61" s="140" t="s">
        <v>334</v>
      </c>
      <c r="B61" s="48"/>
      <c r="C61" s="107"/>
      <c r="D61" s="35"/>
    </row>
    <row r="62" spans="1:4" s="8" customFormat="1" ht="13.5" thickTop="1">
      <c r="A62" s="199" t="s">
        <v>74</v>
      </c>
      <c r="B62" s="199"/>
      <c r="C62" s="199"/>
    </row>
    <row r="63" spans="1:4" s="8" customFormat="1" ht="14.25" hidden="1" outlineLevel="2" thickTop="1" thickBot="1">
      <c r="A63" s="130" t="s">
        <v>299</v>
      </c>
      <c r="B63" s="38"/>
      <c r="C63" s="54"/>
    </row>
    <row r="64" spans="1:4" s="8" customFormat="1" ht="14.25" hidden="1" outlineLevel="2" thickTop="1" thickBot="1">
      <c r="A64" s="130" t="s">
        <v>300</v>
      </c>
      <c r="B64" s="38"/>
      <c r="C64" s="54"/>
    </row>
    <row r="65" spans="1:3" s="8" customFormat="1" ht="14.25" hidden="1" outlineLevel="2" thickTop="1" thickBot="1">
      <c r="A65" s="130" t="s">
        <v>301</v>
      </c>
      <c r="C65" s="54"/>
    </row>
    <row r="66" spans="1:3" s="8" customFormat="1" ht="14.25" hidden="1" outlineLevel="2" thickTop="1" thickBot="1">
      <c r="A66" s="130" t="s">
        <v>302</v>
      </c>
      <c r="C66" s="54"/>
    </row>
    <row r="67" spans="1:3" collapsed="1"/>
    <row r="114" spans="4:4">
      <c r="D114" s="105"/>
    </row>
    <row r="119" spans="4:4">
      <c r="D119" s="83"/>
    </row>
    <row r="123" spans="4:4">
      <c r="D123" s="83"/>
    </row>
  </sheetData>
  <mergeCells count="5">
    <mergeCell ref="A62:C62"/>
    <mergeCell ref="A8:C8"/>
    <mergeCell ref="A18:C18"/>
    <mergeCell ref="A28:C28"/>
    <mergeCell ref="A41:C41"/>
  </mergeCells>
  <phoneticPr fontId="3" type="noConversion"/>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6.xml><?xml version="1.0" encoding="utf-8"?>
<worksheet xmlns="http://schemas.openxmlformats.org/spreadsheetml/2006/main" xmlns:r="http://schemas.openxmlformats.org/officeDocument/2006/relationships">
  <dimension ref="A1:C31"/>
  <sheetViews>
    <sheetView workbookViewId="0">
      <selection activeCell="C2" sqref="C2"/>
    </sheetView>
  </sheetViews>
  <sheetFormatPr defaultRowHeight="12.75" outlineLevelRow="2"/>
  <cols>
    <col min="1" max="1" width="30.7109375" style="149" customWidth="1"/>
    <col min="2" max="2" width="1.7109375" style="29" customWidth="1"/>
    <col min="3" max="3" width="60.7109375" style="29" customWidth="1"/>
    <col min="4" max="16384" width="9.140625" style="31"/>
  </cols>
  <sheetData>
    <row r="1" spans="1:3" ht="20.25">
      <c r="A1" s="207" t="s">
        <v>245</v>
      </c>
      <c r="B1" s="207"/>
      <c r="C1" s="207"/>
    </row>
    <row r="2" spans="1:3" ht="20.25">
      <c r="A2" s="140"/>
      <c r="B2" s="73"/>
      <c r="C2" s="73"/>
    </row>
    <row r="3" spans="1:3" ht="15.75">
      <c r="A3" s="76" t="s">
        <v>247</v>
      </c>
      <c r="B3" s="76"/>
    </row>
    <row r="4" spans="1:3" ht="48">
      <c r="A4" s="131" t="s">
        <v>218</v>
      </c>
      <c r="B4" s="27"/>
      <c r="C4" s="74"/>
    </row>
    <row r="5" spans="1:3" ht="13.5" thickBot="1">
      <c r="A5" s="131"/>
      <c r="B5" s="27"/>
      <c r="C5" s="27"/>
    </row>
    <row r="6" spans="1:3" ht="13.5" thickBot="1">
      <c r="A6" s="131" t="s">
        <v>285</v>
      </c>
      <c r="B6" s="27"/>
      <c r="C6" s="100"/>
    </row>
    <row r="7" spans="1:3" ht="13.5" thickBot="1">
      <c r="A7" s="131"/>
      <c r="B7" s="27"/>
      <c r="C7" s="27"/>
    </row>
    <row r="8" spans="1:3" ht="13.5" thickBot="1">
      <c r="A8" s="131" t="s">
        <v>284</v>
      </c>
      <c r="B8" s="27"/>
      <c r="C8" s="75"/>
    </row>
    <row r="9" spans="1:3" ht="13.5" thickBot="1">
      <c r="A9" s="131"/>
      <c r="B9" s="27"/>
      <c r="C9" s="27"/>
    </row>
    <row r="10" spans="1:3" ht="13.5" thickBot="1">
      <c r="A10" s="131" t="s">
        <v>283</v>
      </c>
      <c r="B10" s="27"/>
      <c r="C10" s="100"/>
    </row>
    <row r="11" spans="1:3" ht="13.5" thickBot="1">
      <c r="A11" s="131"/>
      <c r="B11" s="27"/>
      <c r="C11" s="27"/>
    </row>
    <row r="12" spans="1:3" ht="14.25" thickTop="1" thickBot="1">
      <c r="A12" s="130" t="s">
        <v>335</v>
      </c>
      <c r="B12" s="38"/>
      <c r="C12" s="112"/>
    </row>
    <row r="13" spans="1:3" ht="14.25" thickTop="1" thickBot="1">
      <c r="A13" s="140" t="s">
        <v>336</v>
      </c>
      <c r="B13" s="77"/>
      <c r="C13" s="111"/>
    </row>
    <row r="14" spans="1:3" s="8" customFormat="1" ht="13.5" thickTop="1">
      <c r="A14" s="199" t="s">
        <v>74</v>
      </c>
      <c r="B14" s="199"/>
      <c r="C14" s="199"/>
    </row>
    <row r="15" spans="1:3" s="8" customFormat="1" ht="14.25" hidden="1" outlineLevel="2" thickTop="1" thickBot="1">
      <c r="A15" s="130" t="s">
        <v>295</v>
      </c>
      <c r="B15" s="38"/>
      <c r="C15" s="54"/>
    </row>
    <row r="16" spans="1:3" s="8" customFormat="1" ht="14.25" hidden="1" outlineLevel="2" thickTop="1" thickBot="1">
      <c r="A16" s="130" t="s">
        <v>296</v>
      </c>
      <c r="B16" s="38"/>
      <c r="C16" s="54"/>
    </row>
    <row r="17" spans="1:3" s="8" customFormat="1" ht="14.25" hidden="1" outlineLevel="2" thickTop="1" thickBot="1">
      <c r="A17" s="130" t="s">
        <v>297</v>
      </c>
      <c r="C17" s="54"/>
    </row>
    <row r="18" spans="1:3" s="8" customFormat="1" ht="14.25" hidden="1" outlineLevel="2" thickTop="1" thickBot="1">
      <c r="A18" s="130" t="s">
        <v>298</v>
      </c>
      <c r="C18" s="54"/>
    </row>
    <row r="19" spans="1:3" collapsed="1"/>
    <row r="21" spans="1:3" ht="15.75">
      <c r="A21" s="78" t="s">
        <v>244</v>
      </c>
      <c r="B21" s="78"/>
    </row>
    <row r="22" spans="1:3" ht="165.75">
      <c r="A22" s="149" t="s">
        <v>219</v>
      </c>
      <c r="C22" s="195" t="s">
        <v>11</v>
      </c>
    </row>
    <row r="23" spans="1:3" ht="13.5" thickBot="1">
      <c r="A23" s="150"/>
      <c r="B23" s="79"/>
    </row>
    <row r="24" spans="1:3" ht="52.5" thickTop="1" thickBot="1">
      <c r="A24" s="130" t="s">
        <v>289</v>
      </c>
      <c r="B24" s="38"/>
      <c r="C24" s="111" t="s">
        <v>12</v>
      </c>
    </row>
    <row r="25" spans="1:3" ht="14.25" thickTop="1" thickBot="1">
      <c r="A25" s="140" t="s">
        <v>290</v>
      </c>
      <c r="B25" s="77"/>
      <c r="C25" s="111" t="s">
        <v>22</v>
      </c>
    </row>
    <row r="26" spans="1:3" s="8" customFormat="1" ht="13.5" thickTop="1">
      <c r="A26" s="199" t="s">
        <v>74</v>
      </c>
      <c r="B26" s="199"/>
      <c r="C26" s="199"/>
    </row>
    <row r="27" spans="1:3" s="8" customFormat="1" ht="14.25" hidden="1" outlineLevel="2" thickTop="1" thickBot="1">
      <c r="A27" s="130" t="s">
        <v>291</v>
      </c>
      <c r="B27" s="38"/>
      <c r="C27" s="54"/>
    </row>
    <row r="28" spans="1:3" s="8" customFormat="1" ht="14.25" hidden="1" outlineLevel="2" thickTop="1" thickBot="1">
      <c r="A28" s="130" t="s">
        <v>292</v>
      </c>
      <c r="B28" s="38"/>
      <c r="C28" s="54"/>
    </row>
    <row r="29" spans="1:3" s="8" customFormat="1" ht="14.25" hidden="1" outlineLevel="2" thickTop="1" thickBot="1">
      <c r="A29" s="130" t="s">
        <v>293</v>
      </c>
      <c r="C29" s="54"/>
    </row>
    <row r="30" spans="1:3" s="8" customFormat="1" ht="14.25" hidden="1" outlineLevel="2" thickTop="1" thickBot="1">
      <c r="A30" s="130" t="s">
        <v>294</v>
      </c>
      <c r="C30" s="54"/>
    </row>
    <row r="31" spans="1:3" collapsed="1"/>
  </sheetData>
  <mergeCells count="3">
    <mergeCell ref="A1:C1"/>
    <mergeCell ref="A14:C14"/>
    <mergeCell ref="A26:C26"/>
  </mergeCells>
  <phoneticPr fontId="3" type="noConversion"/>
  <dataValidations count="1">
    <dataValidation type="list" allowBlank="1" showInputMessage="1" showErrorMessage="1" sqref="C4:C5">
      <formula1>"Yes,No"</formula1>
    </dataValidation>
  </dataValidations>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worksheet>
</file>

<file path=xl/worksheets/sheet7.xml><?xml version="1.0" encoding="utf-8"?>
<worksheet xmlns="http://schemas.openxmlformats.org/spreadsheetml/2006/main" xmlns:r="http://schemas.openxmlformats.org/officeDocument/2006/relationships">
  <dimension ref="A1:F202"/>
  <sheetViews>
    <sheetView zoomScaleNormal="150" zoomScalePageLayoutView="150" workbookViewId="0">
      <selection activeCell="B3" sqref="B3"/>
    </sheetView>
  </sheetViews>
  <sheetFormatPr defaultRowHeight="12.75"/>
  <cols>
    <col min="1" max="1" width="7.7109375" style="141" customWidth="1"/>
    <col min="2" max="2" width="60.7109375" style="154" customWidth="1"/>
    <col min="3" max="3" width="24.7109375" style="155" customWidth="1"/>
    <col min="4" max="16384" width="9.140625" style="33"/>
  </cols>
  <sheetData>
    <row r="1" spans="1:6" ht="20.25">
      <c r="A1" s="127" t="s">
        <v>251</v>
      </c>
    </row>
    <row r="2" spans="1:6" ht="13.5" thickBot="1">
      <c r="A2" s="151"/>
    </row>
    <row r="3" spans="1:6" ht="24.75" thickBot="1">
      <c r="A3" s="128" t="s">
        <v>248</v>
      </c>
      <c r="C3" s="156" t="s">
        <v>262</v>
      </c>
    </row>
    <row r="4" spans="1:6" ht="13.5" thickBot="1">
      <c r="A4" s="151" t="s">
        <v>264</v>
      </c>
    </row>
    <row r="5" spans="1:6" ht="37.5" thickTop="1" thickBot="1">
      <c r="A5" s="141" t="s">
        <v>337</v>
      </c>
      <c r="B5" s="157" t="str">
        <f ca="1">'A1 Goal, Purpose, Risk'!C25</f>
        <v xml:space="preserve">PAF should be more involved in the CAADP compact preparation process in countries where fisheries could make a significant contribution to growth.  </v>
      </c>
      <c r="C5" s="182" t="s">
        <v>16</v>
      </c>
    </row>
    <row r="6" spans="1:6" ht="14.25" thickTop="1" thickBot="1">
      <c r="A6" s="141" t="s">
        <v>338</v>
      </c>
      <c r="B6" s="159">
        <f ca="1">'A1 Goal, Purpose, Risk'!C28</f>
        <v>0</v>
      </c>
      <c r="C6" s="182"/>
    </row>
    <row r="7" spans="1:6" ht="14.25" thickTop="1" thickBot="1">
      <c r="A7" s="141" t="s">
        <v>339</v>
      </c>
      <c r="B7" s="159">
        <f ca="1">'A1 Goal, Purpose, Risk'!C29</f>
        <v>0</v>
      </c>
      <c r="C7" s="158"/>
    </row>
    <row r="8" spans="1:6" ht="14.25" thickTop="1" thickBot="1">
      <c r="A8" s="151" t="s">
        <v>265</v>
      </c>
    </row>
    <row r="9" spans="1:6" ht="37.5" thickTop="1" thickBot="1">
      <c r="A9" s="141" t="s">
        <v>337</v>
      </c>
      <c r="B9" s="157" t="str">
        <f ca="1">'A1 Goal, Purpose, Risk'!C71</f>
        <v xml:space="preserve">Finalise the CAFRS, and promote its endorsement by CAMFA and the AU. </v>
      </c>
      <c r="C9" s="182" t="s">
        <v>16</v>
      </c>
    </row>
    <row r="10" spans="1:6" ht="14.25" thickTop="1" thickBot="1">
      <c r="A10" s="141" t="s">
        <v>338</v>
      </c>
      <c r="B10" s="157">
        <f ca="1">'A1 Goal, Purpose, Risk'!C74</f>
        <v>0</v>
      </c>
      <c r="C10" s="158"/>
    </row>
    <row r="11" spans="1:6" ht="14.25" thickTop="1" thickBot="1">
      <c r="A11" s="141" t="s">
        <v>339</v>
      </c>
      <c r="B11" s="157">
        <f ca="1">'A1 Goal, Purpose, Risk'!C75</f>
        <v>0</v>
      </c>
      <c r="C11" s="158"/>
    </row>
    <row r="12" spans="1:6" ht="14.25" thickTop="1" thickBot="1">
      <c r="A12" s="151" t="s">
        <v>266</v>
      </c>
      <c r="F12" s="12"/>
    </row>
    <row r="13" spans="1:6" ht="14.25" thickTop="1" thickBot="1">
      <c r="A13" s="141" t="s">
        <v>337</v>
      </c>
      <c r="B13" s="157">
        <f ca="1">'A1 Goal, Purpose, Risk'!C101</f>
        <v>0</v>
      </c>
      <c r="C13" s="158"/>
    </row>
    <row r="14" spans="1:6" ht="14.25" thickTop="1" thickBot="1">
      <c r="A14" s="141" t="s">
        <v>338</v>
      </c>
      <c r="B14" s="157">
        <f ca="1">'A1 Goal, Purpose, Risk'!C104</f>
        <v>0</v>
      </c>
      <c r="C14" s="158"/>
    </row>
    <row r="15" spans="1:6" ht="14.25" thickTop="1" thickBot="1">
      <c r="A15" s="141" t="s">
        <v>339</v>
      </c>
      <c r="B15" s="157">
        <f ca="1">'A1 Goal, Purpose, Risk'!C105</f>
        <v>0</v>
      </c>
      <c r="C15" s="158"/>
    </row>
    <row r="16" spans="1:6" ht="14.25" thickTop="1" thickBot="1">
      <c r="A16" s="151" t="s">
        <v>274</v>
      </c>
      <c r="C16" s="160"/>
    </row>
    <row r="17" spans="1:3" ht="14.25" thickTop="1" thickBot="1">
      <c r="A17" s="141" t="s">
        <v>337</v>
      </c>
      <c r="B17" s="157">
        <f ca="1">'A1 Goal, Purpose, Risk'!C112</f>
        <v>0</v>
      </c>
      <c r="C17" s="182"/>
    </row>
    <row r="18" spans="1:3" ht="14.25" thickTop="1" thickBot="1">
      <c r="A18" s="141" t="s">
        <v>338</v>
      </c>
      <c r="B18" s="157">
        <f ca="1">'A1 Goal, Purpose, Risk'!C115</f>
        <v>0</v>
      </c>
      <c r="C18" s="182"/>
    </row>
    <row r="19" spans="1:3" ht="14.25" thickTop="1" thickBot="1">
      <c r="A19" s="141" t="s">
        <v>339</v>
      </c>
      <c r="B19" s="157">
        <f ca="1">'A1 Goal, Purpose, Risk'!C116</f>
        <v>0</v>
      </c>
      <c r="C19" s="158"/>
    </row>
    <row r="20" spans="1:3" ht="14.25" thickTop="1" thickBot="1">
      <c r="A20" s="151" t="s">
        <v>275</v>
      </c>
      <c r="C20" s="160"/>
    </row>
    <row r="21" spans="1:3" ht="14.25" thickTop="1" thickBot="1">
      <c r="A21" s="141" t="s">
        <v>337</v>
      </c>
      <c r="B21" s="157">
        <f ca="1">'A1 Goal, Purpose, Risk'!C122</f>
        <v>0</v>
      </c>
      <c r="C21" s="158"/>
    </row>
    <row r="22" spans="1:3" ht="14.25" thickTop="1" thickBot="1">
      <c r="A22" s="141" t="s">
        <v>338</v>
      </c>
      <c r="B22" s="157">
        <f ca="1">'A1 Goal, Purpose, Risk'!C125</f>
        <v>0</v>
      </c>
      <c r="C22" s="158"/>
    </row>
    <row r="23" spans="1:3" ht="14.25" thickTop="1" thickBot="1">
      <c r="A23" s="141" t="s">
        <v>339</v>
      </c>
      <c r="B23" s="157">
        <f ca="1">'A1 Goal, Purpose, Risk'!C126</f>
        <v>0</v>
      </c>
      <c r="C23" s="158"/>
    </row>
    <row r="24" spans="1:3" ht="14.25" thickTop="1" thickBot="1">
      <c r="A24" s="151" t="s">
        <v>276</v>
      </c>
      <c r="C24" s="160"/>
    </row>
    <row r="25" spans="1:3" ht="14.25" thickTop="1" thickBot="1">
      <c r="A25" s="141" t="s">
        <v>337</v>
      </c>
      <c r="B25" s="157">
        <f ca="1">'A1 Goal, Purpose, Risk'!C132</f>
        <v>0</v>
      </c>
      <c r="C25" s="158"/>
    </row>
    <row r="26" spans="1:3" ht="14.25" thickTop="1" thickBot="1">
      <c r="A26" s="141" t="s">
        <v>338</v>
      </c>
      <c r="B26" s="157">
        <f ca="1">'A1 Goal, Purpose, Risk'!C135</f>
        <v>0</v>
      </c>
      <c r="C26" s="158"/>
    </row>
    <row r="27" spans="1:3" ht="14.25" thickTop="1" thickBot="1">
      <c r="A27" s="141" t="s">
        <v>339</v>
      </c>
      <c r="B27" s="157">
        <f ca="1">'A1 Goal, Purpose, Risk'!C136</f>
        <v>0</v>
      </c>
      <c r="C27" s="158"/>
    </row>
    <row r="28" spans="1:3" ht="13.5" thickTop="1">
      <c r="A28" s="151"/>
      <c r="B28" s="161"/>
      <c r="C28" s="160"/>
    </row>
    <row r="29" spans="1:3" ht="13.5" thickBot="1">
      <c r="A29" s="151" t="s">
        <v>267</v>
      </c>
    </row>
    <row r="30" spans="1:3" ht="25.5" thickTop="1" thickBot="1">
      <c r="A30" s="152" t="s">
        <v>340</v>
      </c>
      <c r="B30" s="162" t="str">
        <f ca="1">'A2 Outputs 1-5'!C61</f>
        <v xml:space="preserve">The draft Comprehensive African Fisheries Reform Strategy should be finalised and submitted for endorsement by the Ministerial Task Force. </v>
      </c>
      <c r="C30" s="182" t="s">
        <v>17</v>
      </c>
    </row>
    <row r="31" spans="1:3" ht="14.25" thickTop="1" thickBot="1">
      <c r="A31" s="141" t="s">
        <v>341</v>
      </c>
      <c r="B31" s="162">
        <f ca="1">'A2 Outputs 1-5'!C64</f>
        <v>0</v>
      </c>
      <c r="C31" s="182"/>
    </row>
    <row r="32" spans="1:3" ht="14.25" thickTop="1" thickBot="1">
      <c r="A32" s="141" t="s">
        <v>342</v>
      </c>
      <c r="B32" s="162">
        <f ca="1">'A2 Outputs 1-5'!C65</f>
        <v>0</v>
      </c>
      <c r="C32" s="158"/>
    </row>
    <row r="33" spans="1:3" ht="49.5" thickTop="1" thickBot="1">
      <c r="A33" s="141" t="s">
        <v>343</v>
      </c>
      <c r="B33" s="157" t="str">
        <f ca="1">'A2 Outputs 1-5'!C130</f>
        <v xml:space="preserve">The Governance Working Group should strengthen linkages with regional institutions such as the Sub Regional Fisheries Commissions (SRFC), including the Fishery Committee for the West Central Gulf of Guinea (FCWC). </v>
      </c>
      <c r="C33" s="182" t="s">
        <v>13</v>
      </c>
    </row>
    <row r="34" spans="1:3" ht="14.25" thickTop="1" thickBot="1">
      <c r="A34" s="141" t="s">
        <v>344</v>
      </c>
      <c r="B34" s="157">
        <f ca="1">'A2 Outputs 1-5'!C133</f>
        <v>0</v>
      </c>
      <c r="C34" s="158"/>
    </row>
    <row r="35" spans="1:3" ht="14.25" thickTop="1" thickBot="1">
      <c r="A35" s="141" t="s">
        <v>345</v>
      </c>
      <c r="B35" s="163">
        <f ca="1">'A2 Outputs 1-5'!C134</f>
        <v>0</v>
      </c>
      <c r="C35" s="158"/>
    </row>
    <row r="36" spans="1:3" ht="97.5" thickTop="1" thickBot="1">
      <c r="A36" s="141" t="s">
        <v>346</v>
      </c>
      <c r="B36" s="162" t="str">
        <f ca="1">'A2 Outputs 1-5'!C199</f>
        <v xml:space="preserve">Remaining work should put in place institutional arrangements (e.g. through RECs) to foster increasing African ownership. The SIF should be linked more closely with SADC. SIF will, therefore, provide technical guidance and policy assistance in the implementation of the Statement of Commitment to Combat IUU fishing as well as the Establishment of the SADC Regional Monitoring, Control and Surveillance Coordination Center. Lessons learned in that process can further be shared with other regions and RECs. </v>
      </c>
      <c r="C36" s="182" t="s">
        <v>14</v>
      </c>
    </row>
    <row r="37" spans="1:3" ht="14.25" thickTop="1" thickBot="1">
      <c r="A37" s="141" t="s">
        <v>347</v>
      </c>
      <c r="B37" s="162">
        <f ca="1">'A2 Outputs 1-5'!C202</f>
        <v>0</v>
      </c>
      <c r="C37" s="158"/>
    </row>
    <row r="38" spans="1:3" ht="14.25" thickTop="1" thickBot="1">
      <c r="A38" s="141" t="s">
        <v>348</v>
      </c>
      <c r="B38" s="162">
        <f ca="1">'A2 Outputs 1-5'!C203</f>
        <v>0</v>
      </c>
      <c r="C38" s="158"/>
    </row>
    <row r="39" spans="1:3" ht="35.25" customHeight="1" thickTop="1" thickBot="1">
      <c r="A39" s="141" t="s">
        <v>349</v>
      </c>
      <c r="B39" s="162" t="str">
        <f ca="1">'A2 Outputs 1-5'!C268</f>
        <v xml:space="preserve">The reconstituted Fishery Trade Policy Working should quickly make progress to demonstrate the contribution that fisheries can make to trade.  </v>
      </c>
      <c r="C39" s="158" t="s">
        <v>15</v>
      </c>
    </row>
    <row r="40" spans="1:3" ht="14.25" thickTop="1" thickBot="1">
      <c r="A40" s="141" t="s">
        <v>350</v>
      </c>
      <c r="B40" s="162">
        <f ca="1">'A2 Outputs 1-5'!C271</f>
        <v>0</v>
      </c>
      <c r="C40" s="158"/>
    </row>
    <row r="41" spans="1:3" ht="14.25" thickTop="1" thickBot="1">
      <c r="A41" s="141" t="s">
        <v>351</v>
      </c>
      <c r="B41" s="162">
        <f ca="1">'A2 Outputs 1-5'!C272</f>
        <v>0</v>
      </c>
      <c r="C41" s="158"/>
    </row>
    <row r="42" spans="1:3" ht="14.25" thickTop="1" thickBot="1">
      <c r="A42" s="141" t="s">
        <v>352</v>
      </c>
      <c r="B42" s="162">
        <f ca="1">'A2 Outputs 1-5'!C337</f>
        <v>0</v>
      </c>
      <c r="C42" s="158"/>
    </row>
    <row r="43" spans="1:3" ht="14.25" thickTop="1" thickBot="1">
      <c r="A43" s="141" t="s">
        <v>353</v>
      </c>
      <c r="B43" s="162">
        <f ca="1">'A2 Outputs 1-5'!C340</f>
        <v>0</v>
      </c>
      <c r="C43" s="158"/>
    </row>
    <row r="44" spans="1:3" ht="14.25" thickTop="1" thickBot="1">
      <c r="A44" s="141" t="s">
        <v>354</v>
      </c>
      <c r="B44" s="162">
        <f ca="1">'A2 Outputs 1-5'!C341</f>
        <v>0</v>
      </c>
      <c r="C44" s="158"/>
    </row>
    <row r="45" spans="1:3" ht="14.25" thickTop="1" thickBot="1">
      <c r="A45" s="153" t="s">
        <v>355</v>
      </c>
      <c r="B45" s="162">
        <f ca="1">'A2 Outputs 6-10'!C62</f>
        <v>0</v>
      </c>
      <c r="C45" s="158"/>
    </row>
    <row r="46" spans="1:3" ht="14.25" thickTop="1" thickBot="1">
      <c r="A46" s="141" t="s">
        <v>356</v>
      </c>
      <c r="B46" s="162">
        <f ca="1">'A2 Outputs 6-10'!C65</f>
        <v>0</v>
      </c>
      <c r="C46" s="158"/>
    </row>
    <row r="47" spans="1:3" ht="14.25" thickTop="1" thickBot="1">
      <c r="A47" s="141" t="s">
        <v>357</v>
      </c>
      <c r="B47" s="162">
        <f ca="1">'A2 Outputs 6-10'!C66</f>
        <v>0</v>
      </c>
      <c r="C47" s="158"/>
    </row>
    <row r="48" spans="1:3" ht="14.25" thickTop="1" thickBot="1">
      <c r="A48" s="141" t="s">
        <v>358</v>
      </c>
      <c r="B48" s="162">
        <f ca="1">'A2 Outputs 6-10'!C131</f>
        <v>0</v>
      </c>
      <c r="C48" s="158"/>
    </row>
    <row r="49" spans="1:3" ht="14.25" thickTop="1" thickBot="1">
      <c r="A49" s="141" t="s">
        <v>359</v>
      </c>
      <c r="B49" s="162">
        <f ca="1">'A2 Outputs 6-10'!C134</f>
        <v>0</v>
      </c>
      <c r="C49" s="158"/>
    </row>
    <row r="50" spans="1:3" ht="14.25" thickTop="1" thickBot="1">
      <c r="A50" s="141" t="s">
        <v>360</v>
      </c>
      <c r="B50" s="162">
        <f ca="1">'A2 Outputs 6-10'!C135</f>
        <v>0</v>
      </c>
      <c r="C50" s="158"/>
    </row>
    <row r="51" spans="1:3" ht="14.25" thickTop="1" thickBot="1">
      <c r="A51" s="141" t="s">
        <v>361</v>
      </c>
      <c r="B51" s="157">
        <f ca="1">'A2 Outputs 6-10'!C200</f>
        <v>0</v>
      </c>
      <c r="C51" s="158"/>
    </row>
    <row r="52" spans="1:3" ht="14.25" thickTop="1" thickBot="1">
      <c r="A52" s="141" t="s">
        <v>362</v>
      </c>
      <c r="B52" s="157">
        <f ca="1">'A2 Outputs 6-10'!C203</f>
        <v>0</v>
      </c>
      <c r="C52" s="158"/>
    </row>
    <row r="53" spans="1:3" ht="14.25" thickTop="1" thickBot="1">
      <c r="A53" s="141" t="s">
        <v>363</v>
      </c>
      <c r="B53" s="157">
        <f ca="1">'A2 Outputs 6-10'!C204</f>
        <v>0</v>
      </c>
      <c r="C53" s="158"/>
    </row>
    <row r="54" spans="1:3" ht="14.25" thickTop="1" thickBot="1">
      <c r="A54" s="141" t="s">
        <v>364</v>
      </c>
      <c r="B54" s="162">
        <f ca="1">'A2 Outputs 6-10'!C269</f>
        <v>0</v>
      </c>
      <c r="C54" s="158"/>
    </row>
    <row r="55" spans="1:3" ht="14.25" thickTop="1" thickBot="1">
      <c r="A55" s="141" t="s">
        <v>365</v>
      </c>
      <c r="B55" s="162">
        <f ca="1">'A2 Outputs 6-10'!C272</f>
        <v>0</v>
      </c>
      <c r="C55" s="158"/>
    </row>
    <row r="56" spans="1:3" ht="14.25" thickTop="1" thickBot="1">
      <c r="A56" s="141" t="s">
        <v>366</v>
      </c>
      <c r="B56" s="162">
        <f ca="1">'A2 Outputs 6-10'!C273</f>
        <v>0</v>
      </c>
      <c r="C56" s="158"/>
    </row>
    <row r="57" spans="1:3" ht="14.25" thickTop="1" thickBot="1">
      <c r="A57" s="141" t="s">
        <v>367</v>
      </c>
      <c r="B57" s="162">
        <f ca="1">'A2 Outputs 6-10'!C338</f>
        <v>0</v>
      </c>
      <c r="C57" s="158"/>
    </row>
    <row r="58" spans="1:3" ht="14.25" thickTop="1" thickBot="1">
      <c r="A58" s="141" t="s">
        <v>368</v>
      </c>
      <c r="B58" s="162">
        <f ca="1">'A2 Outputs 6-10'!C341</f>
        <v>0</v>
      </c>
      <c r="C58" s="158"/>
    </row>
    <row r="59" spans="1:3" ht="14.25" thickTop="1" thickBot="1">
      <c r="A59" s="141" t="s">
        <v>369</v>
      </c>
      <c r="B59" s="162">
        <f ca="1">'A2 Outputs 6-10'!C342</f>
        <v>0</v>
      </c>
      <c r="C59" s="158"/>
    </row>
    <row r="60" spans="1:3" ht="13.5" thickTop="1"/>
    <row r="61" spans="1:3" ht="13.5" thickBot="1">
      <c r="A61" s="151" t="s">
        <v>268</v>
      </c>
    </row>
    <row r="62" spans="1:3" ht="14.25" thickTop="1" thickBot="1">
      <c r="A62" s="141" t="s">
        <v>337</v>
      </c>
      <c r="B62" s="157">
        <f ca="1">'B Project Scoring'!C36</f>
        <v>0</v>
      </c>
      <c r="C62" s="158"/>
    </row>
    <row r="63" spans="1:3" ht="14.25" thickTop="1" thickBot="1">
      <c r="A63" s="141" t="s">
        <v>338</v>
      </c>
      <c r="B63" s="157">
        <f ca="1">'B Project Scoring'!C39</f>
        <v>0</v>
      </c>
      <c r="C63" s="158"/>
    </row>
    <row r="64" spans="1:3" ht="14.25" thickTop="1" thickBot="1">
      <c r="A64" s="141" t="s">
        <v>339</v>
      </c>
      <c r="B64" s="157">
        <f ca="1">'B Project Scoring'!C40</f>
        <v>0</v>
      </c>
      <c r="C64" s="158"/>
    </row>
    <row r="65" spans="1:4" ht="13.5" thickTop="1"/>
    <row r="66" spans="1:4">
      <c r="A66" s="151" t="s">
        <v>269</v>
      </c>
    </row>
    <row r="67" spans="1:4" ht="13.5" thickBot="1">
      <c r="A67" s="151"/>
      <c r="B67" s="164" t="s">
        <v>400</v>
      </c>
    </row>
    <row r="68" spans="1:4" ht="25.5" thickTop="1" thickBot="1">
      <c r="A68" s="141" t="s">
        <v>337</v>
      </c>
      <c r="B68" s="157" t="str">
        <f ca="1">'C Knowledge &amp; Evidence'!C6</f>
        <v xml:space="preserve">Maintain PAF's role in fostering donor coherence and concerted actions on well managed fisheries for growth. </v>
      </c>
      <c r="C68" s="187" t="s">
        <v>50</v>
      </c>
    </row>
    <row r="69" spans="1:4" ht="14.25" thickTop="1" thickBot="1">
      <c r="A69" s="141" t="s">
        <v>338</v>
      </c>
      <c r="B69" s="157">
        <f ca="1">'C Knowledge &amp; Evidence'!C9</f>
        <v>0</v>
      </c>
      <c r="C69" s="158"/>
    </row>
    <row r="70" spans="1:4" ht="14.25" thickTop="1" thickBot="1">
      <c r="A70" s="141" t="s">
        <v>339</v>
      </c>
      <c r="B70" s="157">
        <f ca="1">'C Knowledge &amp; Evidence'!C10</f>
        <v>0</v>
      </c>
      <c r="C70" s="158"/>
    </row>
    <row r="71" spans="1:4" ht="14.25" thickTop="1" thickBot="1">
      <c r="A71" s="143"/>
      <c r="B71" s="164" t="s">
        <v>401</v>
      </c>
      <c r="C71" s="165"/>
      <c r="D71" s="106"/>
    </row>
    <row r="72" spans="1:4" ht="25.5" thickTop="1" thickBot="1">
      <c r="A72" s="141" t="s">
        <v>337</v>
      </c>
      <c r="B72" s="157" t="str">
        <f ca="1">'C Knowledge &amp; Evidence'!C16</f>
        <v>Ensure the effective operation of the Special Purpose Vehicle</v>
      </c>
      <c r="C72" s="182" t="s">
        <v>483</v>
      </c>
    </row>
    <row r="73" spans="1:4" ht="14.25" thickTop="1" thickBot="1">
      <c r="A73" s="141" t="s">
        <v>338</v>
      </c>
      <c r="B73" s="157">
        <f ca="1">'C Knowledge &amp; Evidence'!C19</f>
        <v>0</v>
      </c>
      <c r="C73" s="158"/>
    </row>
    <row r="74" spans="1:4" ht="14.25" thickTop="1" thickBot="1">
      <c r="A74" s="141" t="s">
        <v>339</v>
      </c>
      <c r="B74" s="157">
        <f ca="1">'C Knowledge &amp; Evidence'!C20</f>
        <v>0</v>
      </c>
      <c r="C74" s="158"/>
    </row>
    <row r="75" spans="1:4" ht="14.25" thickTop="1" thickBot="1">
      <c r="A75" s="143"/>
      <c r="B75" s="164" t="s">
        <v>402</v>
      </c>
      <c r="C75" s="165"/>
      <c r="D75" s="106"/>
    </row>
    <row r="76" spans="1:4" ht="49.5" thickTop="1" thickBot="1">
      <c r="A76" s="141" t="s">
        <v>337</v>
      </c>
      <c r="B76" s="157" t="str">
        <f ca="1">'C Knowledge &amp; Evidence'!C26</f>
        <v xml:space="preserve">The NEPAD Agency has recently gone through a change and it is important to ensure that this change does not result in reduced implementation efficiency. Some new procedures may require modified approaches. </v>
      </c>
      <c r="C76" s="182" t="s">
        <v>484</v>
      </c>
    </row>
    <row r="77" spans="1:4" ht="14.25" thickTop="1" thickBot="1">
      <c r="A77" s="141" t="s">
        <v>338</v>
      </c>
      <c r="B77" s="157">
        <f ca="1">'C Knowledge &amp; Evidence'!C29</f>
        <v>0</v>
      </c>
      <c r="C77" s="182" t="s">
        <v>484</v>
      </c>
    </row>
    <row r="78" spans="1:4" ht="14.25" thickTop="1" thickBot="1">
      <c r="A78" s="141" t="s">
        <v>339</v>
      </c>
      <c r="B78" s="157">
        <f ca="1">'C Knowledge &amp; Evidence'!C30</f>
        <v>0</v>
      </c>
      <c r="C78" s="182" t="s">
        <v>485</v>
      </c>
    </row>
    <row r="79" spans="1:4" ht="14.25" thickTop="1" thickBot="1">
      <c r="A79" s="151" t="s">
        <v>270</v>
      </c>
    </row>
    <row r="80" spans="1:4" ht="14.25" thickTop="1" thickBot="1">
      <c r="A80" s="141" t="s">
        <v>337</v>
      </c>
      <c r="B80" s="157">
        <f ca="1">'C Knowledge &amp; Evidence'!C39</f>
        <v>0</v>
      </c>
      <c r="C80" s="158"/>
    </row>
    <row r="81" spans="1:3" ht="14.25" thickTop="1" thickBot="1">
      <c r="A81" s="141" t="s">
        <v>338</v>
      </c>
      <c r="B81" s="157">
        <f ca="1">'C Knowledge &amp; Evidence'!C42</f>
        <v>0</v>
      </c>
      <c r="C81" s="158"/>
    </row>
    <row r="82" spans="1:3" ht="14.25" thickTop="1" thickBot="1">
      <c r="A82" s="141" t="s">
        <v>339</v>
      </c>
      <c r="B82" s="157">
        <f ca="1">'C Knowledge &amp; Evidence'!C43</f>
        <v>0</v>
      </c>
      <c r="C82" s="158"/>
    </row>
    <row r="83" spans="1:3" ht="13.5" thickTop="1"/>
    <row r="84" spans="1:3" ht="13.5" thickBot="1">
      <c r="A84" s="151" t="s">
        <v>271</v>
      </c>
    </row>
    <row r="85" spans="1:3" ht="14.25" thickTop="1" thickBot="1">
      <c r="A85" s="141" t="s">
        <v>337</v>
      </c>
      <c r="B85" s="157">
        <f ca="1">'C Knowledge &amp; Evidence'!C60</f>
        <v>0</v>
      </c>
      <c r="C85" s="158"/>
    </row>
    <row r="86" spans="1:3" ht="14.25" thickTop="1" thickBot="1">
      <c r="A86" s="141" t="s">
        <v>338</v>
      </c>
      <c r="B86" s="157">
        <f ca="1">'C Knowledge &amp; Evidence'!C63</f>
        <v>0</v>
      </c>
      <c r="C86" s="158"/>
    </row>
    <row r="87" spans="1:3" ht="14.25" thickTop="1" thickBot="1">
      <c r="A87" s="141" t="s">
        <v>339</v>
      </c>
      <c r="B87" s="157">
        <f ca="1">'C Knowledge &amp; Evidence'!C64</f>
        <v>0</v>
      </c>
      <c r="C87" s="158"/>
    </row>
    <row r="88" spans="1:3" ht="13.5" thickTop="1">
      <c r="B88" s="166"/>
      <c r="C88" s="160"/>
    </row>
    <row r="89" spans="1:3" ht="13.5" thickBot="1">
      <c r="A89" s="151" t="s">
        <v>272</v>
      </c>
    </row>
    <row r="90" spans="1:3" ht="14.25" thickTop="1" thickBot="1">
      <c r="A90" s="141" t="s">
        <v>337</v>
      </c>
      <c r="B90" s="157">
        <f ca="1">'D Conditionality Sustainability'!C12</f>
        <v>0</v>
      </c>
      <c r="C90" s="158"/>
    </row>
    <row r="91" spans="1:3" ht="14.25" thickTop="1" thickBot="1">
      <c r="A91" s="141" t="s">
        <v>338</v>
      </c>
      <c r="B91" s="157">
        <f ca="1">'D Conditionality Sustainability'!C15</f>
        <v>0</v>
      </c>
      <c r="C91" s="158"/>
    </row>
    <row r="92" spans="1:3" ht="14.25" thickTop="1" thickBot="1">
      <c r="A92" s="141" t="s">
        <v>339</v>
      </c>
      <c r="B92" s="157">
        <f ca="1">'D Conditionality Sustainability'!C16</f>
        <v>0</v>
      </c>
      <c r="C92" s="158"/>
    </row>
    <row r="93" spans="1:3" ht="14.25" thickTop="1" thickBot="1">
      <c r="A93" s="151" t="s">
        <v>273</v>
      </c>
    </row>
    <row r="94" spans="1:3" ht="37.5" thickTop="1" thickBot="1">
      <c r="A94" s="141" t="s">
        <v>337</v>
      </c>
      <c r="B94" s="157" t="str">
        <f ca="1">'D Conditionality Sustainability'!C24</f>
        <v>Flexible management structure should be maintained to facilitate changes when necessary. It is recommended that the SIF policy Working Group be embedded with SADC and the Governance working group in West Africa.</v>
      </c>
      <c r="C94" s="182" t="s">
        <v>485</v>
      </c>
    </row>
    <row r="95" spans="1:3" ht="14.25" thickTop="1" thickBot="1">
      <c r="A95" s="141" t="s">
        <v>338</v>
      </c>
      <c r="B95" s="157">
        <f ca="1">'D Conditionality Sustainability'!C27</f>
        <v>0</v>
      </c>
      <c r="C95" s="158"/>
    </row>
    <row r="96" spans="1:3" ht="14.25" thickTop="1" thickBot="1">
      <c r="A96" s="141" t="s">
        <v>339</v>
      </c>
      <c r="B96" s="157">
        <f ca="1">'D Conditionality Sustainability'!C28</f>
        <v>0</v>
      </c>
      <c r="C96" s="158"/>
    </row>
    <row r="97" spans="1:3" ht="13.5" thickTop="1">
      <c r="B97" s="167"/>
      <c r="C97" s="160"/>
    </row>
    <row r="98" spans="1:3" s="34" customFormat="1" ht="13.5" thickBot="1">
      <c r="A98" s="151" t="s">
        <v>220</v>
      </c>
      <c r="B98" s="161"/>
      <c r="C98" s="168"/>
    </row>
    <row r="99" spans="1:3" ht="14.25" thickTop="1" thickBot="1">
      <c r="A99" s="141" t="s">
        <v>337</v>
      </c>
      <c r="B99" s="157"/>
      <c r="C99" s="158"/>
    </row>
    <row r="100" spans="1:3" ht="14.25" thickTop="1" thickBot="1">
      <c r="A100" s="141" t="s">
        <v>338</v>
      </c>
      <c r="B100" s="157"/>
      <c r="C100" s="158"/>
    </row>
    <row r="101" spans="1:3" ht="14.25" thickTop="1" thickBot="1">
      <c r="A101" s="141" t="s">
        <v>339</v>
      </c>
      <c r="B101" s="157"/>
      <c r="C101" s="158"/>
    </row>
    <row r="102" spans="1:3" ht="14.25" thickTop="1" thickBot="1"/>
    <row r="103" spans="1:3" ht="24.75" thickBot="1">
      <c r="A103" s="128" t="s">
        <v>249</v>
      </c>
      <c r="C103" s="156" t="s">
        <v>161</v>
      </c>
    </row>
    <row r="104" spans="1:3" ht="13.5" thickBot="1">
      <c r="A104" s="151" t="s">
        <v>264</v>
      </c>
    </row>
    <row r="105" spans="1:3" ht="25.5" thickTop="1" thickBot="1">
      <c r="A105" s="141" t="s">
        <v>370</v>
      </c>
      <c r="B105" s="157" t="str">
        <f ca="1">'A1 Goal, Purpose, Risk'!C26</f>
        <v xml:space="preserve">PAF Secretariat to consider how it can be more closely linked to CAADP compact preparation in selected countries. </v>
      </c>
      <c r="C105" s="182" t="s">
        <v>50</v>
      </c>
    </row>
    <row r="106" spans="1:3" ht="25.5" thickTop="1" thickBot="1">
      <c r="A106" s="141" t="s">
        <v>371</v>
      </c>
      <c r="B106" s="157">
        <f ca="1">'A1 Goal, Purpose, Risk'!C30</f>
        <v>0</v>
      </c>
      <c r="C106" s="182" t="s">
        <v>50</v>
      </c>
    </row>
    <row r="107" spans="1:3" ht="14.25" thickTop="1" thickBot="1">
      <c r="A107" s="141" t="s">
        <v>372</v>
      </c>
      <c r="B107" s="157">
        <f ca="1">'A1 Goal, Purpose, Risk'!C31</f>
        <v>0</v>
      </c>
      <c r="C107" s="158"/>
    </row>
    <row r="108" spans="1:3" ht="14.25" thickTop="1" thickBot="1">
      <c r="A108" s="151" t="s">
        <v>265</v>
      </c>
    </row>
    <row r="109" spans="1:3" ht="25.5" thickTop="1" thickBot="1">
      <c r="A109" s="141" t="s">
        <v>370</v>
      </c>
      <c r="B109" s="157" t="str">
        <f ca="1">'A1 Goal, Purpose, Risk'!C72</f>
        <v xml:space="preserve">Ensure the PAF Secretariat finalise the Strategy and continue to gain pan Africa Ministerial support for its implementation. </v>
      </c>
      <c r="C109" s="158"/>
    </row>
    <row r="110" spans="1:3" ht="14.25" thickTop="1" thickBot="1">
      <c r="A110" s="141" t="s">
        <v>371</v>
      </c>
      <c r="B110" s="157">
        <f ca="1">'A1 Goal, Purpose, Risk'!C76</f>
        <v>0</v>
      </c>
      <c r="C110" s="158"/>
    </row>
    <row r="111" spans="1:3" ht="14.25" thickTop="1" thickBot="1">
      <c r="A111" s="141" t="s">
        <v>372</v>
      </c>
      <c r="B111" s="157">
        <f ca="1">'A1 Goal, Purpose, Risk'!C77</f>
        <v>0</v>
      </c>
      <c r="C111" s="158"/>
    </row>
    <row r="112" spans="1:3" ht="14.25" thickTop="1" thickBot="1">
      <c r="A112" s="151" t="s">
        <v>266</v>
      </c>
    </row>
    <row r="113" spans="1:3" ht="14.25" thickTop="1" thickBot="1">
      <c r="A113" s="141" t="s">
        <v>370</v>
      </c>
      <c r="B113" s="157">
        <f ca="1">'A1 Goal, Purpose, Risk'!C102</f>
        <v>0</v>
      </c>
      <c r="C113" s="158"/>
    </row>
    <row r="114" spans="1:3" ht="14.25" thickTop="1" thickBot="1">
      <c r="A114" s="141" t="s">
        <v>371</v>
      </c>
      <c r="B114" s="157">
        <f ca="1">'A1 Goal, Purpose, Risk'!C106</f>
        <v>0</v>
      </c>
      <c r="C114" s="158"/>
    </row>
    <row r="115" spans="1:3" ht="14.25" thickTop="1" thickBot="1">
      <c r="A115" s="141" t="s">
        <v>372</v>
      </c>
      <c r="B115" s="157">
        <f ca="1">'A1 Goal, Purpose, Risk'!C107</f>
        <v>0</v>
      </c>
      <c r="C115" s="158"/>
    </row>
    <row r="116" spans="1:3" ht="14.25" thickTop="1" thickBot="1">
      <c r="A116" s="151" t="s">
        <v>274</v>
      </c>
      <c r="C116" s="160"/>
    </row>
    <row r="117" spans="1:3" ht="25.5" thickTop="1" thickBot="1">
      <c r="A117" s="141" t="s">
        <v>370</v>
      </c>
      <c r="B117" s="157">
        <f ca="1">'A1 Goal, Purpose, Risk'!C113</f>
        <v>0</v>
      </c>
      <c r="C117" s="182" t="s">
        <v>50</v>
      </c>
    </row>
    <row r="118" spans="1:3" ht="25.5" thickTop="1" thickBot="1">
      <c r="A118" s="141" t="s">
        <v>371</v>
      </c>
      <c r="B118" s="157">
        <f ca="1">'A1 Goal, Purpose, Risk'!C117</f>
        <v>0</v>
      </c>
      <c r="C118" s="182" t="s">
        <v>50</v>
      </c>
    </row>
    <row r="119" spans="1:3" ht="14.25" thickTop="1" thickBot="1">
      <c r="A119" s="141" t="s">
        <v>372</v>
      </c>
      <c r="B119" s="157">
        <f ca="1">'A1 Goal, Purpose, Risk'!C118</f>
        <v>0</v>
      </c>
      <c r="C119" s="158"/>
    </row>
    <row r="120" spans="1:3" ht="14.25" thickTop="1" thickBot="1">
      <c r="A120" s="151" t="s">
        <v>275</v>
      </c>
      <c r="C120" s="160"/>
    </row>
    <row r="121" spans="1:3" ht="14.25" thickTop="1" thickBot="1">
      <c r="A121" s="141" t="s">
        <v>370</v>
      </c>
      <c r="B121" s="157">
        <f ca="1">'A1 Goal, Purpose, Risk'!C123</f>
        <v>0</v>
      </c>
      <c r="C121" s="158"/>
    </row>
    <row r="122" spans="1:3" ht="14.25" thickTop="1" thickBot="1">
      <c r="A122" s="141" t="s">
        <v>371</v>
      </c>
      <c r="B122" s="157">
        <f ca="1">'A1 Goal, Purpose, Risk'!C127</f>
        <v>0</v>
      </c>
      <c r="C122" s="158"/>
    </row>
    <row r="123" spans="1:3" ht="14.25" thickTop="1" thickBot="1">
      <c r="A123" s="141" t="s">
        <v>372</v>
      </c>
      <c r="B123" s="157">
        <f ca="1">'A1 Goal, Purpose, Risk'!C128</f>
        <v>0</v>
      </c>
      <c r="C123" s="158"/>
    </row>
    <row r="124" spans="1:3" ht="14.25" thickTop="1" thickBot="1">
      <c r="A124" s="151" t="s">
        <v>276</v>
      </c>
      <c r="C124" s="160"/>
    </row>
    <row r="125" spans="1:3" ht="14.25" thickTop="1" thickBot="1">
      <c r="A125" s="141" t="s">
        <v>370</v>
      </c>
      <c r="B125" s="169">
        <f ca="1">'A1 Goal, Purpose, Risk'!C133</f>
        <v>0</v>
      </c>
      <c r="C125" s="158"/>
    </row>
    <row r="126" spans="1:3" ht="14.25" thickTop="1" thickBot="1">
      <c r="A126" s="141" t="s">
        <v>371</v>
      </c>
      <c r="B126" s="169">
        <f ca="1">'A1 Goal, Purpose, Risk'!C137</f>
        <v>0</v>
      </c>
      <c r="C126" s="158"/>
    </row>
    <row r="127" spans="1:3" ht="14.25" thickTop="1" thickBot="1">
      <c r="A127" s="141" t="s">
        <v>372</v>
      </c>
      <c r="B127" s="169">
        <f ca="1">'A1 Goal, Purpose, Risk'!C138</f>
        <v>0</v>
      </c>
      <c r="C127" s="158"/>
    </row>
    <row r="128" spans="1:3" ht="13.5" thickTop="1">
      <c r="A128" s="151"/>
      <c r="B128" s="161"/>
      <c r="C128" s="160"/>
    </row>
    <row r="129" spans="1:3" ht="13.5" thickBot="1">
      <c r="A129" s="151" t="s">
        <v>267</v>
      </c>
    </row>
    <row r="130" spans="1:3" ht="25.5" thickTop="1" thickBot="1">
      <c r="A130" s="152" t="s">
        <v>370</v>
      </c>
      <c r="B130" s="162" t="str">
        <f ca="1">'A2 Outputs 1-5'!C62</f>
        <v xml:space="preserve">Emphasise to the PAF Secretariat in the NEPAD Agency the importance of finalising and endorsing the Strategy. </v>
      </c>
      <c r="C130" s="182" t="s">
        <v>51</v>
      </c>
    </row>
    <row r="131" spans="1:3" ht="14.25" thickTop="1" thickBot="1">
      <c r="A131" s="141" t="s">
        <v>371</v>
      </c>
      <c r="B131" s="162">
        <f ca="1">'A2 Outputs 1-5'!C66</f>
        <v>0</v>
      </c>
      <c r="C131" s="182" t="s">
        <v>52</v>
      </c>
    </row>
    <row r="132" spans="1:3" ht="14.25" thickTop="1" thickBot="1">
      <c r="A132" s="141" t="s">
        <v>372</v>
      </c>
      <c r="B132" s="162">
        <f ca="1">'A2 Outputs 1-5'!C67</f>
        <v>0</v>
      </c>
      <c r="C132" s="158"/>
    </row>
    <row r="133" spans="1:3" ht="25.5" thickTop="1" thickBot="1">
      <c r="A133" s="141" t="s">
        <v>373</v>
      </c>
      <c r="B133" s="157" t="str">
        <f ca="1">'A2 Outputs 1-5'!C131</f>
        <v>Develop proposals for above in partnership with Governance Working Group</v>
      </c>
      <c r="C133" s="182" t="s">
        <v>53</v>
      </c>
    </row>
    <row r="134" spans="1:3" ht="14.25" thickTop="1" thickBot="1">
      <c r="A134" s="141" t="s">
        <v>374</v>
      </c>
      <c r="B134" s="157">
        <f ca="1">'A2 Outputs 1-5'!C135</f>
        <v>0</v>
      </c>
      <c r="C134" s="158"/>
    </row>
    <row r="135" spans="1:3" ht="14.25" thickTop="1" thickBot="1">
      <c r="A135" s="141" t="s">
        <v>375</v>
      </c>
      <c r="B135" s="157">
        <f ca="1">'A2 Outputs 1-5'!C136</f>
        <v>0</v>
      </c>
      <c r="C135" s="158"/>
    </row>
    <row r="136" spans="1:3" ht="14.25" thickTop="1" thickBot="1">
      <c r="A136" s="141" t="s">
        <v>376</v>
      </c>
      <c r="B136" s="162" t="str">
        <f ca="1">'A2 Outputs 1-5'!C200</f>
        <v>Develop proposals for the above in partnership with SIF.</v>
      </c>
      <c r="C136" s="182" t="s">
        <v>54</v>
      </c>
    </row>
    <row r="137" spans="1:3" ht="14.25" thickTop="1" thickBot="1">
      <c r="A137" s="141" t="s">
        <v>377</v>
      </c>
      <c r="B137" s="162">
        <f ca="1">'A2 Outputs 1-5'!C204</f>
        <v>0</v>
      </c>
      <c r="C137" s="158"/>
    </row>
    <row r="138" spans="1:3" ht="14.25" thickTop="1" thickBot="1">
      <c r="A138" s="141" t="s">
        <v>378</v>
      </c>
      <c r="B138" s="162">
        <f ca="1">'A2 Outputs 1-5'!C205</f>
        <v>0</v>
      </c>
      <c r="C138" s="158"/>
    </row>
    <row r="139" spans="1:3" ht="25.5" thickTop="1" thickBot="1">
      <c r="A139" s="141" t="s">
        <v>379</v>
      </c>
      <c r="B139" s="162" t="str">
        <f ca="1">'A2 Outputs 1-5'!C269</f>
        <v xml:space="preserve">The PAF Secretariat should ensure the Working Group becomes more effective. </v>
      </c>
      <c r="C139" s="158"/>
    </row>
    <row r="140" spans="1:3" ht="14.25" thickTop="1" thickBot="1">
      <c r="A140" s="141" t="s">
        <v>380</v>
      </c>
      <c r="B140" s="162">
        <f ca="1">'A2 Outputs 1-5'!C273</f>
        <v>0</v>
      </c>
      <c r="C140" s="158"/>
    </row>
    <row r="141" spans="1:3" ht="14.25" thickTop="1" thickBot="1">
      <c r="A141" s="141" t="s">
        <v>381</v>
      </c>
      <c r="B141" s="162">
        <f ca="1">'A2 Outputs 1-5'!C274</f>
        <v>0</v>
      </c>
      <c r="C141" s="158"/>
    </row>
    <row r="142" spans="1:3" ht="14.25" thickTop="1" thickBot="1">
      <c r="A142" s="141" t="s">
        <v>382</v>
      </c>
      <c r="B142" s="162">
        <f ca="1">'A2 Outputs 1-5'!C338</f>
        <v>0</v>
      </c>
      <c r="C142" s="158"/>
    </row>
    <row r="143" spans="1:3" ht="14.25" thickTop="1" thickBot="1">
      <c r="A143" s="141" t="s">
        <v>383</v>
      </c>
      <c r="B143" s="162">
        <f ca="1">'A2 Outputs 1-5'!C342</f>
        <v>0</v>
      </c>
      <c r="C143" s="158"/>
    </row>
    <row r="144" spans="1:3" ht="14.25" thickTop="1" thickBot="1">
      <c r="A144" s="141" t="s">
        <v>384</v>
      </c>
      <c r="B144" s="162">
        <f ca="1">'A2 Outputs 1-5'!C343</f>
        <v>0</v>
      </c>
      <c r="C144" s="158"/>
    </row>
    <row r="145" spans="1:3" ht="14.25" thickTop="1" thickBot="1">
      <c r="A145" s="153" t="s">
        <v>385</v>
      </c>
      <c r="B145" s="162">
        <f ca="1">'A2 Outputs 6-10'!C63</f>
        <v>0</v>
      </c>
      <c r="C145" s="158"/>
    </row>
    <row r="146" spans="1:3" ht="14.25" thickTop="1" thickBot="1">
      <c r="A146" s="141" t="s">
        <v>386</v>
      </c>
      <c r="B146" s="162">
        <f ca="1">'A2 Outputs 6-10'!C67</f>
        <v>0</v>
      </c>
      <c r="C146" s="158"/>
    </row>
    <row r="147" spans="1:3" ht="14.25" thickTop="1" thickBot="1">
      <c r="A147" s="141" t="s">
        <v>387</v>
      </c>
      <c r="B147" s="162">
        <f ca="1">'A2 Outputs 6-10'!C68</f>
        <v>0</v>
      </c>
      <c r="C147" s="158"/>
    </row>
    <row r="148" spans="1:3" ht="14.25" thickTop="1" thickBot="1">
      <c r="A148" s="141" t="s">
        <v>388</v>
      </c>
      <c r="B148" s="162">
        <f ca="1">'A2 Outputs 6-10'!C132</f>
        <v>0</v>
      </c>
      <c r="C148" s="158"/>
    </row>
    <row r="149" spans="1:3" ht="14.25" thickTop="1" thickBot="1">
      <c r="A149" s="141" t="s">
        <v>389</v>
      </c>
      <c r="B149" s="162">
        <f ca="1">'A2 Outputs 6-10'!C136</f>
        <v>0</v>
      </c>
      <c r="C149" s="158"/>
    </row>
    <row r="150" spans="1:3" ht="14.25" thickTop="1" thickBot="1">
      <c r="A150" s="141" t="s">
        <v>390</v>
      </c>
      <c r="B150" s="162">
        <f ca="1">'A2 Outputs 6-10'!C137</f>
        <v>0</v>
      </c>
      <c r="C150" s="158"/>
    </row>
    <row r="151" spans="1:3" ht="14.25" thickTop="1" thickBot="1">
      <c r="A151" s="141" t="s">
        <v>391</v>
      </c>
      <c r="B151" s="157">
        <f ca="1">'A2 Outputs 6-10'!C201</f>
        <v>0</v>
      </c>
      <c r="C151" s="158"/>
    </row>
    <row r="152" spans="1:3" ht="14.25" thickTop="1" thickBot="1">
      <c r="A152" s="141" t="s">
        <v>392</v>
      </c>
      <c r="B152" s="157">
        <f ca="1">'A2 Outputs 6-10'!C205</f>
        <v>0</v>
      </c>
      <c r="C152" s="158"/>
    </row>
    <row r="153" spans="1:3" ht="14.25" thickTop="1" thickBot="1">
      <c r="A153" s="141" t="s">
        <v>393</v>
      </c>
      <c r="B153" s="157">
        <f ca="1">'A2 Outputs 6-10'!C206</f>
        <v>0</v>
      </c>
      <c r="C153" s="158"/>
    </row>
    <row r="154" spans="1:3" ht="14.25" thickTop="1" thickBot="1">
      <c r="A154" s="141" t="s">
        <v>394</v>
      </c>
      <c r="B154" s="162">
        <f ca="1">'A2 Outputs 6-10'!C270</f>
        <v>0</v>
      </c>
      <c r="C154" s="158"/>
    </row>
    <row r="155" spans="1:3" ht="14.25" thickTop="1" thickBot="1">
      <c r="A155" s="141" t="s">
        <v>395</v>
      </c>
      <c r="B155" s="162">
        <f ca="1">'A2 Outputs 6-10'!C274</f>
        <v>0</v>
      </c>
      <c r="C155" s="158"/>
    </row>
    <row r="156" spans="1:3" ht="14.25" thickTop="1" thickBot="1">
      <c r="A156" s="141" t="s">
        <v>396</v>
      </c>
      <c r="B156" s="162">
        <f ca="1">'A2 Outputs 6-10'!C275</f>
        <v>0</v>
      </c>
      <c r="C156" s="158"/>
    </row>
    <row r="157" spans="1:3" ht="14.25" thickTop="1" thickBot="1">
      <c r="A157" s="141" t="s">
        <v>397</v>
      </c>
      <c r="B157" s="162">
        <f ca="1">'A2 Outputs 6-10'!C339</f>
        <v>0</v>
      </c>
      <c r="C157" s="158"/>
    </row>
    <row r="158" spans="1:3" ht="14.25" thickTop="1" thickBot="1">
      <c r="A158" s="141" t="s">
        <v>398</v>
      </c>
      <c r="B158" s="162">
        <f ca="1">'A2 Outputs 6-10'!C343</f>
        <v>0</v>
      </c>
      <c r="C158" s="158"/>
    </row>
    <row r="159" spans="1:3" ht="14.25" thickTop="1" thickBot="1">
      <c r="A159" s="141" t="s">
        <v>399</v>
      </c>
      <c r="B159" s="162">
        <f ca="1">'A2 Outputs 6-10'!C344</f>
        <v>0</v>
      </c>
      <c r="C159" s="158"/>
    </row>
    <row r="160" spans="1:3" ht="13.5" thickTop="1"/>
    <row r="161" spans="1:4" ht="13.5" thickBot="1">
      <c r="A161" s="151" t="s">
        <v>268</v>
      </c>
    </row>
    <row r="162" spans="1:4" ht="14.25" thickTop="1" thickBot="1">
      <c r="A162" s="141" t="s">
        <v>370</v>
      </c>
      <c r="B162" s="157">
        <f ca="1">'B Project Scoring'!C37</f>
        <v>0</v>
      </c>
      <c r="C162" s="158"/>
    </row>
    <row r="163" spans="1:4" ht="14.25" thickTop="1" thickBot="1">
      <c r="A163" s="141" t="s">
        <v>371</v>
      </c>
      <c r="B163" s="157">
        <f ca="1">'B Project Scoring'!C41</f>
        <v>0</v>
      </c>
      <c r="C163" s="158"/>
    </row>
    <row r="164" spans="1:4" ht="14.25" thickTop="1" thickBot="1">
      <c r="A164" s="141" t="s">
        <v>372</v>
      </c>
      <c r="B164" s="157">
        <f ca="1">'B Project Scoring'!C42</f>
        <v>0</v>
      </c>
      <c r="C164" s="158"/>
    </row>
    <row r="165" spans="1:4" ht="13.5" thickTop="1"/>
    <row r="166" spans="1:4">
      <c r="A166" s="151" t="s">
        <v>269</v>
      </c>
    </row>
    <row r="167" spans="1:4" ht="13.5" thickBot="1">
      <c r="A167" s="151"/>
      <c r="B167" s="164" t="s">
        <v>400</v>
      </c>
    </row>
    <row r="168" spans="1:4" ht="25.5" thickTop="1" thickBot="1">
      <c r="A168" s="141" t="s">
        <v>370</v>
      </c>
      <c r="B168" s="157" t="str">
        <f ca="1">'C Knowledge &amp; Evidence'!C7</f>
        <v xml:space="preserve">The NEPAD Senior Fisheries Advisor continues to promote donor coherence. </v>
      </c>
      <c r="C168" s="187" t="s">
        <v>50</v>
      </c>
    </row>
    <row r="169" spans="1:4" ht="14.25" thickTop="1" thickBot="1">
      <c r="A169" s="141" t="s">
        <v>371</v>
      </c>
      <c r="B169" s="157">
        <f ca="1">'C Knowledge &amp; Evidence'!C11</f>
        <v>0</v>
      </c>
      <c r="C169" s="158"/>
    </row>
    <row r="170" spans="1:4" ht="14.25" thickTop="1" thickBot="1">
      <c r="A170" s="141" t="s">
        <v>372</v>
      </c>
      <c r="B170" s="157">
        <f ca="1">'C Knowledge &amp; Evidence'!C12</f>
        <v>0</v>
      </c>
      <c r="C170" s="158"/>
    </row>
    <row r="171" spans="1:4" ht="14.25" thickTop="1" thickBot="1">
      <c r="B171" s="164" t="s">
        <v>401</v>
      </c>
      <c r="C171" s="165"/>
      <c r="D171" s="106"/>
    </row>
    <row r="172" spans="1:4" ht="25.5" thickTop="1" thickBot="1">
      <c r="A172" s="141" t="s">
        <v>370</v>
      </c>
      <c r="B172" s="157" t="str">
        <f ca="1">'C Knowledge &amp; Evidence'!C17</f>
        <v xml:space="preserve">The PAF Secretariat implement the special purpose vehicle. </v>
      </c>
      <c r="C172" s="182" t="s">
        <v>483</v>
      </c>
    </row>
    <row r="173" spans="1:4" ht="14.25" thickTop="1" thickBot="1">
      <c r="A173" s="141" t="s">
        <v>371</v>
      </c>
      <c r="B173" s="157">
        <f ca="1">'C Knowledge &amp; Evidence'!C21</f>
        <v>0</v>
      </c>
      <c r="C173" s="158"/>
    </row>
    <row r="174" spans="1:4" ht="14.25" thickTop="1" thickBot="1">
      <c r="A174" s="141" t="s">
        <v>372</v>
      </c>
      <c r="B174" s="157">
        <f ca="1">'C Knowledge &amp; Evidence'!C22</f>
        <v>0</v>
      </c>
      <c r="C174" s="158"/>
    </row>
    <row r="175" spans="1:4" ht="14.25" thickTop="1" thickBot="1">
      <c r="B175" s="164" t="s">
        <v>402</v>
      </c>
      <c r="C175" s="165"/>
      <c r="D175" s="106"/>
    </row>
    <row r="176" spans="1:4" ht="73.5" thickTop="1" thickBot="1">
      <c r="A176" s="141" t="s">
        <v>370</v>
      </c>
      <c r="B176" s="157" t="str">
        <f ca="1">'C Knowledge &amp; Evidence'!C27</f>
        <v>PAF should monitor those new procedures, verify whether they are in line with the PAF manual of procedures, and if necessary make adjustments. If necessary, the PAF Implementation Manual should be updated.  All at NEPAD Agency involved in the implementation process should be trained in any changed procedures and significant changes should be presented to the Steering Committee.</v>
      </c>
      <c r="C176" s="182" t="s">
        <v>484</v>
      </c>
    </row>
    <row r="177" spans="1:3" ht="14.25" thickTop="1" thickBot="1">
      <c r="A177" s="141" t="s">
        <v>371</v>
      </c>
      <c r="B177" s="157">
        <f ca="1">'C Knowledge &amp; Evidence'!C31</f>
        <v>0</v>
      </c>
      <c r="C177" s="182" t="s">
        <v>484</v>
      </c>
    </row>
    <row r="178" spans="1:3" ht="14.25" thickTop="1" thickBot="1">
      <c r="A178" s="141" t="s">
        <v>372</v>
      </c>
      <c r="B178" s="157">
        <f ca="1">'C Knowledge &amp; Evidence'!C32</f>
        <v>0</v>
      </c>
      <c r="C178" s="182" t="s">
        <v>485</v>
      </c>
    </row>
    <row r="179" spans="1:3" ht="14.25" thickTop="1" thickBot="1">
      <c r="A179" s="151" t="s">
        <v>270</v>
      </c>
    </row>
    <row r="180" spans="1:3" ht="14.25" thickTop="1" thickBot="1">
      <c r="A180" s="141" t="s">
        <v>370</v>
      </c>
      <c r="B180" s="157">
        <f ca="1">'C Knowledge &amp; Evidence'!C40</f>
        <v>0</v>
      </c>
      <c r="C180" s="158"/>
    </row>
    <row r="181" spans="1:3" ht="14.25" thickTop="1" thickBot="1">
      <c r="A181" s="141" t="s">
        <v>371</v>
      </c>
      <c r="B181" s="157">
        <f ca="1">'C Knowledge &amp; Evidence'!C44</f>
        <v>0</v>
      </c>
      <c r="C181" s="158"/>
    </row>
    <row r="182" spans="1:3" ht="14.25" thickTop="1" thickBot="1">
      <c r="A182" s="141" t="s">
        <v>372</v>
      </c>
      <c r="B182" s="157">
        <f ca="1">'C Knowledge &amp; Evidence'!C45</f>
        <v>0</v>
      </c>
      <c r="C182" s="158"/>
    </row>
    <row r="183" spans="1:3" ht="13.5" thickTop="1"/>
    <row r="184" spans="1:3" ht="13.5" thickBot="1">
      <c r="A184" s="151" t="s">
        <v>271</v>
      </c>
    </row>
    <row r="185" spans="1:3" ht="14.25" thickTop="1" thickBot="1">
      <c r="A185" s="141" t="s">
        <v>370</v>
      </c>
      <c r="B185" s="157">
        <f ca="1">'C Knowledge &amp; Evidence'!C61</f>
        <v>0</v>
      </c>
      <c r="C185" s="158"/>
    </row>
    <row r="186" spans="1:3" ht="14.25" thickTop="1" thickBot="1">
      <c r="A186" s="141" t="s">
        <v>371</v>
      </c>
      <c r="B186" s="157">
        <f ca="1">'C Knowledge &amp; Evidence'!C65</f>
        <v>0</v>
      </c>
      <c r="C186" s="158"/>
    </row>
    <row r="187" spans="1:3" ht="14.25" thickTop="1" thickBot="1">
      <c r="A187" s="141" t="s">
        <v>372</v>
      </c>
      <c r="B187" s="157">
        <f ca="1">'C Knowledge &amp; Evidence'!C66</f>
        <v>0</v>
      </c>
      <c r="C187" s="158"/>
    </row>
    <row r="188" spans="1:3" ht="13.5" thickTop="1">
      <c r="B188" s="166"/>
      <c r="C188" s="160"/>
    </row>
    <row r="189" spans="1:3" ht="13.5" thickBot="1">
      <c r="A189" s="151" t="s">
        <v>272</v>
      </c>
    </row>
    <row r="190" spans="1:3" ht="14.25" thickTop="1" thickBot="1">
      <c r="A190" s="141" t="s">
        <v>370</v>
      </c>
      <c r="B190" s="157">
        <f ca="1">'D Conditionality Sustainability'!C13</f>
        <v>0</v>
      </c>
      <c r="C190" s="158"/>
    </row>
    <row r="191" spans="1:3" ht="14.25" thickTop="1" thickBot="1">
      <c r="A191" s="141" t="s">
        <v>371</v>
      </c>
      <c r="B191" s="157">
        <f ca="1">'D Conditionality Sustainability'!C17</f>
        <v>0</v>
      </c>
      <c r="C191" s="158"/>
    </row>
    <row r="192" spans="1:3" ht="14.25" thickTop="1" thickBot="1">
      <c r="A192" s="141" t="s">
        <v>372</v>
      </c>
      <c r="B192" s="157">
        <f ca="1">'D Conditionality Sustainability'!C18</f>
        <v>0</v>
      </c>
      <c r="C192" s="158"/>
    </row>
    <row r="193" spans="1:3" ht="14.25" thickTop="1" thickBot="1">
      <c r="A193" s="151" t="s">
        <v>273</v>
      </c>
    </row>
    <row r="194" spans="1:3" ht="14.25" thickTop="1" thickBot="1">
      <c r="A194" s="141" t="s">
        <v>370</v>
      </c>
      <c r="B194" s="157" t="str">
        <f ca="1">'D Conditionality Sustainability'!C25</f>
        <v xml:space="preserve">Maintain flexible and open management structures. </v>
      </c>
      <c r="C194" s="182" t="s">
        <v>485</v>
      </c>
    </row>
    <row r="195" spans="1:3" ht="14.25" thickTop="1" thickBot="1">
      <c r="A195" s="141" t="s">
        <v>371</v>
      </c>
      <c r="B195" s="157">
        <f ca="1">'D Conditionality Sustainability'!C29</f>
        <v>0</v>
      </c>
      <c r="C195" s="158"/>
    </row>
    <row r="196" spans="1:3" ht="14.25" thickTop="1" thickBot="1">
      <c r="A196" s="141" t="s">
        <v>372</v>
      </c>
      <c r="B196" s="157">
        <f ca="1">'D Conditionality Sustainability'!C30</f>
        <v>0</v>
      </c>
      <c r="C196" s="158"/>
    </row>
    <row r="197" spans="1:3" ht="13.5" thickTop="1">
      <c r="B197" s="167"/>
      <c r="C197" s="160"/>
    </row>
    <row r="198" spans="1:3" ht="13.5" thickBot="1">
      <c r="A198" s="151" t="s">
        <v>277</v>
      </c>
      <c r="B198" s="161"/>
      <c r="C198" s="168"/>
    </row>
    <row r="199" spans="1:3" ht="14.25" thickTop="1" thickBot="1">
      <c r="A199" s="141" t="s">
        <v>370</v>
      </c>
      <c r="B199" s="157"/>
      <c r="C199" s="158"/>
    </row>
    <row r="200" spans="1:3" ht="14.25" thickTop="1" thickBot="1">
      <c r="A200" s="141" t="s">
        <v>371</v>
      </c>
      <c r="B200" s="157"/>
      <c r="C200" s="158"/>
    </row>
    <row r="201" spans="1:3" ht="14.25" thickTop="1" thickBot="1">
      <c r="A201" s="141" t="s">
        <v>372</v>
      </c>
      <c r="B201" s="157"/>
      <c r="C201" s="158"/>
    </row>
    <row r="202" spans="1:3" ht="13.5" thickTop="1"/>
  </sheetData>
  <phoneticPr fontId="3" type="noConversion"/>
  <pageMargins left="0.55118110236220474" right="0.55118110236220474" top="0.78740157480314965" bottom="0.78740157480314965" header="0.51181102362204722" footer="0.51181102362204722"/>
  <pageSetup paperSize="9" orientation="portrait" r:id="rId1"/>
  <headerFooter alignWithMargins="0">
    <oddHeader>&amp;A</oddHeader>
    <oddFooter>&amp;F</oddFooter>
  </headerFooter>
  <rowBreaks count="1" manualBreakCount="1">
    <brk id="102" max="16383" man="1"/>
  </rowBreaks>
</worksheet>
</file>

<file path=docProps/app.xml><?xml version="1.0" encoding="utf-8"?>
<ap:Properties xmlns:vt="http://schemas.openxmlformats.org/officeDocument/2006/docPropsVTypes" xmlns:ap="http://schemas.openxmlformats.org/officeDocument/2006/extended-properties">
  <ap:Application>Microsoft Macintosh Excel</ap:Application>
  <ap:ScaleCrop>false</ap:ScaleCrop>
  <ap:LinksUpToDate>false</ap:LinksUpToDate>
  <ap:HyperlinksChanged>false</ap:HyperlinksChanged>
  <ap:AppVersion>12.0000</ap:AppVersion>
</ap:Properties>
</file>

<file path=docProps/core.xml><?xml version="1.0" encoding="utf-8"?>
<coreProperties xmlns:dc="http://purl.org/dc/elements/1.1/" xmlns:dcterms="http://purl.org/dc/terms/" xmlns:xsi="http://www.w3.org/2001/XMLSchema-instance" xmlns="http://schemas.openxmlformats.org/package/2006/metadata/core-properties"/>
</file>